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Monitoring_Control_23-24\Monitoring_Tools\PY2023-24 Final\Posted on Website\"/>
    </mc:Choice>
  </mc:AlternateContent>
  <xr:revisionPtr revIDLastSave="0" documentId="13_ncr:1_{21CB1D76-35C9-4E25-BCD5-9AEE83932AC6}" xr6:coauthVersionLast="47" xr6:coauthVersionMax="47" xr10:uidLastSave="{00000000-0000-0000-0000-000000000000}"/>
  <bookViews>
    <workbookView xWindow="25080" yWindow="-120" windowWidth="25440" windowHeight="15390" tabRatio="960" xr2:uid="{00000000-000D-0000-FFFF-FFFF00000000}"/>
  </bookViews>
  <sheets>
    <sheet name="Board Governance" sheetId="28" r:id="rId1"/>
    <sheet name="Board of Directors List" sheetId="18" r:id="rId2"/>
    <sheet name="Financial Disclosure" sheetId="34" r:id="rId3"/>
    <sheet name="Demographics" sheetId="35" r:id="rId4"/>
    <sheet name="Sector Strategies" sheetId="37" r:id="rId5"/>
    <sheet name="Merit Staffing Structure" sheetId="36" r:id="rId6"/>
    <sheet name="Ethics" sheetId="38" r:id="rId7"/>
    <sheet name="Source" sheetId="33" state="hidden" r:id="rId8"/>
    <sheet name="Board Sect and Descr" sheetId="19" state="hidden" r:id="rId9"/>
    <sheet name="General Workbook Internal Info" sheetId="22" state="hidden" r:id="rId10"/>
  </sheets>
  <definedNames>
    <definedName name="_Hlk100149057" localSheetId="0">'Board Governance'!$B$101</definedName>
  </definedNames>
  <calcPr calcId="191028"/>
  <customWorkbookViews>
    <customWorkbookView name="Sasser, Kenneth - Personal View" guid="{D76363DE-EF1D-4F26-B5BC-DDD0EB0A75D2}" mergeInterval="0" personalView="1" maximized="1" xWindow="1671" yWindow="-9" windowWidth="1698" windowHeight="1020" activeSheetId="1"/>
    <customWorkbookView name="tessiel - Personal View" guid="{A991398E-0B12-4DB9-A150-F596AC795B8D}" mergeInterval="0" personalView="1" maximized="1" xWindow="1" yWindow="1" windowWidth="1676" windowHeight="797" activeSheetId="9" showComments="commIndAndComment"/>
    <customWorkbookView name="robertm - Personal View" guid="{7ED46E5B-1BF4-4975-AB9D-90F8A109CE52}" mergeInterval="0" personalView="1" maximized="1" xWindow="1" yWindow="1" windowWidth="1020" windowHeight="551" activeSheetId="1"/>
    <customWorkbookView name="sasserk - Personal View" guid="{F821F263-E67C-495B-A7F9-7E2A7B9712CD}" mergeInterval="0" personalView="1" maximized="1" xWindow="1" yWindow="1" windowWidth="1015" windowHeight="383" activeSheetId="1" showComments="commIndAndComment"/>
    <customWorkbookView name="SKWilson - Personal View" guid="{B264EE6D-63A9-4DBB-9636-92D04EF98EC6}" mergeInterval="0" personalView="1" maximized="1" xWindow="1" yWindow="1" windowWidth="1350" windowHeight="523" activeSheetId="1" showComments="commIndAndComment"/>
    <customWorkbookView name="abneyth - Personal View" guid="{51E9403D-1D9B-4BA3-98E0-F6D9C227B6A2}" mergeInterval="0" personalView="1" maximized="1" xWindow="1" yWindow="1" windowWidth="1680" windowHeight="82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4" i="18" l="1"/>
  <c r="C52" i="18" l="1"/>
  <c r="C63" i="18"/>
  <c r="C62" i="18"/>
  <c r="C60" i="18"/>
  <c r="C61" i="18"/>
  <c r="B70" i="18"/>
  <c r="B69" i="18"/>
  <c r="B68" i="18"/>
  <c r="B67" i="18"/>
  <c r="B66" i="18"/>
  <c r="B65" i="18"/>
  <c r="B64" i="18"/>
  <c r="B63" i="18"/>
  <c r="B62" i="18"/>
  <c r="B61" i="18"/>
  <c r="B60" i="18"/>
  <c r="B59" i="18"/>
  <c r="B58" i="18"/>
  <c r="B57" i="18"/>
  <c r="B56" i="18"/>
  <c r="B55" i="18"/>
  <c r="B54" i="18"/>
  <c r="B53" i="18"/>
  <c r="B52" i="18"/>
  <c r="B50" i="18"/>
  <c r="B51" i="18"/>
  <c r="B49" i="18"/>
  <c r="B48" i="18" l="1"/>
  <c r="B47" i="18"/>
  <c r="B46" i="18"/>
  <c r="C50" i="18" l="1"/>
  <c r="C46" i="18" l="1"/>
  <c r="B71" i="18" l="1"/>
  <c r="B45" i="18"/>
  <c r="C59" i="18" s="1"/>
  <c r="C45" i="18" l="1"/>
  <c r="C49" i="18"/>
</calcChain>
</file>

<file path=xl/sharedStrings.xml><?xml version="1.0" encoding="utf-8"?>
<sst xmlns="http://schemas.openxmlformats.org/spreadsheetml/2006/main" count="626" uniqueCount="353">
  <si>
    <t>Local Board Composition, Board Member Selection and Training Review Tool</t>
  </si>
  <si>
    <t>Program Year (PY) 2023-2024</t>
  </si>
  <si>
    <t>LWDB Number and Name:</t>
  </si>
  <si>
    <t>SELECT</t>
  </si>
  <si>
    <t>Dates of Review:</t>
  </si>
  <si>
    <t>Review Period:</t>
  </si>
  <si>
    <t>LWDB Staff Completing the Tool:</t>
  </si>
  <si>
    <t xml:space="preserve">ESTABLISHMENT OF THE LOCAL BOARD </t>
  </si>
  <si>
    <t>REFERENCE</t>
  </si>
  <si>
    <t>YES 
or 
NO</t>
  </si>
  <si>
    <t>COMMENTS</t>
  </si>
  <si>
    <t>When was the board last certified by the Governor (CareerSource Florida)? (Provide documentation or link to its location).  </t>
  </si>
  <si>
    <t>Florida Commerce Administrative Policy Number 91(H)(1)</t>
  </si>
  <si>
    <t>Select</t>
  </si>
  <si>
    <t xml:space="preserve">LOCAL BOARD REQUIREMENTS </t>
  </si>
  <si>
    <t xml:space="preserve">Does the local board set and approve local workforce policies? If yes, please provide documentation to support approval. </t>
  </si>
  <si>
    <t>20 CFR 679.310(b)</t>
  </si>
  <si>
    <t>Has the local board established local operating procedures (LOPs) or other written procedures or processes regarding board governance activities and responsibilities?  If yes, please provide a copy or link to to its location.</t>
  </si>
  <si>
    <t>FloridaCommerce Administrative Policy 110 (IV)(A)(3), Grantee-subgrantee Agreement (3)(D)</t>
  </si>
  <si>
    <t xml:space="preserve">BYLAWS </t>
  </si>
  <si>
    <t xml:space="preserve">Does the local board have bylaws? If yes, please provide a copy of the bylaws or link to its location. </t>
  </si>
  <si>
    <t>20 CFR 679.310 (g) and Administrative Policy110 (IV) (E) (2)</t>
  </si>
  <si>
    <t>Did the Chief Local Elected Official (CLEO), in coordination with the local board, establish the governing bylaws?  If not, indicate who created the bylaws?</t>
  </si>
  <si>
    <t>20 CFR 679.310 (g); FloridaCommerce Administrative Policy 110(IV)(A)(1)</t>
  </si>
  <si>
    <t>Do the bylaws describe the purpose and responsibilities of the local board which include functions such as setting policy, establishing operational oversight, strategic planning, local board authority, hiring of the executive director, etc.?</t>
  </si>
  <si>
    <t>20 CFR 679.300 and Administrative Policy 110(IV)(E)(2)(c); F.S. section 445.003</t>
  </si>
  <si>
    <t>Do the bylaws describe the duties and term limits of local board members?</t>
  </si>
  <si>
    <t>FloridaCommerce Administrative Policy 91(IV)(G)</t>
  </si>
  <si>
    <t>Do the bylaws describe how term limits will be staggered to ensure only a portion of local board memberships expire each year?</t>
  </si>
  <si>
    <t xml:space="preserve">Do the bylaws describe the nomination process used to select the local board chair and members? </t>
  </si>
  <si>
    <t>20 CFR 679.310 (g)(1); FloridaCommerce Administrative Policy 110(IV)</t>
  </si>
  <si>
    <t xml:space="preserve">
7
</t>
  </si>
  <si>
    <t>Do the bylaws describe the frequency of meetings and how local board and committee meetings are planned and conducted?</t>
  </si>
  <si>
    <t>FloridaCommerce Administrative Policy 110 (IV)(E)(2)(g)</t>
  </si>
  <si>
    <t>Do the bylaws or policy describe procedures for the nomination of local board members when a vacancy occurs including a process to notify the CLEO of a local board member vacancy?</t>
  </si>
  <si>
    <r>
      <t>20 CFR 679.310(g)(3); FloridaCommerce</t>
    </r>
    <r>
      <rPr>
        <strike/>
        <sz val="10"/>
        <color theme="1"/>
        <rFont val="Calibri"/>
        <family val="2"/>
        <scheme val="minor"/>
      </rPr>
      <t xml:space="preserve"> </t>
    </r>
    <r>
      <rPr>
        <sz val="10"/>
        <color theme="1"/>
        <rFont val="Calibri"/>
        <family val="2"/>
        <scheme val="minor"/>
      </rPr>
      <t>Administrative Policy 110(IV)(E)(2)</t>
    </r>
  </si>
  <si>
    <t>Do the bylaws or policy describe the proxy and alternative designee process that will be used when a local board member is unable to attend a meeting or a process to assign a designee pursuant to 20 CFR 679.110(d)(4)?</t>
  </si>
  <si>
    <t>20 CFR 679.310 (d)(4); FloridaCommerce Administrative Policy 110</t>
  </si>
  <si>
    <r>
      <t xml:space="preserve">Do the bylaws describe the use of technology, such as phone and Web-based meetings, that will be used to promote local board member participation </t>
    </r>
    <r>
      <rPr>
        <sz val="10"/>
        <rFont val="Calibri"/>
        <family val="2"/>
        <scheme val="minor"/>
      </rPr>
      <t>and to provide access for public participation?</t>
    </r>
  </si>
  <si>
    <t>20 CFR 679.310 (g)(5)</t>
  </si>
  <si>
    <t>Do the bylaws include a process to ensure local board members actively participate in convening the workforce development system's stakeholders, brokering relationships with a diverse range of employers, and leveraging support for workforce development activities?</t>
  </si>
  <si>
    <t>20 CFR 679.310 (g)(6)</t>
  </si>
  <si>
    <t>INTERLOCAL/CONSORTIUM/GOVERNANCE AGREEMENTS</t>
  </si>
  <si>
    <t xml:space="preserve">If the local board includes more than one unit of local government, is there an interlocal agreement which specifies the respective roles and liability for individual CLEO?  If yes, please provide a copy or link to its location. </t>
  </si>
  <si>
    <t>WIOA sec. 107 (c)(1)(B)(i) FloridaCommerce Administrative Policy 110 (IV)(E)(1)</t>
  </si>
  <si>
    <t xml:space="preserve">If yes to #1, does the interlocal agreement clearly identify:
         </t>
  </si>
  <si>
    <t xml:space="preserve">      a.  units of local government which are covered by the
           agreement and which make up the local area.</t>
  </si>
  <si>
    <t>FloridaCommerce Administrative Policy 110 (IV)(E)(1)(a)</t>
  </si>
  <si>
    <t>b.  designation of and responsibilities of the CLEO. (identification of the county commissioners and/or mayors to serve as the CLEO of the local area for the purposes of approving local and regional plans, establishing policy, authorizing WIOA expenditures, establishing contracts, paying for services outside of the local area or paying costs associated with monitoring or audit findings or sanctions.)</t>
  </si>
  <si>
    <t>FloridaCommerce Administrative Policy 110 (IV)(E)(1)(b)</t>
  </si>
  <si>
    <t>Does the local board negotiate with the CLEO and required partners on the methods for funding the infrastructure costs of one-stop centers in the local area?</t>
  </si>
  <si>
    <t>20 CFR 678.500; FloridaCommerce Administrative Policy 110(IV)(5)(f); FloridaCommerce Administrative Policy 106</t>
  </si>
  <si>
    <t xml:space="preserve">LOCAL BOARD MEMBERSHIP </t>
  </si>
  <si>
    <r>
      <t xml:space="preserve">Provide documentation supporting the nomination/selection process of board members including names of nominating organizations and names of all candidates and their qualifications through the past calendar year. 
</t>
    </r>
    <r>
      <rPr>
        <b/>
        <sz val="10"/>
        <rFont val="Calibri"/>
        <family val="2"/>
      </rPr>
      <t>Note:</t>
    </r>
    <r>
      <rPr>
        <sz val="10"/>
        <rFont val="Calibri"/>
        <family val="2"/>
      </rPr>
      <t xml:space="preserve"> Documentation must be retained for no less than five years.</t>
    </r>
  </si>
  <si>
    <t>FloridaCommerce Administrative Policy 91 (IV)(E)</t>
  </si>
  <si>
    <t>Is there a process for soliciting local board nominations and selecting local board members? If yes, please provide documentation or link to its location.</t>
  </si>
  <si>
    <t>20 CFR 679.320 (g)(1)(2)(3)</t>
  </si>
  <si>
    <t>Was each member of the local board selected by the CLEO? Provide documentation or link to its location.</t>
  </si>
  <si>
    <t>20 CFR 679.320(a)</t>
  </si>
  <si>
    <t>How many local board vacancies do you currently have?</t>
  </si>
  <si>
    <t>FloridaCommerce Administrative Policy 91 (IV) (G)</t>
  </si>
  <si>
    <t xml:space="preserve">Have any of the vacancies lasted longer than 12 months?
</t>
  </si>
  <si>
    <t>FloridaCommerce Administrative Policy 91 (IV)(G)</t>
  </si>
  <si>
    <t>Is the local board chair from the business community and elected by the local board?  If yes, please provide a link to minutes of meeting when the local board chair was elected.</t>
  </si>
  <si>
    <t>20 CFR 679.330; FloridaCommerce Administrative Policy 91(IV)(B). WIOA sec. 107(b)(3)</t>
  </si>
  <si>
    <t>Has the current chair served a term of no more than two years and no more than two terms?</t>
  </si>
  <si>
    <t>FloridaCommerce Administrative Policy 91 (IV)(B)</t>
  </si>
  <si>
    <t xml:space="preserve">With the exclusion of members representing governmental entities, have any local board members served more than eight consecutive years from their date of appointments? </t>
  </si>
  <si>
    <t>Florida Statutes 445.007 (2)(a)</t>
  </si>
  <si>
    <t>FloridaCommerce Administrative Policy 110 (IV)(G)(1)</t>
  </si>
  <si>
    <t xml:space="preserve">Have all local board members completed an annual refresher training?  If yes, please provide the date of training, agenda, and attendance roster. If no, when will the training take place?  </t>
  </si>
  <si>
    <t>FloridaCommerce Administrative Policy110 (IV)(G)(2)</t>
  </si>
  <si>
    <t xml:space="preserve">11
</t>
  </si>
  <si>
    <t>Does each local board member have optimum policy making or hiring authority within the entities they represent? 
Note: Person with optimum policy-making authority is an individual who can reasonably be expected to speak affirmatively on behalf of the entity he or she represents and to commit that entity to a chosen course of action.</t>
  </si>
  <si>
    <r>
      <t>WIOA Sec 107(B)(2);</t>
    </r>
    <r>
      <rPr>
        <strike/>
        <sz val="10"/>
        <color theme="1"/>
        <rFont val="Calibri"/>
        <family val="2"/>
        <scheme val="minor"/>
      </rPr>
      <t>(</t>
    </r>
    <r>
      <rPr>
        <sz val="10"/>
        <color theme="1"/>
        <rFont val="Calibri"/>
        <family val="2"/>
        <scheme val="minor"/>
      </rPr>
      <t>679.320 (b)(1);</t>
    </r>
    <r>
      <rPr>
        <strike/>
        <sz val="10"/>
        <color theme="1"/>
        <rFont val="Calibri"/>
        <family val="2"/>
        <scheme val="minor"/>
      </rPr>
      <t>(</t>
    </r>
    <r>
      <rPr>
        <sz val="10"/>
        <color theme="1"/>
        <rFont val="Calibri"/>
        <family val="2"/>
        <scheme val="minor"/>
      </rPr>
      <t>20 CFR 679.340</t>
    </r>
    <r>
      <rPr>
        <sz val="10"/>
        <color rgb="FFFF0000"/>
        <rFont val="Calibri"/>
        <family val="2"/>
        <scheme val="minor"/>
      </rPr>
      <t>;</t>
    </r>
    <r>
      <rPr>
        <sz val="10"/>
        <color theme="1"/>
        <rFont val="Calibri"/>
        <family val="2"/>
        <scheme val="minor"/>
      </rPr>
      <t xml:space="preserve"> FloridaCommerce Administrative Policy 91 (IV)(D)</t>
    </r>
  </si>
  <si>
    <t>Does the local board include non-required or non-voting members?</t>
  </si>
  <si>
    <t>20 CFR 679.320(i)</t>
  </si>
  <si>
    <t xml:space="preserve">STANDING COMMITTEES </t>
  </si>
  <si>
    <r>
      <t xml:space="preserve">Does the local board have any standing committees? If yes, please list the committee(s). If no, please describe how the local board administers the activities directly?  
</t>
    </r>
    <r>
      <rPr>
        <b/>
        <sz val="10"/>
        <rFont val="Calibri"/>
        <family val="2"/>
      </rPr>
      <t>Note</t>
    </r>
    <r>
      <rPr>
        <sz val="10"/>
        <rFont val="Calibri"/>
        <family val="2"/>
      </rPr>
      <t>: Skip the remaining questions in this section if no standing committees have been established.</t>
    </r>
  </si>
  <si>
    <t>20 CFR 679.360(a)(b)</t>
  </si>
  <si>
    <t>If yes to #1, are there any policies or procedures related to the committee’s structure and responsibilities as described in the local plan?  If yes, please provide copy or link to its location.</t>
  </si>
  <si>
    <t>20 CFR 679.360(a)</t>
  </si>
  <si>
    <t xml:space="preserve">If yes to #1, is each standing committee chaired by a member of the local board?
</t>
  </si>
  <si>
    <t>If yes to #1, does the committee include representatives of community-based organizations with a demonstrated record of success in serving eligible youth?</t>
  </si>
  <si>
    <t>If yes to #3, does each member have demonstrated experience and expertise who:</t>
  </si>
  <si>
    <t>a.  Is a workplace learning advisor as defined in WIOA sec. 3(70);</t>
  </si>
  <si>
    <t>20 CFR 679.360(a)(1); 20 CFR 679.360(a)(2); 20 CFR 679.360(a)(3); 20 CFR 679.360(b); 20 CFR 679.360(c);20 CFR 679.340(b)</t>
  </si>
  <si>
    <t>b.  Contributes to the field of workforce development, human resources, training and development, or a core program function; or</t>
  </si>
  <si>
    <t>20 CFR 679.360(a)(2)</t>
  </si>
  <si>
    <t>c.  The local board recognizes for valuable contributions in education or workforce development related fields.</t>
  </si>
  <si>
    <t>Does the committee include individuals who are not members of the local board?</t>
  </si>
  <si>
    <t>Do any local board staff serve as members of a committee or subcommittee of the local board?  If yes, please indicate the person’s name and the committee they serve on.</t>
  </si>
  <si>
    <t>FloridaCommerce Administrative Policy 110(2)(f)</t>
  </si>
  <si>
    <t xml:space="preserve">LOCAL BOARD FUNCTIONS </t>
  </si>
  <si>
    <t>Does the local board in partnership with the chief elected official develop and submit a 4-year local plan for the local area?</t>
  </si>
  <si>
    <t>20 CFR 679.370(a)</t>
  </si>
  <si>
    <t>Does the local board, with representatives of secondary and postsecondary education programs, lead efforts to develop and implement career pathways within the local area by aligning the employment, training, education, and supportive services that are needed by adults and youth, particularly individuals with barriers to employment? Please explain how or link to its location.</t>
  </si>
  <si>
    <t>20 CFR 679.370(f)</t>
  </si>
  <si>
    <t>Does the local board lead efforts in the local area to identify and promote proven and promising strategies and initiatives for meeting the needs of employers, workers, and job seekers, and identify and disseminate information on proven and promising practices carried out in other local areas for meeting such needs? Please explain how or link to its location.</t>
  </si>
  <si>
    <t>20 CFR 679.370(g)</t>
  </si>
  <si>
    <t>Does the local board develop strategies for using technology to maximize the accessibility and effectiveness of the local workforce development system for employers, and workers and job seeker? Please explain how or link to its location.</t>
  </si>
  <si>
    <t>20 CFR 679.370(h)</t>
  </si>
  <si>
    <t>Does the local board in partnership with the chief elected official for the local area:</t>
  </si>
  <si>
    <t>a.  Conduct oversight of youth workforce investment activities authorized under WIOA sec. 129c, adult and dislocated worker employment and training activities, and the entire one-stop delivery system in the local area?</t>
  </si>
  <si>
    <t>20 CFR 679.370(i)(1)</t>
  </si>
  <si>
    <t>b.  Ensure the appropriate use management, and investment of funds to maximize performance outcomes?</t>
  </si>
  <si>
    <t>20 CFR 679.370(i)(2)</t>
  </si>
  <si>
    <t>REQUIRED LOCAL POSITIONS</t>
  </si>
  <si>
    <t>Has the local board designated and appointed the following positions?</t>
  </si>
  <si>
    <t>a.  A Regional Security Officer.</t>
  </si>
  <si>
    <t>Grantee-subgrantee Agreement Section 21</t>
  </si>
  <si>
    <t>b.  A custodian for purchased property and equipment.</t>
  </si>
  <si>
    <t>c.  A personnel liaison (must be a FloridaCommerce merit staff member).</t>
  </si>
  <si>
    <t>d.  A public records coordinator.</t>
  </si>
  <si>
    <t>e.  An Equal Opportunity Officer, consistent with 29 CFR part 38.</t>
  </si>
  <si>
    <t>f.  An Ethics Officer.</t>
  </si>
  <si>
    <r>
      <t xml:space="preserve">If yes, please provide name, title, and contact information. 
</t>
    </r>
    <r>
      <rPr>
        <b/>
        <sz val="10"/>
        <rFont val="Calibri"/>
        <family val="2"/>
      </rPr>
      <t>Note:</t>
    </r>
    <r>
      <rPr>
        <sz val="10"/>
        <rFont val="Calibri"/>
        <family val="2"/>
      </rPr>
      <t xml:space="preserve"> Individuals may serve in one or more capacities to the extent that no conflict of interest may arise.</t>
    </r>
  </si>
  <si>
    <t>N/A</t>
  </si>
  <si>
    <t>SUNSHINE PROVISIONS, TRANSPARENCY, AND POSTING REQUIREMENTS</t>
  </si>
  <si>
    <t xml:space="preserve">Are the following posted to the local board’s website? </t>
  </si>
  <si>
    <t>a.  formal local board meetings/agendas at least seven days before the meeting is to occur.</t>
  </si>
  <si>
    <t>Grantee-subgrantee Agreement Section 12(b)</t>
  </si>
  <si>
    <t>b.  Special local board meetings/agendas at least 72 hours before the meeting is to occur.</t>
  </si>
  <si>
    <t>c.  Formal local board and committee meeting minutes within 15 days of board approval.</t>
  </si>
  <si>
    <t>d.  A list of all current board members.</t>
  </si>
  <si>
    <t>e.  Interlocal agreement, as applicable.</t>
  </si>
  <si>
    <t xml:space="preserve">f.  A schedule of operations for the upcoming fiscal year the includes daily hours of operations and holiday closures.  </t>
  </si>
  <si>
    <t>Grantee-subgrantee Agreement Section 16(g)</t>
  </si>
  <si>
    <t>g.  Exibit E (executive compensation report) signed by the chief financial officer or designee.</t>
  </si>
  <si>
    <t>Section 445.007(13) F.S.; CareerSource Florida Ethics and Transparency Policy</t>
  </si>
  <si>
    <t xml:space="preserve">h. Most recent IRS Form 990. </t>
  </si>
  <si>
    <t xml:space="preserve">Section 445.007(13) F.S.;IRS.gov; CareerSource Florida Ethics and Transparency Policy; </t>
  </si>
  <si>
    <t>ONE-STOP OPERATOR</t>
  </si>
  <si>
    <t>Is a policy or written procedures in place which explains the competitive process for selecting a one-stop operator? If yes, please provide documentation.</t>
  </si>
  <si>
    <t>20 CFR 678.620 and FloridaCommerce Administrative Policy 97</t>
  </si>
  <si>
    <t>Are roles of the one-stop operator clearly defined? If yes, do they specifically indicate that one-stop operators cannot conduct the following:</t>
  </si>
  <si>
    <t>*  Convene system stakeholders to assist in the development of the local plan</t>
  </si>
  <si>
    <t>20 CFR 678.620(b)(a), 679.430; and 
20 CFR 678.620(b)(1); FloridaCommerce Administrative Policy 97</t>
  </si>
  <si>
    <t>*  Prepare and submit local plans (as required under WIOA sec. 107).</t>
  </si>
  <si>
    <t>*  Be responsible for oversight of itself.</t>
  </si>
  <si>
    <t>*  Manage or significantly participate in the competitive selection process for one-stop operators.</t>
  </si>
  <si>
    <t>*  Select or terminate one-stop operators, career service providers, and youth providers.</t>
  </si>
  <si>
    <t>*  Negotiate local performance accountability measures.</t>
  </si>
  <si>
    <t>Are One-Stop Operators selected through a competitive process at least once every four years?</t>
  </si>
  <si>
    <t>If yes, were the proposals received and evaluated in accordance with the criteria established in the competitive procurement Invitation to Negotiate?</t>
  </si>
  <si>
    <t>FloridaCommerce Administrative Policy Number 97</t>
  </si>
  <si>
    <r>
      <t>If through sole source procurement, was a formal request submitted to CareerSource Florida and FloridaCommerce</t>
    </r>
    <r>
      <rPr>
        <strike/>
        <sz val="10"/>
        <rFont val="Calibri"/>
        <family val="2"/>
      </rPr>
      <t xml:space="preserve"> </t>
    </r>
    <r>
      <rPr>
        <sz val="10"/>
        <rFont val="Calibri"/>
        <family val="2"/>
      </rPr>
      <t xml:space="preserve">including justification that all other options were exhausted as reasons for the sole source? </t>
    </r>
  </si>
  <si>
    <t>20 CFR 678.610(a); and FloridaCommerce Administrative Policy Number 97</t>
  </si>
  <si>
    <t>If the local board serves as the/a one-stop operator, was the designation through sole source procurement or was it through a competitive process?</t>
  </si>
  <si>
    <t xml:space="preserve">If the local board serves as the/a one-stop operator, was the procurement completed by a “third party?” </t>
  </si>
  <si>
    <t>If the local board serves as the one-stop operator, provide documentation of a formal request to CSF and FloridaCommerce justifying the sole source as well as documentation that CSF and FloridaCommerce agreed to and certified the local board serving as the one-stop operator?</t>
  </si>
  <si>
    <t xml:space="preserve">Does the local board specifically conduct monitoring of the one-stop operator including potential conflicts of interests? If yes, provide copies of the monitoring reports, dates of the last review, name/position of staff who conducted the review, and the schedule for upcoming monitoring reviews. </t>
  </si>
  <si>
    <t>ONE-STOP DELIVERY SYSTEM</t>
  </si>
  <si>
    <t xml:space="preserve">Are all required partner programs represented in the local one-stop career service centers?  </t>
  </si>
  <si>
    <t>Section 445.009, F. S.</t>
  </si>
  <si>
    <r>
      <t xml:space="preserve">If no to #1, list the partner program(s) not represented and explain how access to the program(s) is provided to customers? </t>
    </r>
    <r>
      <rPr>
        <strike/>
        <sz val="10"/>
        <rFont val="Calibri"/>
        <family val="2"/>
      </rPr>
      <t xml:space="preserve"> </t>
    </r>
  </si>
  <si>
    <t xml:space="preserve">For each affiliated site or specialized career center in which the required partner program provides access to its services, is access to services provided on site by a program staff member via cross training of partner staff or via direct linkage through technology? </t>
  </si>
  <si>
    <t>Has the local board entered into a memorandum of understanding with each mandatory or optional partner participating in the one-stop delivery system which details each party’s responsibilities and the partner’s required contribution to infrastructure costs?  If yes, please provide a copy of the memorandum of understanding.</t>
  </si>
  <si>
    <t>20 CFR 678.500</t>
  </si>
  <si>
    <t xml:space="preserve">Does the MOU contain: </t>
  </si>
  <si>
    <t xml:space="preserve">a.  	A description of services to be provided through the One-Stop delivery system, including how the way the services are to be coordinated and delivered through the system; </t>
  </si>
  <si>
    <t>b.	  One-Stop operating budgets identifying the costs of the services and the operating costs of the system including an Infrastructure Funding Agreement (IFA) for the infrastructure costs of One-Stop Centers in accordance with 20 CFR 678.700 - 678.755 and funding of the shared services and operating costs of the One-Stop delivery system described in 20 CFR 678.760;</t>
  </si>
  <si>
    <t xml:space="preserve">c.	  Methods to providing access to services; </t>
  </si>
  <si>
    <t>d.	 Methods for referring individuals between the One-Stop operators and the grant recipient for appropriate services and activities;</t>
  </si>
  <si>
    <t>e.  Provisions specifying the MOU’s duration and the procedures for amending it;</t>
  </si>
  <si>
    <t>f.	  Identification of other contributions made to the one-stop system through other avenues;</t>
  </si>
  <si>
    <t>g.	  A description of the modification process including the appeals process and the resulting update to the MOU; and</t>
  </si>
  <si>
    <t xml:space="preserve">h.	  Signatures of all the required partners’ authorized representative. </t>
  </si>
  <si>
    <t xml:space="preserve">Does the MOU contain the following information related to infrastructure funding agreement (IFA) (20 CFR 678.755)? </t>
  </si>
  <si>
    <t xml:space="preserve">a.  The period of time in which the IFA is effective (This may be a different time period than the duration of the MOU). </t>
  </si>
  <si>
    <t>b.	  Provisions specifying the MOU’s duration and the procedures for amending it.</t>
  </si>
  <si>
    <r>
      <t>20 CFR</t>
    </r>
    <r>
      <rPr>
        <strike/>
        <sz val="10"/>
        <color theme="1"/>
        <rFont val="Calibri"/>
        <family val="2"/>
        <scheme val="minor"/>
      </rPr>
      <t xml:space="preserve"> </t>
    </r>
    <r>
      <rPr>
        <sz val="10"/>
        <color theme="1"/>
        <rFont val="Calibri"/>
        <family val="2"/>
        <scheme val="minor"/>
      </rPr>
      <t>678.500</t>
    </r>
  </si>
  <si>
    <t>c.  Identification of a One-Stop operating budget, including infrastructure costs in the IFA and additional costs, which will be periodically reconciled against actual costs incurred and adjusted accordingly to ensure that it reflects a cost allocation methodology that demonstrates how infrastructure costs are charged to each partner in proportion to its use of the One-Stop Center and relative benefit received, and that complies with 2 CFR 200.405.</t>
  </si>
  <si>
    <t>20 CFR 678.500; 20 CFR 678.700</t>
  </si>
  <si>
    <t>d.	  Description of the process to be used among partners to resolve issues during the MOU duration period when consensus cannot be reached.</t>
  </si>
  <si>
    <t xml:space="preserve">e.	  Description of the periodic modification and review process to ensure equitable benefit among One-Stop partners. </t>
  </si>
  <si>
    <t>Board of Directors List Tool</t>
  </si>
  <si>
    <t xml:space="preserve">Date of Review: </t>
  </si>
  <si>
    <t>Name of Board Member</t>
  </si>
  <si>
    <t>Position on Board</t>
  </si>
  <si>
    <t>Term of Appointment</t>
  </si>
  <si>
    <t>Appointment Date</t>
  </si>
  <si>
    <t>Name of Member's Business,  Company, or Employer and Title or Position</t>
  </si>
  <si>
    <r>
      <t xml:space="preserve">Representation </t>
    </r>
    <r>
      <rPr>
        <b/>
        <sz val="14"/>
        <color rgb="FFFF0000"/>
        <rFont val="Calibri"/>
        <family val="2"/>
      </rPr>
      <t>****</t>
    </r>
  </si>
  <si>
    <t>Additional Representation</t>
  </si>
  <si>
    <t>Sector &amp; Description 
(See 20 CFR 679.320)
Choose Sector and Description from the drop down menu</t>
  </si>
  <si>
    <r>
      <t xml:space="preserve">Complete the Board of Directors template below. Include current board members at the time this document is completed including vacant seats from each Sector, if applicable. In the Representation column, you must choose an option from the drop-down menu. If a board member has more than one affiliation, select the additional representation category from Column F. </t>
    </r>
    <r>
      <rPr>
        <b/>
        <i/>
        <sz val="11"/>
        <rFont val="Calibri"/>
        <family val="2"/>
        <scheme val="minor"/>
      </rPr>
      <t xml:space="preserve">Once the Board of Directors template has been completed, check the table located at the bottom of the page. The table calculates both Business and Workforce percentages, as well as the required board roles. 
</t>
    </r>
    <r>
      <rPr>
        <b/>
        <sz val="11"/>
        <rFont val="Calibri"/>
        <family val="2"/>
        <scheme val="minor"/>
      </rPr>
      <t xml:space="preserve">Please note: </t>
    </r>
    <r>
      <rPr>
        <b/>
        <i/>
        <u/>
        <sz val="11"/>
        <rFont val="Calibri"/>
        <family val="2"/>
        <scheme val="minor"/>
      </rPr>
      <t>Providing a reference to website will not satisfy this request</t>
    </r>
    <r>
      <rPr>
        <b/>
        <i/>
        <sz val="11"/>
        <rFont val="Calibri"/>
        <family val="2"/>
        <scheme val="minor"/>
      </rPr>
      <t>. The template holds up to 36 board members. If you have more than 36 members on your board reach out to your Programmatic Monitor Unit directly.</t>
    </r>
  </si>
  <si>
    <t>Ex. Member, Chair, Secretary etc.</t>
  </si>
  <si>
    <t>Ex. MM/DD/YY- MM/DD/YY</t>
  </si>
  <si>
    <t>Ex. MM/DD/YY</t>
  </si>
  <si>
    <t>sam 1</t>
  </si>
  <si>
    <t>Workforce:  Joint labor-management organization</t>
  </si>
  <si>
    <t>Workforce:  Organization which provides or supports competitive integrated employment for individuals with disabilities</t>
  </si>
  <si>
    <t>sam 2</t>
  </si>
  <si>
    <t>Business: Member of Small Business</t>
  </si>
  <si>
    <t>sam 3</t>
  </si>
  <si>
    <t>Business: Other Business Sector</t>
  </si>
  <si>
    <t>sam 4</t>
  </si>
  <si>
    <t>Workforce:  Union affiliated registered apprenticeship program</t>
  </si>
  <si>
    <t>Other:  Training provider administering adult education and literacy activities under WIOA title II</t>
  </si>
  <si>
    <t>sam 5</t>
  </si>
  <si>
    <t>Workforce: Labor organization in the local area</t>
  </si>
  <si>
    <t>sam 6</t>
  </si>
  <si>
    <t>sam 7</t>
  </si>
  <si>
    <t>Workforce:  Community based organization with experience and expertise in addressing the employment, training or education need of individuals with barriers to employment</t>
  </si>
  <si>
    <t>sam 8</t>
  </si>
  <si>
    <t>sam 9</t>
  </si>
  <si>
    <t>Other:  Program carried out under title I of the Rehabilitation Act o 1973, other than sec.112 or part C of that title</t>
  </si>
  <si>
    <r>
      <rPr>
        <sz val="11"/>
        <color rgb="FFFF0000"/>
        <rFont val="Calibri"/>
        <family val="2"/>
        <scheme val="minor"/>
      </rPr>
      <t xml:space="preserve">**** </t>
    </r>
    <r>
      <rPr>
        <sz val="11"/>
        <rFont val="Calibri"/>
        <family val="2"/>
        <scheme val="minor"/>
      </rPr>
      <t xml:space="preserve">Please note that this column is solely used to calculate compliance with the 50% business and 20% workforce membership requirement. For members that serve multiple roles, please select </t>
    </r>
    <r>
      <rPr>
        <i/>
        <sz val="11"/>
        <rFont val="Calibri"/>
        <family val="2"/>
        <scheme val="minor"/>
      </rPr>
      <t>business</t>
    </r>
    <r>
      <rPr>
        <sz val="11"/>
        <rFont val="Calibri"/>
        <family val="2"/>
        <scheme val="minor"/>
      </rPr>
      <t xml:space="preserve"> or </t>
    </r>
    <r>
      <rPr>
        <i/>
        <sz val="11"/>
        <rFont val="Calibri"/>
        <family val="2"/>
        <scheme val="minor"/>
      </rPr>
      <t>workforce</t>
    </r>
    <r>
      <rPr>
        <sz val="11"/>
        <rFont val="Calibri"/>
        <family val="2"/>
        <scheme val="minor"/>
      </rPr>
      <t xml:space="preserve"> sector in the first column and the secondary role in the second column.</t>
    </r>
  </si>
  <si>
    <t>Member Count</t>
  </si>
  <si>
    <t>Member Percentage</t>
  </si>
  <si>
    <t>Board Members in Business Sector</t>
  </si>
  <si>
    <t>Total must 50% or greater</t>
  </si>
  <si>
    <t xml:space="preserve">    Member of Small Business</t>
  </si>
  <si>
    <t>Minimum of 2 business representatives</t>
  </si>
  <si>
    <t xml:space="preserve">    Other Business Sectors</t>
  </si>
  <si>
    <t>Remaining business representatives</t>
  </si>
  <si>
    <t xml:space="preserve">    Vacant Business Sector seats</t>
  </si>
  <si>
    <t>Vacant Seats</t>
  </si>
  <si>
    <t xml:space="preserve"> Board Members in Workforce Sector</t>
  </si>
  <si>
    <t>Total must be 20% or greater</t>
  </si>
  <si>
    <t xml:space="preserve">    Labor organization in the local area</t>
  </si>
  <si>
    <t xml:space="preserve">If in existence, must include 2 or more Workforce representatives </t>
  </si>
  <si>
    <t xml:space="preserve">    Joint labor-management organization</t>
  </si>
  <si>
    <t>If in existence, must include 1 or more Workforce representatives  from these three categories</t>
  </si>
  <si>
    <t xml:space="preserve">    Union affiliated registered apprenticeship program</t>
  </si>
  <si>
    <t xml:space="preserve">    Non-union affiliated registered apprenticeship program</t>
  </si>
  <si>
    <t xml:space="preserve">    Community-based organization with experience and expertise in addressing the    employment, training or education needs of individuals with barriers to employment</t>
  </si>
  <si>
    <t>May include 1 or more Workforce representatives</t>
  </si>
  <si>
    <t xml:space="preserve">    Organization that serves veterans</t>
  </si>
  <si>
    <t xml:space="preserve">    Organization which provides or supports competitive integrated employment for individuals with disabilities</t>
  </si>
  <si>
    <t xml:space="preserve">    Organization with experience and expertise in addressing the employment, training, or education needs of eligible youth</t>
  </si>
  <si>
    <t xml:space="preserve">   Vacant Workforce Sector Seats</t>
  </si>
  <si>
    <t>Board Members in Other Sectors</t>
  </si>
  <si>
    <t>Remaining Percentage</t>
  </si>
  <si>
    <t xml:space="preserve">    Training provider administering adult education and literacy activities under WIOA title II</t>
  </si>
  <si>
    <t>Must include 1 representative</t>
  </si>
  <si>
    <t xml:space="preserve">    Institution of higher education providing workforce investment activities</t>
  </si>
  <si>
    <t xml:space="preserve">    Economic and community development entity</t>
  </si>
  <si>
    <t xml:space="preserve">Must include 1 representative </t>
  </si>
  <si>
    <t xml:space="preserve">    State Employment Service Office under Wagner Peyser Act (29 U.S.C. 49) serving the local area</t>
  </si>
  <si>
    <t>Must include 1 representative - FloridaCommerce realizes that this position may not be filled.</t>
  </si>
  <si>
    <t xml:space="preserve">    Program carried out under title I of the Rehabilitation Act o 1973, other than sec.112 or part C of that title</t>
  </si>
  <si>
    <t xml:space="preserve">    Other Entity that administers education and training activities, represents local educational agencies or community-based organizations that have expertise in addressing the education or training needs for individuals with barriers to employment</t>
  </si>
  <si>
    <t>May include representatives</t>
  </si>
  <si>
    <t xml:space="preserve">    Governmental and economic and community development entities who represent transportation, housing, and public assistance programs</t>
  </si>
  <si>
    <t xml:space="preserve">    Philanthropic organizations serving the local area</t>
  </si>
  <si>
    <t xml:space="preserve">    Other appropriate individuals as determined by the chief elected official</t>
  </si>
  <si>
    <t xml:space="preserve">    Vacant Other Seats</t>
  </si>
  <si>
    <t>Representation Count</t>
  </si>
  <si>
    <t>Financial Disclosure Tool</t>
  </si>
  <si>
    <t>FINANCIAL DISCLOSURE DATA</t>
  </si>
  <si>
    <r>
      <rPr>
        <sz val="10"/>
        <color rgb="FF000000"/>
        <rFont val="Calibri"/>
        <family val="2"/>
      </rPr>
      <t>Please explain the process or procedure used to notify all board members of the requirement to file financial disclosure requirements. Please</t>
    </r>
    <r>
      <rPr>
        <sz val="10"/>
        <color rgb="FFFF0000"/>
        <rFont val="Calibri"/>
        <family val="2"/>
      </rPr>
      <t xml:space="preserve"> </t>
    </r>
    <r>
      <rPr>
        <sz val="10"/>
        <color rgb="FF000000"/>
        <rFont val="Calibri"/>
        <family val="2"/>
      </rPr>
      <t>provide a copy or link to its location.</t>
    </r>
  </si>
  <si>
    <t>Sections 112.3145 and 445.007 F.S.; Guide to the Sunshine Amendment and Code of Ethics for Public Officers and Employees; and FloridaCommerce Final Guidance (FG-075)</t>
  </si>
  <si>
    <t>Has the LWDB appointed a coordinator responsible for advising board members and the executive director on the requirements to file financial disclosure statements?  (If yes, provide name of coordinator. If no, indicate how this is done).</t>
  </si>
  <si>
    <r>
      <t>Did</t>
    </r>
    <r>
      <rPr>
        <sz val="10"/>
        <color theme="1"/>
        <rFont val="Abadi Extra Light"/>
        <family val="2"/>
      </rPr>
      <t xml:space="preserve"> </t>
    </r>
    <r>
      <rPr>
        <sz val="10"/>
        <color theme="1"/>
        <rFont val="Calibri"/>
        <family val="2"/>
        <scheme val="minor"/>
      </rPr>
      <t xml:space="preserve">the local coordinator or board designee provide the names and addresses of all board members and the executive director to the Commission on Ethics by the July 1, annual reporting date?    </t>
    </r>
  </si>
  <si>
    <t>Were financial disclosure statements filed by all current board members and the executive director by July 1, 2023 or no later than September 1, 2023?</t>
  </si>
  <si>
    <t xml:space="preserve">If no to #4, provide the name(s) of the board member(s) and the executive director who did not file.  </t>
  </si>
  <si>
    <t xml:space="preserve">Were any new members or the executive director appointed to the board during calendar year 2022? If yes, provide the name(s) of the board member(s) and/or executive director and the appointment dates. </t>
  </si>
  <si>
    <t xml:space="preserve">7
</t>
  </si>
  <si>
    <t xml:space="preserve">If yes to #6, did the new member or executive director file a financial disclosure statement within 30 days of the appointment date?  </t>
  </si>
  <si>
    <t xml:space="preserve">8
</t>
  </si>
  <si>
    <t xml:space="preserve">If no, provide the name(s) of the board member(s) or executive director who did not file.  </t>
  </si>
  <si>
    <t>Collection of Demographic Data Tool</t>
  </si>
  <si>
    <t>DEMOGRAPHIC DATA</t>
  </si>
  <si>
    <t>Does the LWDB have any local operating policies and procedures related to the collection of demographic information on participants (race/ethnicity, gender, age and disability status)?  If yes, provide a copy of the policies and procedures.</t>
  </si>
  <si>
    <t>29 CFR 38.41 and 37.37; FloridaCommerce Guidelines for Compliance with Section 188 of the Workforce Investment Act: 
Collection of Demographic Data</t>
  </si>
  <si>
    <t>Does the LWDB ask customers to provide demographic information? If yes, at what point is the information provided? (Note: If collected via a Kiosk system, sign-in sheet or other means, please provide a screenshot of the Kiosk page or a copy of a sign-in sheet).</t>
  </si>
  <si>
    <t>29 CFR 38.41 and 37.37; FloridaCommerce Guidelines for Compliance with Section 188  of the Workforce Investment Act: 
Collection of Demographic Data</t>
  </si>
  <si>
    <t>If no to #2, how is this information collected? (Please explain in comment section).</t>
  </si>
  <si>
    <r>
      <rPr>
        <sz val="10"/>
        <color rgb="FF000000"/>
        <rFont val="Calibri"/>
        <family val="2"/>
      </rPr>
      <t>Does</t>
    </r>
    <r>
      <rPr>
        <sz val="10"/>
        <color rgb="FFFF0000"/>
        <rFont val="Calibri"/>
        <family val="2"/>
      </rPr>
      <t xml:space="preserve"> </t>
    </r>
    <r>
      <rPr>
        <sz val="10"/>
        <color rgb="FF000000"/>
        <rFont val="Calibri"/>
        <family val="2"/>
      </rPr>
      <t>the LWDB indicate that providing demographic information is voluntary?</t>
    </r>
  </si>
  <si>
    <t>Does the LWDB indicate that the information will be kept confidential as provided by law?</t>
  </si>
  <si>
    <t>Does the LWDB indicate that refusal to provide the information will not subject the individual to any adverse treatment?</t>
  </si>
  <si>
    <t>Does the LWDB indicate that the information will be used only in accordance with the law?</t>
  </si>
  <si>
    <t>Sector Strategies Tool</t>
  </si>
  <si>
    <t>SECTOR STRATEGIES</t>
  </si>
  <si>
    <t xml:space="preserve">Are there policies and procedures in place to address the LWDB’s local sector strategy? If yes, provide copy of policies and/or procedures. </t>
  </si>
  <si>
    <t>20 CFR 678.435 and Local Plan.</t>
  </si>
  <si>
    <t>Does your LWDB have a targeted sector? If so, what is your designated targeted sector?</t>
  </si>
  <si>
    <t xml:space="preserve">Does the LWDB have documentation reflecting the number of individuals trained in the designated targeted sector?  If yes, provide current number of participants trained in the designated targeted sector. If no, provide a plan of action describing how the LWDB will capture the number of individuals served in the designated targeted sector.  </t>
  </si>
  <si>
    <t>Title 20 CFR 678.435 and Local Plan.</t>
  </si>
  <si>
    <t xml:space="preserve">Does the LWDB have documentation of the outreach/services to employers in your targeted sector, including the percentage of businesses touched within the specific sector? If yes, provide outreach information and list of participating employers. </t>
  </si>
  <si>
    <t xml:space="preserve">If yes to #4, briefly describe the special events geared toward your targeted sectors. </t>
  </si>
  <si>
    <t>Local FloridaCommerce Merit Staffing Structure Tool</t>
  </si>
  <si>
    <t>LOCAL FLORIDACOMMERCE MERIT STAFFING STRUCTURE</t>
  </si>
  <si>
    <t xml:space="preserve">Are any services being performed by FloridaCommerce  staff?  If so, what programs and services are they performing?  </t>
  </si>
  <si>
    <r>
      <t>Grantee-subgrantee Agreement: Section</t>
    </r>
    <r>
      <rPr>
        <strike/>
        <sz val="10"/>
        <color rgb="FF000000"/>
        <rFont val="Calibri"/>
        <family val="2"/>
      </rPr>
      <t>s</t>
    </r>
    <r>
      <rPr>
        <sz val="10"/>
        <color rgb="FF000000"/>
        <rFont val="Calibri"/>
        <family val="2"/>
      </rPr>
      <t xml:space="preserve"> 6(a)</t>
    </r>
  </si>
  <si>
    <r>
      <rPr>
        <sz val="10"/>
        <color rgb="FF000000"/>
        <rFont val="Calibri"/>
        <family val="2"/>
      </rPr>
      <t>Is a staffing structure chart maintained for each career center site where Florida Commerce</t>
    </r>
    <r>
      <rPr>
        <sz val="10"/>
        <color rgb="FFFF0000"/>
        <rFont val="Calibri"/>
        <family val="2"/>
      </rPr>
      <t xml:space="preserve"> </t>
    </r>
    <r>
      <rPr>
        <sz val="10"/>
        <color rgb="FF000000"/>
        <rFont val="Calibri"/>
        <family val="2"/>
      </rPr>
      <t>staff are located? Please provide copy or link to its location.</t>
    </r>
  </si>
  <si>
    <t xml:space="preserve">Does the LWDB provide a copy of the staffing structure in an organizational chart to FloridaCommerce Human Resources annually by July 1 or within 30 days upon changes to the organization structure?  </t>
  </si>
  <si>
    <t>If yes, has a staffing chart been submitted for the current year? Please submit a copy of the documentation.</t>
  </si>
  <si>
    <t>Ethics Tool</t>
  </si>
  <si>
    <t>ETHICS</t>
  </si>
  <si>
    <t xml:space="preserve">Has the local board established an employee ethics code modeled after the provisions of  Chapter 112, Florida Statutes, and named a Chief Ethics Officer? If, yes, please provide a copy or link to its location.   </t>
  </si>
  <si>
    <t>Grantee-subgrantee Agreement Section 13</t>
  </si>
  <si>
    <t xml:space="preserve">Has the local board adopted a conflict of interest policy that ensures compliance with state and federal laws? If, yes, please provide a copy or link to its location. </t>
  </si>
  <si>
    <t>Has the local board established grievance and EEO procedures consistent with 20CFR 683.205 and made known to staff, participants, and other interested parties. If, yes, please provide a copy or link to its location.</t>
  </si>
  <si>
    <t>Has the local board established a whistle blower policy that facilitates the reporting of violations of policy or law without fear of retaliation? If, yes, please provide a copy or link to its location.</t>
  </si>
  <si>
    <t xml:space="preserve">Does local board policy include a section on prohibition on lobbying? If, yes, please provide a copy or link to its location. </t>
  </si>
  <si>
    <t xml:space="preserve">Yes </t>
  </si>
  <si>
    <t>No</t>
  </si>
  <si>
    <r>
      <rPr>
        <b/>
        <sz val="11"/>
        <color theme="1"/>
        <rFont val="Calibri"/>
        <family val="2"/>
        <scheme val="minor"/>
      </rPr>
      <t xml:space="preserve">Business: </t>
    </r>
    <r>
      <rPr>
        <sz val="11"/>
        <color theme="1"/>
        <rFont val="Calibri"/>
        <family val="2"/>
        <scheme val="minor"/>
      </rPr>
      <t>Member of Small Business</t>
    </r>
  </si>
  <si>
    <r>
      <rPr>
        <b/>
        <sz val="11"/>
        <color theme="1"/>
        <rFont val="Calibri"/>
        <family val="2"/>
        <scheme val="minor"/>
      </rPr>
      <t>Business:</t>
    </r>
    <r>
      <rPr>
        <sz val="11"/>
        <color theme="1"/>
        <rFont val="Calibri"/>
        <family val="2"/>
        <scheme val="minor"/>
      </rPr>
      <t xml:space="preserve"> Other Business Sector</t>
    </r>
  </si>
  <si>
    <r>
      <rPr>
        <b/>
        <sz val="11"/>
        <color theme="1"/>
        <rFont val="Calibri"/>
        <family val="2"/>
        <scheme val="minor"/>
      </rPr>
      <t>Business:</t>
    </r>
    <r>
      <rPr>
        <sz val="11"/>
        <color theme="1"/>
        <rFont val="Calibri"/>
        <family val="2"/>
        <scheme val="minor"/>
      </rPr>
      <t xml:space="preserve"> Vacant Business seat</t>
    </r>
  </si>
  <si>
    <r>
      <rPr>
        <b/>
        <sz val="11"/>
        <color theme="1"/>
        <rFont val="Calibri"/>
        <family val="2"/>
        <scheme val="minor"/>
      </rPr>
      <t>Workforce:</t>
    </r>
    <r>
      <rPr>
        <sz val="11"/>
        <color theme="1"/>
        <rFont val="Calibri"/>
        <family val="2"/>
        <scheme val="minor"/>
      </rPr>
      <t xml:space="preserve"> Labor organization in the local area</t>
    </r>
  </si>
  <si>
    <r>
      <rPr>
        <b/>
        <sz val="11"/>
        <color theme="1"/>
        <rFont val="Calibri"/>
        <family val="2"/>
        <scheme val="minor"/>
      </rPr>
      <t>Workforce:</t>
    </r>
    <r>
      <rPr>
        <sz val="11"/>
        <color theme="1"/>
        <rFont val="Calibri"/>
        <family val="2"/>
        <scheme val="minor"/>
      </rPr>
      <t xml:space="preserve">  Joint labor-management organization</t>
    </r>
  </si>
  <si>
    <r>
      <rPr>
        <b/>
        <sz val="11"/>
        <color theme="1"/>
        <rFont val="Calibri"/>
        <family val="2"/>
        <scheme val="minor"/>
      </rPr>
      <t>Workforce:</t>
    </r>
    <r>
      <rPr>
        <sz val="11"/>
        <color theme="1"/>
        <rFont val="Calibri"/>
        <family val="2"/>
        <scheme val="minor"/>
      </rPr>
      <t xml:space="preserve">  Union affiliated registered apprenticeship program</t>
    </r>
  </si>
  <si>
    <r>
      <rPr>
        <b/>
        <sz val="11"/>
        <color theme="1"/>
        <rFont val="Calibri"/>
        <family val="2"/>
        <scheme val="minor"/>
      </rPr>
      <t>Workforce:</t>
    </r>
    <r>
      <rPr>
        <sz val="11"/>
        <color theme="1"/>
        <rFont val="Calibri"/>
        <family val="2"/>
        <scheme val="minor"/>
      </rPr>
      <t xml:space="preserve">  Non-union affiliated registered apprenticeship program</t>
    </r>
  </si>
  <si>
    <r>
      <rPr>
        <b/>
        <sz val="11"/>
        <color theme="1"/>
        <rFont val="Calibri"/>
        <family val="2"/>
        <scheme val="minor"/>
      </rPr>
      <t>Workforce:</t>
    </r>
    <r>
      <rPr>
        <sz val="11"/>
        <color theme="1"/>
        <rFont val="Calibri"/>
        <family val="2"/>
        <scheme val="minor"/>
      </rPr>
      <t xml:space="preserve">  Community based organization with experience and expertise in addressing the employment, training or education need of individuals with barriers to employment</t>
    </r>
  </si>
  <si>
    <r>
      <rPr>
        <b/>
        <sz val="11"/>
        <color theme="1"/>
        <rFont val="Calibri"/>
        <family val="2"/>
        <scheme val="minor"/>
      </rPr>
      <t>Workforce:</t>
    </r>
    <r>
      <rPr>
        <sz val="11"/>
        <color theme="1"/>
        <rFont val="Calibri"/>
        <family val="2"/>
        <scheme val="minor"/>
      </rPr>
      <t xml:space="preserve">  Organization that serves veterans</t>
    </r>
  </si>
  <si>
    <r>
      <rPr>
        <b/>
        <sz val="11"/>
        <color theme="1"/>
        <rFont val="Calibri"/>
        <family val="2"/>
        <scheme val="minor"/>
      </rPr>
      <t xml:space="preserve">Workforce: </t>
    </r>
    <r>
      <rPr>
        <sz val="11"/>
        <color theme="1"/>
        <rFont val="Calibri"/>
        <family val="2"/>
        <scheme val="minor"/>
      </rPr>
      <t xml:space="preserve"> Organization which provides or supports competitive integrated employment for individuals with disabilities</t>
    </r>
  </si>
  <si>
    <r>
      <rPr>
        <b/>
        <sz val="11"/>
        <color theme="1"/>
        <rFont val="Calibri"/>
        <family val="2"/>
        <scheme val="minor"/>
      </rPr>
      <t>Workforce:</t>
    </r>
    <r>
      <rPr>
        <sz val="11"/>
        <color theme="1"/>
        <rFont val="Calibri"/>
        <family val="2"/>
        <scheme val="minor"/>
      </rPr>
      <t xml:space="preserve">  Organization with experience and expertise in addressing the employment, training, or education needs of eligible youth</t>
    </r>
  </si>
  <si>
    <r>
      <rPr>
        <b/>
        <sz val="11"/>
        <color theme="1"/>
        <rFont val="Calibri"/>
        <family val="2"/>
        <scheme val="minor"/>
      </rPr>
      <t>Workforce:</t>
    </r>
    <r>
      <rPr>
        <sz val="11"/>
        <color theme="1"/>
        <rFont val="Calibri"/>
        <family val="2"/>
        <scheme val="minor"/>
      </rPr>
      <t xml:space="preserve">  Vacant Workforce seat</t>
    </r>
  </si>
  <si>
    <r>
      <rPr>
        <b/>
        <sz val="11"/>
        <color theme="1"/>
        <rFont val="Calibri"/>
        <family val="2"/>
        <scheme val="minor"/>
      </rPr>
      <t>Other:</t>
    </r>
    <r>
      <rPr>
        <sz val="11"/>
        <color theme="1"/>
        <rFont val="Calibri"/>
        <family val="2"/>
        <scheme val="minor"/>
      </rPr>
      <t xml:space="preserve">  Training provider administering adult education and literacy activities under WIOA title II</t>
    </r>
  </si>
  <si>
    <r>
      <rPr>
        <b/>
        <sz val="11"/>
        <color theme="1"/>
        <rFont val="Calibri"/>
        <family val="2"/>
        <scheme val="minor"/>
      </rPr>
      <t>Other:</t>
    </r>
    <r>
      <rPr>
        <sz val="11"/>
        <color theme="1"/>
        <rFont val="Calibri"/>
        <family val="2"/>
        <scheme val="minor"/>
      </rPr>
      <t xml:space="preserve">  Institution of higher education providing workforce investment activities</t>
    </r>
  </si>
  <si>
    <r>
      <rPr>
        <b/>
        <sz val="11"/>
        <color theme="1"/>
        <rFont val="Calibri"/>
        <family val="2"/>
        <scheme val="minor"/>
      </rPr>
      <t>Other:</t>
    </r>
    <r>
      <rPr>
        <sz val="11"/>
        <color theme="1"/>
        <rFont val="Calibri"/>
        <family val="2"/>
        <scheme val="minor"/>
      </rPr>
      <t xml:space="preserve">  Economic and community development entity</t>
    </r>
  </si>
  <si>
    <r>
      <rPr>
        <b/>
        <sz val="11"/>
        <color theme="1"/>
        <rFont val="Calibri"/>
        <family val="2"/>
        <scheme val="minor"/>
      </rPr>
      <t>Other:</t>
    </r>
    <r>
      <rPr>
        <sz val="11"/>
        <color theme="1"/>
        <rFont val="Calibri"/>
        <family val="2"/>
        <scheme val="minor"/>
      </rPr>
      <t xml:space="preserve">  State Employment Service Office under Wagner Peyser Act (29 U.S.C. 49) serving the local area</t>
    </r>
  </si>
  <si>
    <r>
      <rPr>
        <b/>
        <sz val="11"/>
        <color theme="1"/>
        <rFont val="Calibri"/>
        <family val="2"/>
        <scheme val="minor"/>
      </rPr>
      <t>Other:</t>
    </r>
    <r>
      <rPr>
        <sz val="11"/>
        <color theme="1"/>
        <rFont val="Calibri"/>
        <family val="2"/>
        <scheme val="minor"/>
      </rPr>
      <t xml:space="preserve">  Program carried out under title I of the Rehabilitation Act o 1973, other than sec.112 or part C of that title</t>
    </r>
  </si>
  <si>
    <r>
      <rPr>
        <b/>
        <sz val="11"/>
        <color theme="1"/>
        <rFont val="Calibri"/>
        <family val="2"/>
        <scheme val="minor"/>
      </rPr>
      <t xml:space="preserve">Other: </t>
    </r>
    <r>
      <rPr>
        <sz val="11"/>
        <color theme="1"/>
        <rFont val="Calibri"/>
        <family val="2"/>
        <scheme val="minor"/>
      </rPr>
      <t xml:space="preserve"> Other Entity that administers education and training activities, represents local educational agencies or community-based organizations that have expertise in addressing the education or training needs for individuals with barriers to employment</t>
    </r>
  </si>
  <si>
    <r>
      <rPr>
        <b/>
        <sz val="11"/>
        <color theme="1"/>
        <rFont val="Calibri"/>
        <family val="2"/>
        <scheme val="minor"/>
      </rPr>
      <t>Other:</t>
    </r>
    <r>
      <rPr>
        <sz val="11"/>
        <color theme="1"/>
        <rFont val="Calibri"/>
        <family val="2"/>
        <scheme val="minor"/>
      </rPr>
      <t xml:space="preserve">  Governmental and economic and community development entities who represent transportation, housing, and public assistance programs</t>
    </r>
  </si>
  <si>
    <r>
      <rPr>
        <b/>
        <sz val="11"/>
        <color theme="1"/>
        <rFont val="Calibri"/>
        <family val="2"/>
        <scheme val="minor"/>
      </rPr>
      <t>Other:</t>
    </r>
    <r>
      <rPr>
        <sz val="11"/>
        <color theme="1"/>
        <rFont val="Calibri"/>
        <family val="2"/>
        <scheme val="minor"/>
      </rPr>
      <t xml:space="preserve">  Philanthropic organizations serving the local area</t>
    </r>
  </si>
  <si>
    <r>
      <rPr>
        <b/>
        <sz val="11"/>
        <color theme="1"/>
        <rFont val="Calibri"/>
        <family val="2"/>
        <scheme val="minor"/>
      </rPr>
      <t>Other:</t>
    </r>
    <r>
      <rPr>
        <sz val="11"/>
        <color theme="1"/>
        <rFont val="Calibri"/>
        <family val="2"/>
        <scheme val="minor"/>
      </rPr>
      <t xml:space="preserve"> Other appropriate individuals as determined by the chief elected official</t>
    </r>
  </si>
  <si>
    <r>
      <rPr>
        <b/>
        <sz val="11"/>
        <color theme="1"/>
        <rFont val="Calibri"/>
        <family val="2"/>
        <scheme val="minor"/>
      </rPr>
      <t>Other:</t>
    </r>
    <r>
      <rPr>
        <sz val="11"/>
        <color theme="1"/>
        <rFont val="Calibri"/>
        <family val="2"/>
        <scheme val="minor"/>
      </rPr>
      <t xml:space="preserve"> Vacant Other seat</t>
    </r>
  </si>
  <si>
    <t>Review Period 2021-22</t>
  </si>
  <si>
    <t>LWDB 1 - Escarosa</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</si>
  <si>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</si>
  <si>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</si>
  <si>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</si>
  <si>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</si>
  <si>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</si>
  <si>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</si>
  <si>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</si>
  <si>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</si>
  <si>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</si>
  <si>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</si>
  <si>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</si>
  <si>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</si>
  <si>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</si>
  <si>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</si>
  <si>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</si>
  <si>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</si>
  <si>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</si>
  <si>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</si>
  <si>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</si>
  <si>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</si>
  <si>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</si>
  <si>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</si>
  <si>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</si>
  <si>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r>
      <t>Grantee-subgrantee Agreement: Section</t>
    </r>
    <r>
      <rPr>
        <strike/>
        <sz val="10"/>
        <color rgb="FF000000"/>
        <rFont val="Calibri"/>
        <family val="2"/>
      </rPr>
      <t>s</t>
    </r>
    <r>
      <rPr>
        <sz val="10"/>
        <color rgb="FF000000"/>
        <rFont val="Calibri"/>
        <family val="2"/>
      </rPr>
      <t xml:space="preserve"> 6(b)</t>
    </r>
  </si>
  <si>
    <r>
      <t>Grantee-subgrantee Agreement: Section</t>
    </r>
    <r>
      <rPr>
        <strike/>
        <sz val="10"/>
        <color rgb="FF000000"/>
        <rFont val="Calibri"/>
        <family val="2"/>
      </rPr>
      <t>s</t>
    </r>
    <r>
      <rPr>
        <sz val="10"/>
        <color rgb="FF000000"/>
        <rFont val="Calibri"/>
        <family val="2"/>
      </rPr>
      <t xml:space="preserve"> 6(b). </t>
    </r>
  </si>
  <si>
    <r>
      <rPr>
        <sz val="11"/>
        <rFont val="Calibri"/>
        <family val="2"/>
        <scheme val="minor"/>
      </rPr>
      <t>9</t>
    </r>
    <r>
      <rPr>
        <strike/>
        <sz val="11"/>
        <rFont val="Calibri"/>
        <family val="2"/>
        <scheme val="minor"/>
      </rPr>
      <t xml:space="preserve">
</t>
    </r>
  </si>
  <si>
    <t xml:space="preserve">Did all new local board members complete a new local board member orientation within six months of appointment? If yes, please provide the date of orientation, agenda, and attendance roster. If no, when will the orientation take place?  </t>
  </si>
  <si>
    <r>
      <t xml:space="preserve"> If yes, has the CLEO conveyed voting privileges to non-required members? 
</t>
    </r>
    <r>
      <rPr>
        <b/>
        <sz val="10"/>
        <rFont val="Calibri"/>
        <family val="2"/>
      </rPr>
      <t>Note:</t>
    </r>
    <r>
      <rPr>
        <sz val="10"/>
        <rFont val="Calibri"/>
        <family val="2"/>
      </rPr>
      <t xml:space="preserve"> Non-required members cannot vote.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</si>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</sst>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1"/>
      <name val="Calibri"/>
      <family val="2"/>
    </font>
    <font>
      <sz val="11"/>
      <name val="Calibri"/>
      <family val="2"/>
      <scheme val="minor"/>
    </font>
    <font>
      <b/>
      <sz val="14"/>
      <name val="Calibri"/>
      <family val="2"/>
    </font>
    <font>
      <i/>
      <sz val="11"/>
      <name val="Calibri"/>
      <family val="2"/>
      <scheme val="minor"/>
    </font>
    <font>
      <b/>
      <sz val="11"/>
      <name val="Calibri"/>
      <family val="2"/>
      <scheme val="minor"/>
    </font>
    <font>
      <b/>
      <sz val="11"/>
      <color theme="1"/>
      <name val="Calibri"/>
      <family val="2"/>
      <scheme val="minor"/>
    </font>
    <font>
      <i/>
      <sz val="9"/>
      <color theme="1"/>
      <name val="Calibri"/>
      <family val="2"/>
      <scheme val="minor"/>
    </font>
    <font>
      <b/>
      <i/>
      <sz val="11"/>
      <name val="Calibri"/>
      <family val="2"/>
      <scheme val="minor"/>
    </font>
    <font>
      <sz val="11"/>
      <color theme="9" tint="-0.249977111117893"/>
      <name val="Calibri"/>
      <family val="2"/>
      <scheme val="minor"/>
    </font>
    <font>
      <b/>
      <i/>
      <u/>
      <sz val="11"/>
      <name val="Calibri"/>
      <family val="2"/>
      <scheme val="minor"/>
    </font>
    <font>
      <sz val="11"/>
      <color rgb="FFFF0000"/>
      <name val="Calibri"/>
      <family val="2"/>
      <scheme val="minor"/>
    </font>
    <font>
      <b/>
      <sz val="14"/>
      <color rgb="FFFF0000"/>
      <name val="Calibri"/>
      <family val="2"/>
    </font>
    <font>
      <sz val="8"/>
      <name val="Calibri"/>
      <family val="2"/>
      <scheme val="minor"/>
    </font>
    <font>
      <sz val="10"/>
      <name val="Calibri"/>
      <family val="2"/>
    </font>
    <font>
      <b/>
      <sz val="20"/>
      <color theme="0"/>
      <name val="Calibri"/>
      <family val="2"/>
      <scheme val="minor"/>
    </font>
    <font>
      <b/>
      <sz val="16"/>
      <color theme="0"/>
      <name val="Calibri"/>
      <family val="2"/>
      <scheme val="minor"/>
    </font>
    <font>
      <sz val="10"/>
      <color theme="1"/>
      <name val="Calibri"/>
      <family val="2"/>
      <scheme val="minor"/>
    </font>
    <font>
      <sz val="16"/>
      <color theme="0"/>
      <name val="Calibri"/>
      <family val="2"/>
      <scheme val="minor"/>
    </font>
    <font>
      <b/>
      <sz val="10"/>
      <name val="Calibri"/>
      <family val="2"/>
    </font>
    <font>
      <sz val="10"/>
      <name val="Calibri"/>
      <family val="2"/>
      <scheme val="minor"/>
    </font>
    <font>
      <strike/>
      <sz val="10"/>
      <color theme="1"/>
      <name val="Calibri"/>
      <family val="2"/>
      <scheme val="minor"/>
    </font>
    <font>
      <sz val="10"/>
      <color rgb="FFFF0000"/>
      <name val="Calibri"/>
      <family val="2"/>
      <scheme val="minor"/>
    </font>
    <font>
      <strike/>
      <sz val="10"/>
      <name val="Calibri"/>
      <family val="2"/>
    </font>
    <font>
      <sz val="10"/>
      <color rgb="FF000000"/>
      <name val="Calibri"/>
      <family val="2"/>
      <scheme val="minor"/>
    </font>
    <font>
      <sz val="10"/>
      <color theme="1"/>
      <name val="Abadi Extra Light"/>
      <family val="2"/>
    </font>
    <font>
      <b/>
      <sz val="10"/>
      <color theme="0"/>
      <name val="Calibri"/>
      <family val="2"/>
    </font>
    <font>
      <b/>
      <sz val="10"/>
      <color theme="0"/>
      <name val="Calibri"/>
      <family val="2"/>
      <scheme val="minor"/>
    </font>
    <font>
      <sz val="10"/>
      <color rgb="FFFF0000"/>
      <name val="Calibri"/>
      <family val="2"/>
    </font>
    <font>
      <sz val="10"/>
      <color rgb="FF000000"/>
      <name val="Calibri"/>
      <family val="2"/>
    </font>
    <font>
      <strike/>
      <sz val="10"/>
      <color rgb="FF000000"/>
      <name val="Calibri"/>
      <family val="2"/>
    </font>
    <font>
      <sz val="10"/>
      <color theme="1"/>
      <name val="Calibri"/>
      <family val="2"/>
    </font>
    <font>
      <sz val="11"/>
      <color rgb="FF000000"/>
      <name val="Calibri"/>
      <family val="2"/>
    </font>
    <font>
      <i/>
      <sz val="9"/>
      <name val="Calibri"/>
      <family val="2"/>
      <scheme val="minor"/>
    </font>
    <font>
      <strike/>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A651"/>
        <bgColor indexed="64"/>
      </patternFill>
    </fill>
    <fill>
      <patternFill patternType="solid">
        <fgColor rgb="FF20245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0" fillId="0" borderId="0" xfId="0" applyFill="1"/>
    <xf numFmtId="0" fontId="5" fillId="0" borderId="0" xfId="0" applyFont="1" applyProtection="1">
      <protection locked="0"/>
    </xf>
    <xf numFmtId="0" fontId="10" fillId="0" borderId="13" xfId="0" applyFont="1" applyBorder="1" applyAlignment="1" applyProtection="1">
      <alignment wrapText="1"/>
      <protection hidden="1"/>
    </xf>
    <xf numFmtId="0" fontId="10" fillId="0" borderId="16" xfId="0" applyFont="1" applyBorder="1" applyAlignment="1" applyProtection="1">
      <alignment wrapText="1"/>
      <protection hidden="1"/>
    </xf>
    <xf numFmtId="0" fontId="10" fillId="0" borderId="19" xfId="0" applyFont="1" applyBorder="1" applyAlignment="1" applyProtection="1">
      <alignment wrapText="1"/>
      <protection hidden="1"/>
    </xf>
    <xf numFmtId="0" fontId="10" fillId="0" borderId="13" xfId="0" applyFont="1" applyBorder="1" applyAlignment="1" applyProtection="1">
      <alignment horizontal="left" wrapText="1"/>
      <protection hidden="1"/>
    </xf>
    <xf numFmtId="0" fontId="10" fillId="0" borderId="16" xfId="0" applyFont="1" applyBorder="1" applyAlignment="1" applyProtection="1">
      <alignment horizontal="left" wrapText="1"/>
      <protection hidden="1"/>
    </xf>
    <xf numFmtId="0" fontId="10" fillId="0" borderId="19" xfId="0" applyFont="1" applyBorder="1" applyAlignment="1" applyProtection="1">
      <alignment horizontal="left" wrapText="1"/>
      <protection hidden="1"/>
    </xf>
    <xf numFmtId="9" fontId="0" fillId="0" borderId="25" xfId="4" applyFont="1" applyBorder="1" applyProtection="1">
      <protection hidden="1"/>
    </xf>
    <xf numFmtId="0" fontId="0" fillId="0" borderId="26" xfId="0" applyBorder="1" applyProtection="1">
      <protection hidden="1"/>
    </xf>
    <xf numFmtId="0" fontId="5" fillId="0" borderId="0" xfId="0" applyFont="1" applyAlignment="1" applyProtection="1">
      <alignment wrapText="1"/>
      <protection locked="0"/>
    </xf>
    <xf numFmtId="0" fontId="7" fillId="0" borderId="3" xfId="0" applyFont="1" applyBorder="1" applyAlignment="1" applyProtection="1">
      <alignment horizontal="left"/>
      <protection locked="0"/>
    </xf>
    <xf numFmtId="0" fontId="5" fillId="0" borderId="0" xfId="0" applyFont="1" applyBorder="1" applyProtection="1">
      <protection locked="0"/>
    </xf>
    <xf numFmtId="43" fontId="5" fillId="0" borderId="1" xfId="1" applyFont="1" applyBorder="1" applyAlignment="1" applyProtection="1">
      <alignment wrapText="1"/>
      <protection locked="0"/>
    </xf>
    <xf numFmtId="0" fontId="5" fillId="0" borderId="0" xfId="0" applyFont="1" applyFill="1" applyProtection="1">
      <protection locked="0"/>
    </xf>
    <xf numFmtId="0" fontId="12" fillId="0" borderId="0" xfId="0" applyFont="1" applyProtection="1">
      <protection locked="0"/>
    </xf>
    <xf numFmtId="0" fontId="0" fillId="0" borderId="11" xfId="0" applyNumberFormat="1" applyBorder="1" applyAlignment="1" applyProtection="1">
      <alignment horizontal="center" vertical="center"/>
      <protection hidden="1"/>
    </xf>
    <xf numFmtId="0" fontId="0" fillId="4" borderId="14" xfId="0" applyNumberFormat="1" applyFill="1" applyBorder="1" applyAlignment="1" applyProtection="1">
      <alignment horizontal="center" vertical="center"/>
      <protection hidden="1"/>
    </xf>
    <xf numFmtId="0" fontId="0" fillId="4" borderId="17" xfId="0" applyNumberFormat="1" applyFill="1" applyBorder="1" applyAlignment="1" applyProtection="1">
      <alignment horizontal="center" vertical="center"/>
      <protection hidden="1"/>
    </xf>
    <xf numFmtId="0" fontId="0" fillId="4" borderId="20" xfId="0" applyNumberFormat="1" applyFill="1" applyBorder="1" applyAlignment="1" applyProtection="1">
      <alignment horizontal="center" vertical="center"/>
      <protection hidden="1"/>
    </xf>
    <xf numFmtId="0" fontId="0" fillId="0" borderId="25" xfId="0" applyNumberFormat="1" applyBorder="1" applyAlignment="1" applyProtection="1">
      <alignment horizontal="center" vertical="center"/>
      <protection hidden="1"/>
    </xf>
    <xf numFmtId="0" fontId="9" fillId="0" borderId="10" xfId="0" applyFont="1" applyBorder="1" applyAlignment="1" applyProtection="1">
      <alignment horizontal="left" wrapText="1"/>
      <protection hidden="1"/>
    </xf>
    <xf numFmtId="0" fontId="5" fillId="0" borderId="0" xfId="0" quotePrefix="1" applyFont="1" applyProtection="1">
      <protection hidden="1"/>
    </xf>
    <xf numFmtId="0" fontId="5" fillId="0" borderId="0" xfId="0" applyFont="1" applyAlignment="1" applyProtection="1">
      <alignment wrapText="1"/>
      <protection hidden="1"/>
    </xf>
    <xf numFmtId="43" fontId="5" fillId="0" borderId="1" xfId="1" applyFont="1" applyFill="1" applyBorder="1" applyAlignment="1" applyProtection="1">
      <alignment wrapText="1"/>
      <protection locked="0"/>
    </xf>
    <xf numFmtId="0" fontId="8" fillId="0" borderId="1" xfId="0" applyFont="1" applyBorder="1" applyProtection="1">
      <protection hidden="1"/>
    </xf>
    <xf numFmtId="0" fontId="9" fillId="0" borderId="24" xfId="0" applyFont="1" applyBorder="1" applyAlignment="1" applyProtection="1">
      <alignment horizontal="right" wrapText="1"/>
      <protection hidden="1"/>
    </xf>
    <xf numFmtId="0" fontId="0" fillId="0" borderId="27" xfId="0" applyNumberFormat="1" applyBorder="1" applyAlignment="1" applyProtection="1">
      <alignment horizontal="center" vertical="center"/>
      <protection hidden="1"/>
    </xf>
    <xf numFmtId="9" fontId="0" fillId="0" borderId="28" xfId="4" applyFont="1" applyBorder="1" applyProtection="1">
      <protection hidden="1"/>
    </xf>
    <xf numFmtId="0" fontId="0" fillId="0" borderId="29" xfId="0" applyBorder="1" applyProtection="1">
      <protection hidden="1"/>
    </xf>
    <xf numFmtId="0" fontId="5" fillId="0" borderId="1" xfId="0" applyFont="1" applyBorder="1" applyProtection="1">
      <protection locked="0"/>
    </xf>
    <xf numFmtId="0" fontId="5" fillId="0" borderId="1" xfId="0" applyFont="1" applyBorder="1" applyAlignment="1" applyProtection="1">
      <alignment wrapText="1"/>
      <protection locked="0"/>
    </xf>
    <xf numFmtId="14" fontId="5" fillId="0" borderId="1" xfId="0" applyNumberFormat="1" applyFont="1" applyBorder="1" applyProtection="1">
      <protection locked="0"/>
    </xf>
    <xf numFmtId="0" fontId="0" fillId="0" borderId="0" xfId="0" applyAlignment="1">
      <alignment horizontal="center" vertical="center"/>
    </xf>
    <xf numFmtId="0" fontId="0" fillId="0" borderId="14" xfId="0" applyNumberFormat="1" applyBorder="1" applyAlignment="1" applyProtection="1">
      <alignment horizontal="center" vertical="center"/>
      <protection hidden="1"/>
    </xf>
    <xf numFmtId="43" fontId="5" fillId="0" borderId="1" xfId="1" applyFont="1" applyBorder="1" applyAlignment="1" applyProtection="1">
      <alignment wrapText="1"/>
    </xf>
    <xf numFmtId="0" fontId="5" fillId="0" borderId="1" xfId="0" applyFont="1" applyBorder="1" applyAlignment="1" applyProtection="1">
      <alignment wrapText="1"/>
    </xf>
    <xf numFmtId="43" fontId="5" fillId="0" borderId="1" xfId="1" applyFont="1" applyFill="1" applyBorder="1" applyAlignment="1" applyProtection="1">
      <alignment wrapText="1"/>
    </xf>
    <xf numFmtId="0" fontId="20" fillId="0" borderId="0" xfId="0" applyFont="1" applyBorder="1" applyAlignment="1">
      <alignment wrapText="1"/>
    </xf>
    <xf numFmtId="0" fontId="0" fillId="0" borderId="0" xfId="0" applyBorder="1"/>
    <xf numFmtId="0" fontId="0" fillId="0" borderId="0" xfId="0" applyBorder="1" applyAlignment="1" applyProtection="1">
      <alignment horizontal="center" vertical="center"/>
      <protection locked="0"/>
    </xf>
    <xf numFmtId="0" fontId="20" fillId="0" borderId="0" xfId="0" applyFont="1" applyFill="1" applyBorder="1" applyAlignment="1">
      <alignment wrapText="1"/>
    </xf>
    <xf numFmtId="0" fontId="17" fillId="0" borderId="0" xfId="0" applyFont="1" applyBorder="1" applyAlignment="1" applyProtection="1">
      <alignment horizontal="left" wrapText="1"/>
      <protection locked="0"/>
    </xf>
    <xf numFmtId="0" fontId="0" fillId="0" borderId="0" xfId="0" applyFont="1"/>
    <xf numFmtId="0" fontId="0" fillId="0" borderId="0" xfId="0" applyFont="1" applyBorder="1"/>
    <xf numFmtId="0" fontId="7" fillId="0" borderId="35" xfId="0" applyFont="1" applyBorder="1" applyAlignment="1" applyProtection="1">
      <alignment horizontal="left"/>
      <protection locked="0"/>
    </xf>
    <xf numFmtId="0" fontId="8" fillId="3" borderId="5" xfId="0" applyFont="1" applyFill="1" applyBorder="1" applyAlignment="1" applyProtection="1">
      <alignment horizontal="left"/>
      <protection locked="0"/>
    </xf>
    <xf numFmtId="0" fontId="0" fillId="0" borderId="0" xfId="0"/>
    <xf numFmtId="0" fontId="0" fillId="0" borderId="12" xfId="0" applyBorder="1" applyAlignment="1" applyProtection="1">
      <alignment wrapText="1"/>
      <protection hidden="1"/>
    </xf>
    <xf numFmtId="0" fontId="10" fillId="0" borderId="15" xfId="0" applyFont="1" applyBorder="1" applyAlignment="1" applyProtection="1">
      <alignment wrapText="1"/>
      <protection hidden="1"/>
    </xf>
    <xf numFmtId="0" fontId="10" fillId="0" borderId="21" xfId="0" applyFont="1" applyBorder="1" applyAlignment="1" applyProtection="1">
      <alignment wrapText="1"/>
      <protection hidden="1"/>
    </xf>
    <xf numFmtId="9" fontId="0" fillId="0" borderId="11" xfId="4" applyFont="1" applyBorder="1" applyAlignment="1" applyProtection="1">
      <alignment horizontal="center" vertical="center"/>
      <protection hidden="1"/>
    </xf>
    <xf numFmtId="9" fontId="0" fillId="3" borderId="0" xfId="4" applyFont="1" applyFill="1" applyAlignment="1" applyProtection="1">
      <alignment horizontal="center" vertical="center"/>
      <protection hidden="1"/>
    </xf>
    <xf numFmtId="9" fontId="0" fillId="0" borderId="0" xfId="4" applyFont="1" applyAlignment="1" applyProtection="1">
      <alignment horizontal="center" vertical="center"/>
      <protection hidden="1"/>
    </xf>
    <xf numFmtId="9" fontId="0" fillId="0" borderId="20" xfId="4" applyFont="1" applyBorder="1" applyAlignment="1" applyProtection="1">
      <alignment horizontal="center" vertical="center"/>
      <protection hidden="1"/>
    </xf>
    <xf numFmtId="9" fontId="0" fillId="3" borderId="14" xfId="4" applyFont="1" applyFill="1" applyBorder="1" applyAlignment="1" applyProtection="1">
      <alignment horizontal="center" vertical="center"/>
      <protection hidden="1"/>
    </xf>
    <xf numFmtId="9" fontId="0" fillId="0" borderId="14" xfId="4" applyFont="1" applyBorder="1" applyAlignment="1" applyProtection="1">
      <alignment horizontal="center" vertical="center"/>
      <protection hidden="1"/>
    </xf>
    <xf numFmtId="9" fontId="0" fillId="0" borderId="17" xfId="4" applyFont="1" applyBorder="1" applyAlignment="1" applyProtection="1">
      <alignment horizontal="center" vertical="center"/>
      <protection hidden="1"/>
    </xf>
    <xf numFmtId="9" fontId="0" fillId="0" borderId="14" xfId="4" applyFont="1" applyFill="1" applyBorder="1" applyAlignment="1" applyProtection="1">
      <alignment horizontal="center" vertical="center"/>
      <protection hidden="1"/>
    </xf>
    <xf numFmtId="0" fontId="10" fillId="0" borderId="13" xfId="0" applyFont="1" applyFill="1" applyBorder="1" applyAlignment="1" applyProtection="1">
      <alignment vertical="center" wrapText="1"/>
      <protection hidden="1"/>
    </xf>
    <xf numFmtId="0" fontId="36" fillId="0" borderId="15" xfId="0" applyFont="1" applyFill="1" applyBorder="1" applyAlignment="1" applyProtection="1">
      <alignment wrapText="1"/>
      <protection hidden="1"/>
    </xf>
    <xf numFmtId="0" fontId="10" fillId="0" borderId="18" xfId="0" applyFont="1" applyBorder="1" applyAlignment="1" applyProtection="1">
      <alignment wrapText="1"/>
      <protection hidden="1"/>
    </xf>
    <xf numFmtId="0" fontId="18" fillId="8" borderId="0" xfId="0" applyFont="1" applyFill="1" applyAlignment="1">
      <alignment horizontal="center" vertical="center" wrapText="1"/>
    </xf>
    <xf numFmtId="0" fontId="19" fillId="8" borderId="0" xfId="0" applyFont="1" applyFill="1" applyAlignment="1">
      <alignment horizontal="center" vertical="center" wrapText="1"/>
    </xf>
    <xf numFmtId="0" fontId="18" fillId="8" borderId="0" xfId="0" applyFont="1" applyFill="1" applyBorder="1" applyAlignment="1" applyProtection="1">
      <alignment horizontal="center"/>
      <protection locked="0"/>
    </xf>
    <xf numFmtId="0" fontId="21" fillId="8" borderId="42" xfId="0" applyFont="1" applyFill="1" applyBorder="1" applyAlignment="1" applyProtection="1">
      <alignment horizontal="center"/>
      <protection locked="0"/>
    </xf>
    <xf numFmtId="0" fontId="21" fillId="8" borderId="0" xfId="0" applyFont="1" applyFill="1" applyBorder="1" applyAlignment="1" applyProtection="1">
      <alignment horizontal="center"/>
      <protection locked="0"/>
    </xf>
    <xf numFmtId="0" fontId="10" fillId="0" borderId="18" xfId="0" applyFont="1" applyBorder="1" applyAlignment="1" applyProtection="1">
      <alignment wrapText="1"/>
      <protection hidden="1"/>
    </xf>
    <xf numFmtId="0" fontId="0" fillId="0" borderId="22" xfId="0" applyBorder="1" applyAlignment="1" applyProtection="1">
      <alignment wrapText="1"/>
      <protection hidden="1"/>
    </xf>
    <xf numFmtId="0" fontId="0" fillId="0" borderId="23" xfId="0" applyBorder="1" applyAlignment="1" applyProtection="1">
      <alignment wrapText="1"/>
      <protection hidden="1"/>
    </xf>
    <xf numFmtId="0" fontId="0" fillId="0" borderId="0" xfId="0" applyAlignment="1"/>
    <xf numFmtId="0" fontId="0" fillId="0" borderId="0" xfId="0" applyBorder="1" applyAlignment="1"/>
    <xf numFmtId="0" fontId="29" fillId="7" borderId="9" xfId="0" applyFont="1" applyFill="1" applyBorder="1" applyAlignment="1" applyProtection="1">
      <alignment horizontal="center" vertical="center" wrapText="1"/>
    </xf>
    <xf numFmtId="0" fontId="29" fillId="7" borderId="38" xfId="0" applyFont="1" applyFill="1" applyBorder="1" applyAlignment="1" applyProtection="1">
      <alignment horizontal="center" vertical="center" wrapText="1"/>
    </xf>
    <xf numFmtId="0" fontId="0" fillId="0" borderId="33" xfId="0" applyBorder="1" applyAlignment="1" applyProtection="1">
      <alignment horizontal="center" vertical="center"/>
    </xf>
    <xf numFmtId="0" fontId="20" fillId="5" borderId="4" xfId="0" applyFont="1" applyFill="1" applyBorder="1" applyAlignment="1" applyProtection="1">
      <alignment vertical="top" wrapText="1"/>
    </xf>
    <xf numFmtId="0" fontId="23" fillId="0" borderId="4"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3" fillId="5" borderId="4" xfId="0" applyFont="1" applyFill="1" applyBorder="1" applyAlignment="1" applyProtection="1">
      <alignment vertical="top" wrapText="1"/>
    </xf>
    <xf numFmtId="0" fontId="5" fillId="0" borderId="33" xfId="0" applyFont="1" applyBorder="1" applyAlignment="1" applyProtection="1">
      <alignment horizontal="center" vertical="center"/>
    </xf>
    <xf numFmtId="0" fontId="0" fillId="0" borderId="33"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27" fillId="0" borderId="0" xfId="0" applyFont="1" applyAlignment="1" applyProtection="1">
      <alignment vertical="top" wrapText="1"/>
    </xf>
    <xf numFmtId="0" fontId="37" fillId="0" borderId="33" xfId="0" applyFont="1" applyBorder="1" applyAlignment="1" applyProtection="1">
      <alignment horizontal="center" vertical="center" wrapText="1"/>
    </xf>
    <xf numFmtId="0" fontId="17" fillId="5" borderId="4" xfId="0" applyFont="1" applyFill="1" applyBorder="1" applyAlignment="1" applyProtection="1">
      <alignment vertical="top" wrapText="1"/>
    </xf>
    <xf numFmtId="0" fontId="0" fillId="0" borderId="9" xfId="0" applyFont="1" applyBorder="1" applyAlignment="1" applyProtection="1">
      <alignment horizontal="center" vertical="center" wrapText="1"/>
    </xf>
    <xf numFmtId="0" fontId="17" fillId="5" borderId="5" xfId="0" applyFont="1" applyFill="1" applyBorder="1" applyAlignment="1" applyProtection="1">
      <alignment horizontal="left" vertical="top" wrapText="1"/>
    </xf>
    <xf numFmtId="0" fontId="0" fillId="0" borderId="5" xfId="0" applyBorder="1" applyAlignment="1" applyProtection="1">
      <alignment horizontal="center" vertical="center"/>
    </xf>
    <xf numFmtId="0" fontId="17" fillId="5" borderId="4" xfId="0" applyFont="1" applyFill="1" applyBorder="1" applyAlignment="1" applyProtection="1">
      <alignment horizontal="left" vertical="top" wrapText="1"/>
    </xf>
    <xf numFmtId="0" fontId="20" fillId="0" borderId="9" xfId="0" applyFont="1" applyFill="1" applyBorder="1" applyAlignment="1" applyProtection="1">
      <alignment horizontal="left" vertical="center" wrapText="1"/>
    </xf>
    <xf numFmtId="0" fontId="0" fillId="0" borderId="41" xfId="0" applyBorder="1" applyAlignment="1" applyProtection="1">
      <alignment horizontal="center" vertical="center"/>
    </xf>
    <xf numFmtId="0" fontId="17" fillId="5" borderId="48" xfId="0" applyFont="1" applyFill="1" applyBorder="1" applyAlignment="1" applyProtection="1">
      <alignment horizontal="left" vertical="top" wrapText="1"/>
    </xf>
    <xf numFmtId="0" fontId="20" fillId="0" borderId="37" xfId="0" applyFont="1" applyFill="1" applyBorder="1" applyAlignment="1" applyProtection="1">
      <alignment horizontal="center" vertical="center" wrapText="1"/>
    </xf>
    <xf numFmtId="0" fontId="0" fillId="0" borderId="39" xfId="0" applyBorder="1" applyAlignment="1" applyProtection="1">
      <alignment horizontal="center" vertical="center"/>
    </xf>
    <xf numFmtId="0" fontId="17" fillId="5" borderId="50" xfId="0" applyFont="1" applyFill="1" applyBorder="1" applyAlignment="1" applyProtection="1">
      <alignment horizontal="left" vertical="top" wrapText="1"/>
    </xf>
    <xf numFmtId="0" fontId="20" fillId="0" borderId="45" xfId="0" applyFont="1" applyFill="1" applyBorder="1" applyAlignment="1" applyProtection="1">
      <alignment horizontal="center" vertical="center" wrapText="1"/>
    </xf>
    <xf numFmtId="0" fontId="0" fillId="0" borderId="31" xfId="0" applyBorder="1" applyAlignment="1" applyProtection="1">
      <alignment horizontal="center" vertical="center"/>
    </xf>
    <xf numFmtId="0" fontId="17" fillId="5" borderId="31" xfId="0" applyFont="1" applyFill="1" applyBorder="1" applyAlignment="1" applyProtection="1">
      <alignment horizontal="left" vertical="top" wrapText="1"/>
    </xf>
    <xf numFmtId="0" fontId="20" fillId="0" borderId="5" xfId="0" applyFont="1" applyFill="1" applyBorder="1" applyAlignment="1" applyProtection="1">
      <alignment horizontal="left" vertical="center" wrapText="1"/>
    </xf>
    <xf numFmtId="0" fontId="0" fillId="0" borderId="4" xfId="0" applyBorder="1" applyAlignment="1" applyProtection="1">
      <alignment horizontal="center" vertical="center"/>
    </xf>
    <xf numFmtId="0" fontId="17" fillId="5" borderId="30" xfId="0" applyFont="1" applyFill="1" applyBorder="1" applyAlignment="1" applyProtection="1">
      <alignment horizontal="left" vertical="top" wrapText="1"/>
    </xf>
    <xf numFmtId="0" fontId="17" fillId="0" borderId="39" xfId="0" applyFont="1" applyBorder="1" applyAlignment="1" applyProtection="1">
      <alignment horizontal="left" vertical="top" wrapText="1"/>
    </xf>
    <xf numFmtId="0" fontId="23" fillId="0" borderId="5" xfId="0" applyFont="1" applyFill="1" applyBorder="1" applyAlignment="1" applyProtection="1">
      <alignment horizontal="left" vertical="center" wrapText="1"/>
    </xf>
    <xf numFmtId="0" fontId="29" fillId="7"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20" fillId="0" borderId="40" xfId="0" applyFont="1" applyFill="1" applyBorder="1" applyAlignment="1" applyProtection="1">
      <alignment horizontal="left" vertical="center" wrapText="1"/>
    </xf>
    <xf numFmtId="0" fontId="0" fillId="0" borderId="44" xfId="0" applyFont="1" applyBorder="1" applyAlignment="1" applyProtection="1">
      <alignment horizontal="center" vertical="center" wrapText="1"/>
    </xf>
    <xf numFmtId="0" fontId="20" fillId="5" borderId="4" xfId="0" applyFont="1" applyFill="1" applyBorder="1" applyAlignment="1" applyProtection="1">
      <alignment horizontal="left" vertical="center" wrapText="1"/>
    </xf>
    <xf numFmtId="0" fontId="0" fillId="0" borderId="45" xfId="0" applyFont="1" applyBorder="1" applyAlignment="1" applyProtection="1">
      <alignment horizontal="center" vertical="center" wrapText="1"/>
    </xf>
    <xf numFmtId="0" fontId="17" fillId="0" borderId="31" xfId="0" applyFont="1" applyBorder="1" applyAlignment="1" applyProtection="1">
      <alignment horizontal="left" vertical="top" wrapText="1"/>
    </xf>
    <xf numFmtId="0" fontId="0" fillId="0" borderId="30" xfId="0" applyBorder="1" applyAlignment="1" applyProtection="1">
      <alignment horizontal="center" vertical="center" wrapText="1"/>
    </xf>
    <xf numFmtId="0" fontId="17" fillId="5" borderId="37" xfId="0" applyFont="1" applyFill="1" applyBorder="1" applyAlignment="1" applyProtection="1">
      <alignment horizontal="left" vertical="top" wrapText="1"/>
    </xf>
    <xf numFmtId="0" fontId="20" fillId="0" borderId="49"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29" fillId="7" borderId="30" xfId="0" applyFont="1" applyFill="1" applyBorder="1" applyAlignment="1" applyProtection="1">
      <alignment horizontal="center" vertical="center" wrapText="1"/>
    </xf>
    <xf numFmtId="0" fontId="0" fillId="0" borderId="40" xfId="0" applyBorder="1" applyAlignment="1" applyProtection="1">
      <alignment horizontal="center" vertical="center"/>
    </xf>
    <xf numFmtId="0" fontId="0" fillId="0" borderId="9" xfId="0" applyBorder="1" applyAlignment="1" applyProtection="1">
      <alignment horizontal="center" vertical="center"/>
    </xf>
    <xf numFmtId="0" fontId="20" fillId="0" borderId="49" xfId="0" applyFont="1" applyBorder="1" applyAlignment="1" applyProtection="1">
      <alignment horizontal="center" vertical="center" wrapText="1"/>
    </xf>
    <xf numFmtId="0" fontId="17" fillId="0" borderId="4" xfId="0" applyFont="1" applyBorder="1" applyAlignment="1" applyProtection="1">
      <alignment horizontal="left" vertical="top" wrapText="1"/>
    </xf>
    <xf numFmtId="0" fontId="20" fillId="0" borderId="49" xfId="0" applyFont="1" applyBorder="1" applyAlignment="1" applyProtection="1">
      <alignment horizontal="center" wrapText="1"/>
    </xf>
    <xf numFmtId="0" fontId="20" fillId="0" borderId="5" xfId="0" applyFont="1" applyFill="1" applyBorder="1" applyAlignment="1" applyProtection="1">
      <alignment vertical="center" wrapText="1"/>
    </xf>
    <xf numFmtId="0" fontId="20" fillId="5" borderId="4" xfId="0" applyFont="1" applyFill="1" applyBorder="1" applyAlignment="1" applyProtection="1">
      <alignment horizontal="left" vertical="center"/>
    </xf>
    <xf numFmtId="0" fontId="23" fillId="0" borderId="4" xfId="0" applyFont="1" applyBorder="1" applyAlignment="1" applyProtection="1">
      <alignment horizontal="left" vertical="top" wrapText="1"/>
    </xf>
    <xf numFmtId="0" fontId="20" fillId="5" borderId="5" xfId="0" applyFont="1" applyFill="1" applyBorder="1" applyAlignment="1" applyProtection="1">
      <alignment horizontal="left" vertical="center" wrapText="1"/>
    </xf>
    <xf numFmtId="0" fontId="20" fillId="0" borderId="4" xfId="0" applyFont="1" applyBorder="1" applyAlignment="1" applyProtection="1">
      <alignment horizontal="left" vertical="top" wrapText="1"/>
    </xf>
    <xf numFmtId="0" fontId="20" fillId="0" borderId="4" xfId="0" applyFont="1" applyBorder="1" applyAlignment="1" applyProtection="1"/>
    <xf numFmtId="0" fontId="23" fillId="0" borderId="0" xfId="0" applyFont="1" applyAlignment="1" applyProtection="1">
      <alignment horizontal="left" vertical="top" wrapText="1"/>
    </xf>
    <xf numFmtId="0" fontId="20" fillId="0" borderId="0" xfId="0" applyFont="1" applyAlignment="1" applyProtection="1">
      <alignment horizontal="left" wrapText="1"/>
    </xf>
    <xf numFmtId="0" fontId="20" fillId="0" borderId="0" xfId="0" applyFont="1" applyAlignment="1" applyProtection="1">
      <alignment horizontal="left" vertical="top" wrapText="1"/>
    </xf>
    <xf numFmtId="0" fontId="0" fillId="0" borderId="30" xfId="0" applyBorder="1" applyAlignment="1" applyProtection="1">
      <alignment horizontal="center" vertical="center"/>
    </xf>
    <xf numFmtId="0" fontId="20" fillId="0" borderId="9" xfId="0" applyFont="1" applyBorder="1" applyAlignment="1" applyProtection="1">
      <alignment horizontal="left" vertical="top" wrapText="1"/>
    </xf>
    <xf numFmtId="0" fontId="30" fillId="7" borderId="38" xfId="0" applyFont="1" applyFill="1" applyBorder="1" applyAlignment="1" applyProtection="1">
      <alignment horizontal="center" vertical="center" wrapText="1"/>
      <protection locked="0"/>
    </xf>
    <xf numFmtId="0" fontId="29" fillId="7" borderId="38"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4" xfId="0" applyFont="1" applyBorder="1" applyAlignment="1" applyProtection="1">
      <alignment vertical="center" wrapText="1"/>
      <protection locked="0"/>
    </xf>
    <xf numFmtId="0" fontId="20" fillId="0" borderId="9" xfId="0" applyFont="1" applyBorder="1" applyAlignment="1" applyProtection="1">
      <alignment vertical="center" wrapText="1"/>
      <protection locked="0"/>
    </xf>
    <xf numFmtId="0" fontId="20" fillId="0" borderId="3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0" fontId="20" fillId="0" borderId="5" xfId="0" applyFont="1" applyBorder="1" applyAlignment="1" applyProtection="1">
      <alignment vertical="center" wrapText="1"/>
      <protection locked="0"/>
    </xf>
    <xf numFmtId="0" fontId="20" fillId="0" borderId="39" xfId="0" applyFont="1" applyBorder="1" applyAlignment="1" applyProtection="1">
      <alignment vertical="center" wrapText="1"/>
      <protection locked="0"/>
    </xf>
    <xf numFmtId="0" fontId="20" fillId="0" borderId="9" xfId="0" applyFont="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44"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44" xfId="0" applyFont="1" applyBorder="1" applyAlignment="1" applyProtection="1">
      <alignment horizontal="center" wrapText="1"/>
      <protection locked="0"/>
    </xf>
    <xf numFmtId="0" fontId="20" fillId="0" borderId="30" xfId="0" applyFont="1" applyBorder="1" applyAlignment="1" applyProtection="1">
      <alignment horizontal="center" wrapText="1"/>
      <protection locked="0"/>
    </xf>
    <xf numFmtId="0" fontId="20" fillId="0" borderId="4" xfId="0" applyFont="1" applyBorder="1" applyAlignment="1" applyProtection="1">
      <alignment wrapText="1"/>
      <protection locked="0"/>
    </xf>
    <xf numFmtId="0" fontId="0" fillId="0" borderId="0" xfId="0" applyAlignment="1" applyProtection="1">
      <alignment horizontal="center" vertical="center"/>
      <protection locked="0"/>
    </xf>
    <xf numFmtId="0" fontId="9" fillId="2" borderId="2" xfId="0" applyFont="1" applyFill="1" applyBorder="1" applyProtection="1">
      <protection locked="0"/>
    </xf>
    <xf numFmtId="0" fontId="9" fillId="2" borderId="34" xfId="0" applyFont="1" applyFill="1" applyBorder="1" applyProtection="1">
      <protection locked="0"/>
    </xf>
    <xf numFmtId="0" fontId="9" fillId="2" borderId="3" xfId="0" applyFont="1" applyFill="1" applyBorder="1" applyProtection="1">
      <protection locked="0"/>
    </xf>
    <xf numFmtId="0" fontId="0" fillId="4" borderId="1" xfId="0" applyFill="1" applyBorder="1" applyAlignment="1" applyProtection="1">
      <protection locked="0"/>
    </xf>
    <xf numFmtId="0" fontId="0" fillId="4" borderId="3" xfId="0" applyFill="1" applyBorder="1" applyAlignment="1" applyProtection="1">
      <protection locked="0"/>
    </xf>
    <xf numFmtId="0" fontId="9" fillId="2" borderId="6" xfId="0" applyFont="1" applyFill="1" applyBorder="1" applyProtection="1">
      <protection locked="0"/>
    </xf>
    <xf numFmtId="0" fontId="9" fillId="2" borderId="35" xfId="0" applyFont="1" applyFill="1" applyBorder="1" applyProtection="1">
      <protection locked="0"/>
    </xf>
    <xf numFmtId="0" fontId="9" fillId="2" borderId="36" xfId="0" applyFont="1" applyFill="1" applyBorder="1" applyProtection="1">
      <protection locked="0"/>
    </xf>
    <xf numFmtId="0" fontId="0" fillId="0" borderId="0" xfId="0" applyProtection="1">
      <protection locked="0"/>
    </xf>
    <xf numFmtId="0" fontId="4" fillId="2" borderId="9" xfId="2" applyFont="1" applyFill="1" applyBorder="1" applyAlignment="1" applyProtection="1">
      <alignment horizontal="center" vertical="center" wrapText="1"/>
    </xf>
    <xf numFmtId="0" fontId="6" fillId="2" borderId="4" xfId="2" applyFont="1" applyFill="1" applyBorder="1" applyAlignment="1" applyProtection="1">
      <alignment horizontal="center" vertical="center" wrapText="1"/>
    </xf>
    <xf numFmtId="0" fontId="4" fillId="2" borderId="5" xfId="2"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8" fillId="3" borderId="8" xfId="0" applyFont="1" applyFill="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32" xfId="0" applyBorder="1" applyAlignment="1" applyProtection="1">
      <alignment horizontal="left" vertical="center" wrapText="1"/>
    </xf>
    <xf numFmtId="0" fontId="5" fillId="0" borderId="1" xfId="0" applyFont="1" applyBorder="1" applyProtection="1"/>
    <xf numFmtId="0" fontId="5" fillId="0" borderId="1" xfId="0" applyFont="1" applyBorder="1" applyAlignment="1" applyProtection="1"/>
    <xf numFmtId="0" fontId="5" fillId="0" borderId="43" xfId="0" applyFont="1" applyBorder="1" applyProtection="1"/>
    <xf numFmtId="0" fontId="5" fillId="0" borderId="0" xfId="0" applyFont="1" applyProtection="1"/>
    <xf numFmtId="0" fontId="5" fillId="0" borderId="0" xfId="0" applyFont="1" applyAlignment="1" applyProtection="1">
      <alignment wrapText="1"/>
    </xf>
    <xf numFmtId="0" fontId="5" fillId="6" borderId="17" xfId="0" applyFont="1" applyFill="1" applyBorder="1" applyProtection="1"/>
    <xf numFmtId="0" fontId="5" fillId="3" borderId="46" xfId="0" applyFont="1" applyFill="1" applyBorder="1" applyAlignment="1" applyProtection="1">
      <alignment horizontal="center" vertical="center"/>
    </xf>
    <xf numFmtId="0" fontId="5" fillId="6" borderId="47" xfId="0" applyFont="1" applyFill="1" applyBorder="1" applyProtection="1"/>
    <xf numFmtId="0" fontId="34" fillId="0" borderId="4" xfId="0" applyFont="1" applyBorder="1" applyAlignment="1" applyProtection="1">
      <alignment horizontal="left" vertical="center" wrapText="1"/>
    </xf>
    <xf numFmtId="0" fontId="20" fillId="0" borderId="4" xfId="0" applyFont="1" applyBorder="1" applyAlignment="1" applyProtection="1">
      <alignment vertical="center" wrapText="1"/>
    </xf>
    <xf numFmtId="0" fontId="20" fillId="5" borderId="4" xfId="0" applyFont="1" applyFill="1" applyBorder="1" applyAlignment="1" applyProtection="1">
      <alignment horizontal="left" vertical="top" wrapText="1"/>
    </xf>
    <xf numFmtId="0" fontId="20" fillId="0" borderId="4" xfId="0" applyFont="1" applyBorder="1" applyAlignment="1" applyProtection="1">
      <alignment horizontal="left" vertical="center" wrapText="1"/>
    </xf>
    <xf numFmtId="16" fontId="35" fillId="0" borderId="33" xfId="0" applyNumberFormat="1" applyFont="1" applyBorder="1" applyAlignment="1" applyProtection="1">
      <alignment horizontal="center" vertical="center" wrapText="1"/>
    </xf>
    <xf numFmtId="0" fontId="35" fillId="0" borderId="33" xfId="0" applyFont="1" applyBorder="1" applyAlignment="1" applyProtection="1">
      <alignment horizontal="center" vertical="center" wrapText="1"/>
    </xf>
    <xf numFmtId="0" fontId="23" fillId="0" borderId="4" xfId="0" applyFont="1" applyBorder="1" applyAlignment="1" applyProtection="1">
      <alignment horizontal="center" vertical="center" wrapText="1"/>
      <protection locked="0"/>
    </xf>
    <xf numFmtId="0" fontId="0" fillId="4" borderId="1" xfId="0" applyFill="1" applyBorder="1" applyProtection="1">
      <protection locked="0"/>
    </xf>
    <xf numFmtId="0" fontId="0" fillId="4" borderId="3" xfId="0" applyFill="1" applyBorder="1" applyProtection="1">
      <protection locked="0"/>
    </xf>
    <xf numFmtId="0" fontId="19" fillId="8" borderId="0" xfId="0" applyFont="1" applyFill="1" applyAlignment="1" applyProtection="1">
      <alignment horizontal="center" vertical="center" wrapText="1"/>
      <protection locked="0"/>
    </xf>
    <xf numFmtId="0" fontId="34" fillId="0" borderId="4" xfId="0" applyFont="1" applyBorder="1" applyAlignment="1" applyProtection="1">
      <alignment vertical="center" wrapText="1"/>
    </xf>
    <xf numFmtId="0" fontId="34" fillId="0" borderId="4" xfId="0" applyFont="1" applyBorder="1" applyAlignment="1" applyProtection="1">
      <alignment horizontal="left" vertical="top" wrapText="1"/>
    </xf>
    <xf numFmtId="0" fontId="32" fillId="5" borderId="4" xfId="0" applyFont="1" applyFill="1" applyBorder="1" applyAlignment="1" applyProtection="1">
      <alignment horizontal="left" vertical="top" wrapText="1"/>
    </xf>
    <xf numFmtId="0" fontId="32" fillId="0" borderId="4" xfId="0" applyFont="1" applyBorder="1" applyAlignment="1" applyProtection="1">
      <alignment vertical="center" wrapText="1"/>
    </xf>
    <xf numFmtId="0" fontId="20" fillId="5" borderId="4" xfId="0" applyFont="1" applyFill="1" applyBorder="1" applyAlignment="1" applyProtection="1">
      <alignment vertical="center" wrapText="1"/>
    </xf>
    <xf numFmtId="0" fontId="32" fillId="0" borderId="4" xfId="0" applyFont="1" applyBorder="1" applyAlignment="1" applyProtection="1">
      <alignment horizontal="left" vertical="top" wrapText="1"/>
    </xf>
  </cellXfs>
  <cellStyles count="5">
    <cellStyle name="Comma" xfId="1" builtinId="3"/>
    <cellStyle name="Comma 2" xfId="3" xr:uid="{00000000-0005-0000-0000-000001000000}"/>
    <cellStyle name="Normal" xfId="0" builtinId="0"/>
    <cellStyle name="Normal 2" xfId="2" xr:uid="{00000000-0005-0000-0000-000004000000}"/>
    <cellStyle name="Percent" xfId="4" builtinId="5"/>
  </cellStyles>
  <dxfs count="24">
    <dxf>
      <fill>
        <patternFill>
          <bgColor rgb="FF92D050"/>
        </patternFill>
      </fill>
    </dxf>
    <dxf>
      <fill>
        <patternFill>
          <bgColor rgb="FFFFFF00"/>
        </patternFill>
      </fill>
    </dxf>
    <dxf>
      <fill>
        <patternFill>
          <bgColor rgb="FF92D050"/>
        </patternFill>
      </fill>
    </dxf>
    <dxf>
      <fill>
        <patternFill>
          <bgColor rgb="FFF6D2D2"/>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202452"/>
      <color rgb="FF00A651"/>
      <color rgb="FFF6D2D2"/>
      <color rgb="FFF3C5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55045-94DF-412A-B8C4-D021B9477FA9}">
  <dimension ref="A1:E132"/>
  <sheetViews>
    <sheetView showGridLines="0" tabSelected="1" zoomScale="90" zoomScaleNormal="90" workbookViewId="0">
      <selection activeCell="A8" sqref="A8"/>
    </sheetView>
  </sheetViews>
  <sheetFormatPr defaultRowHeight="15" x14ac:dyDescent="0.25"/>
  <cols>
    <col min="1" max="1" width="7.140625" customWidth="1"/>
    <col min="2" max="2" width="59.140625" style="44" customWidth="1"/>
    <col min="3" max="3" width="58.85546875" customWidth="1"/>
    <col min="5" max="5" width="59.140625" customWidth="1"/>
  </cols>
  <sheetData>
    <row r="1" spans="1:5" ht="26.1" customHeight="1" x14ac:dyDescent="0.25">
      <c r="A1" s="63" t="s">
        <v>0</v>
      </c>
      <c r="B1" s="63"/>
      <c r="C1" s="63"/>
      <c r="D1" s="63"/>
      <c r="E1" s="63"/>
    </row>
    <row r="2" spans="1:5" ht="21" customHeight="1" x14ac:dyDescent="0.25">
      <c r="A2" s="64" t="s">
        <v>1</v>
      </c>
      <c r="B2" s="64"/>
      <c r="C2" s="64"/>
      <c r="D2" s="64"/>
      <c r="E2" s="64"/>
    </row>
    <row r="3" spans="1:5" ht="4.7" customHeight="1" x14ac:dyDescent="0.25">
      <c r="A3" s="34"/>
      <c r="B3" s="48"/>
      <c r="C3" s="48"/>
      <c r="D3" s="48"/>
      <c r="E3" s="48"/>
    </row>
    <row r="4" spans="1:5" x14ac:dyDescent="0.25">
      <c r="A4" s="156"/>
      <c r="B4" s="157" t="s">
        <v>2</v>
      </c>
      <c r="C4" s="158"/>
      <c r="D4" s="159"/>
      <c r="E4" s="160" t="s">
        <v>3</v>
      </c>
    </row>
    <row r="5" spans="1:5" x14ac:dyDescent="0.25">
      <c r="A5" s="156"/>
      <c r="B5" s="157" t="s">
        <v>4</v>
      </c>
      <c r="C5" s="158"/>
      <c r="D5" s="159"/>
      <c r="E5" s="161"/>
    </row>
    <row r="6" spans="1:5" x14ac:dyDescent="0.25">
      <c r="A6" s="156"/>
      <c r="B6" s="157" t="s">
        <v>5</v>
      </c>
      <c r="C6" s="158"/>
      <c r="D6" s="159"/>
      <c r="E6" s="161"/>
    </row>
    <row r="7" spans="1:5" x14ac:dyDescent="0.25">
      <c r="A7" s="156"/>
      <c r="B7" s="162" t="s">
        <v>6</v>
      </c>
      <c r="C7" s="163"/>
      <c r="D7" s="164"/>
      <c r="E7" s="161"/>
    </row>
    <row r="8" spans="1:5" ht="15.75" thickBot="1" x14ac:dyDescent="0.3">
      <c r="A8" s="165"/>
      <c r="B8" s="165"/>
      <c r="C8" s="165"/>
      <c r="D8" s="165"/>
      <c r="E8" s="165"/>
    </row>
    <row r="9" spans="1:5" s="71" customFormat="1" ht="39" thickBot="1" x14ac:dyDescent="0.3">
      <c r="A9" s="73"/>
      <c r="B9" s="73" t="s">
        <v>7</v>
      </c>
      <c r="C9" s="74" t="s">
        <v>8</v>
      </c>
      <c r="D9" s="135" t="s">
        <v>9</v>
      </c>
      <c r="E9" s="136" t="s">
        <v>10</v>
      </c>
    </row>
    <row r="10" spans="1:5" s="71" customFormat="1" ht="32.25" customHeight="1" thickBot="1" x14ac:dyDescent="0.3">
      <c r="A10" s="75" t="s">
        <v>352</v>
      </c>
      <c r="B10" s="76" t="s">
        <v>11</v>
      </c>
      <c r="C10" s="77" t="s">
        <v>12</v>
      </c>
      <c r="D10" s="137" t="s">
        <v>13</v>
      </c>
      <c r="E10" s="138"/>
    </row>
    <row r="11" spans="1:5" s="71" customFormat="1" ht="39" thickBot="1" x14ac:dyDescent="0.3">
      <c r="A11" s="73"/>
      <c r="B11" s="73" t="s">
        <v>14</v>
      </c>
      <c r="C11" s="74" t="s">
        <v>8</v>
      </c>
      <c r="D11" s="135" t="s">
        <v>9</v>
      </c>
      <c r="E11" s="136" t="s">
        <v>10</v>
      </c>
    </row>
    <row r="12" spans="1:5" s="71" customFormat="1" ht="39" customHeight="1" thickBot="1" x14ac:dyDescent="0.3">
      <c r="A12" s="75">
        <v>1</v>
      </c>
      <c r="B12" s="76" t="s">
        <v>15</v>
      </c>
      <c r="C12" s="78" t="s">
        <v>16</v>
      </c>
      <c r="D12" s="137" t="s">
        <v>13</v>
      </c>
      <c r="E12" s="138"/>
    </row>
    <row r="13" spans="1:5" s="71" customFormat="1" ht="58.5" customHeight="1" thickBot="1" x14ac:dyDescent="0.3">
      <c r="A13" s="75">
        <v>2</v>
      </c>
      <c r="B13" s="76" t="s">
        <v>17</v>
      </c>
      <c r="C13" s="78" t="s">
        <v>18</v>
      </c>
      <c r="D13" s="137" t="s">
        <v>13</v>
      </c>
      <c r="E13" s="138"/>
    </row>
    <row r="14" spans="1:5" s="71" customFormat="1" ht="39" thickBot="1" x14ac:dyDescent="0.3">
      <c r="A14" s="73"/>
      <c r="B14" s="73" t="s">
        <v>19</v>
      </c>
      <c r="C14" s="74" t="s">
        <v>8</v>
      </c>
      <c r="D14" s="135" t="s">
        <v>9</v>
      </c>
      <c r="E14" s="136" t="s">
        <v>10</v>
      </c>
    </row>
    <row r="15" spans="1:5" s="71" customFormat="1" ht="34.5" customHeight="1" thickBot="1" x14ac:dyDescent="0.3">
      <c r="A15" s="75">
        <v>1</v>
      </c>
      <c r="B15" s="76" t="s">
        <v>20</v>
      </c>
      <c r="C15" s="78" t="s">
        <v>21</v>
      </c>
      <c r="D15" s="137" t="s">
        <v>13</v>
      </c>
      <c r="E15" s="138"/>
    </row>
    <row r="16" spans="1:5" s="71" customFormat="1" ht="44.25" customHeight="1" thickBot="1" x14ac:dyDescent="0.3">
      <c r="A16" s="75">
        <v>2</v>
      </c>
      <c r="B16" s="79" t="s">
        <v>22</v>
      </c>
      <c r="C16" s="78" t="s">
        <v>23</v>
      </c>
      <c r="D16" s="137" t="s">
        <v>13</v>
      </c>
      <c r="E16" s="138"/>
    </row>
    <row r="17" spans="1:5" s="71" customFormat="1" ht="57" customHeight="1" thickBot="1" x14ac:dyDescent="0.3">
      <c r="A17" s="75">
        <v>3</v>
      </c>
      <c r="B17" s="76" t="s">
        <v>24</v>
      </c>
      <c r="C17" s="78" t="s">
        <v>25</v>
      </c>
      <c r="D17" s="137" t="s">
        <v>13</v>
      </c>
      <c r="E17" s="138"/>
    </row>
    <row r="18" spans="1:5" s="71" customFormat="1" ht="52.5" customHeight="1" thickBot="1" x14ac:dyDescent="0.3">
      <c r="A18" s="75">
        <v>4</v>
      </c>
      <c r="B18" s="76" t="s">
        <v>26</v>
      </c>
      <c r="C18" s="78" t="s">
        <v>27</v>
      </c>
      <c r="D18" s="137" t="s">
        <v>13</v>
      </c>
      <c r="E18" s="138"/>
    </row>
    <row r="19" spans="1:5" s="71" customFormat="1" ht="52.5" customHeight="1" thickBot="1" x14ac:dyDescent="0.3">
      <c r="A19" s="80">
        <v>5</v>
      </c>
      <c r="B19" s="79" t="s">
        <v>28</v>
      </c>
      <c r="C19" s="78" t="s">
        <v>27</v>
      </c>
      <c r="D19" s="137" t="s">
        <v>13</v>
      </c>
      <c r="E19" s="138"/>
    </row>
    <row r="20" spans="1:5" s="71" customFormat="1" ht="33.75" customHeight="1" thickBot="1" x14ac:dyDescent="0.3">
      <c r="A20" s="81">
        <v>6</v>
      </c>
      <c r="B20" s="76" t="s">
        <v>29</v>
      </c>
      <c r="C20" s="78" t="s">
        <v>30</v>
      </c>
      <c r="D20" s="137" t="s">
        <v>13</v>
      </c>
      <c r="E20" s="138"/>
    </row>
    <row r="21" spans="1:5" s="71" customFormat="1" ht="45.75" thickBot="1" x14ac:dyDescent="0.3">
      <c r="A21" s="82" t="s">
        <v>31</v>
      </c>
      <c r="B21" s="76" t="s">
        <v>32</v>
      </c>
      <c r="C21" s="78" t="s">
        <v>33</v>
      </c>
      <c r="D21" s="137" t="s">
        <v>13</v>
      </c>
      <c r="E21" s="138"/>
    </row>
    <row r="22" spans="1:5" s="71" customFormat="1" ht="48.75" customHeight="1" thickBot="1" x14ac:dyDescent="0.3">
      <c r="A22" s="80">
        <v>8</v>
      </c>
      <c r="B22" s="83" t="s">
        <v>34</v>
      </c>
      <c r="C22" s="78" t="s">
        <v>35</v>
      </c>
      <c r="D22" s="137" t="s">
        <v>13</v>
      </c>
      <c r="E22" s="138"/>
    </row>
    <row r="23" spans="1:5" s="71" customFormat="1" ht="63.75" customHeight="1" thickBot="1" x14ac:dyDescent="0.3">
      <c r="A23" s="84" t="s">
        <v>349</v>
      </c>
      <c r="B23" s="85" t="s">
        <v>36</v>
      </c>
      <c r="C23" s="78" t="s">
        <v>37</v>
      </c>
      <c r="D23" s="137" t="s">
        <v>13</v>
      </c>
      <c r="E23" s="138"/>
    </row>
    <row r="24" spans="1:5" s="71" customFormat="1" ht="63" customHeight="1" thickBot="1" x14ac:dyDescent="0.3">
      <c r="A24" s="81">
        <v>10</v>
      </c>
      <c r="B24" s="76" t="s">
        <v>38</v>
      </c>
      <c r="C24" s="78" t="s">
        <v>39</v>
      </c>
      <c r="D24" s="137" t="s">
        <v>13</v>
      </c>
      <c r="E24" s="138"/>
    </row>
    <row r="25" spans="1:5" s="71" customFormat="1" ht="72" customHeight="1" thickBot="1" x14ac:dyDescent="0.3">
      <c r="A25" s="86">
        <v>11</v>
      </c>
      <c r="B25" s="87" t="s">
        <v>40</v>
      </c>
      <c r="C25" s="78" t="s">
        <v>41</v>
      </c>
      <c r="D25" s="137" t="s">
        <v>13</v>
      </c>
      <c r="E25" s="138"/>
    </row>
    <row r="26" spans="1:5" s="71" customFormat="1" ht="39" thickBot="1" x14ac:dyDescent="0.3">
      <c r="A26" s="73"/>
      <c r="B26" s="73" t="s">
        <v>42</v>
      </c>
      <c r="C26" s="74" t="s">
        <v>8</v>
      </c>
      <c r="D26" s="135" t="s">
        <v>9</v>
      </c>
      <c r="E26" s="136" t="s">
        <v>10</v>
      </c>
    </row>
    <row r="27" spans="1:5" s="71" customFormat="1" ht="71.25" customHeight="1" thickBot="1" x14ac:dyDescent="0.3">
      <c r="A27" s="88">
        <v>1</v>
      </c>
      <c r="B27" s="89" t="s">
        <v>43</v>
      </c>
      <c r="C27" s="90" t="s">
        <v>44</v>
      </c>
      <c r="D27" s="137" t="s">
        <v>13</v>
      </c>
      <c r="E27" s="139"/>
    </row>
    <row r="28" spans="1:5" s="71" customFormat="1" ht="38.25" x14ac:dyDescent="0.25">
      <c r="A28" s="91">
        <v>2</v>
      </c>
      <c r="B28" s="92" t="s">
        <v>45</v>
      </c>
      <c r="C28" s="93"/>
      <c r="D28" s="140"/>
      <c r="E28" s="141"/>
    </row>
    <row r="29" spans="1:5" s="71" customFormat="1" ht="9" customHeight="1" thickBot="1" x14ac:dyDescent="0.3">
      <c r="A29" s="94"/>
      <c r="B29" s="95"/>
      <c r="C29" s="96"/>
      <c r="D29" s="142"/>
      <c r="E29" s="143"/>
    </row>
    <row r="30" spans="1:5" s="71" customFormat="1" ht="26.25" thickBot="1" x14ac:dyDescent="0.3">
      <c r="A30" s="97"/>
      <c r="B30" s="98" t="s">
        <v>46</v>
      </c>
      <c r="C30" s="99" t="s">
        <v>47</v>
      </c>
      <c r="D30" s="137" t="s">
        <v>13</v>
      </c>
      <c r="E30" s="144"/>
    </row>
    <row r="31" spans="1:5" s="71" customFormat="1" ht="98.25" customHeight="1" thickBot="1" x14ac:dyDescent="0.3">
      <c r="A31" s="100"/>
      <c r="B31" s="101" t="s">
        <v>48</v>
      </c>
      <c r="C31" s="99" t="s">
        <v>49</v>
      </c>
      <c r="D31" s="137" t="s">
        <v>13</v>
      </c>
      <c r="E31" s="145"/>
    </row>
    <row r="32" spans="1:5" s="71" customFormat="1" ht="45.75" customHeight="1" thickBot="1" x14ac:dyDescent="0.3">
      <c r="A32" s="100">
        <v>3</v>
      </c>
      <c r="B32" s="102" t="s">
        <v>50</v>
      </c>
      <c r="C32" s="103" t="s">
        <v>51</v>
      </c>
      <c r="D32" s="137" t="s">
        <v>13</v>
      </c>
      <c r="E32" s="146"/>
    </row>
    <row r="33" spans="1:5" s="71" customFormat="1" ht="39" thickBot="1" x14ac:dyDescent="0.3">
      <c r="A33" s="73"/>
      <c r="B33" s="104" t="s">
        <v>52</v>
      </c>
      <c r="C33" s="104" t="s">
        <v>8</v>
      </c>
      <c r="D33" s="135" t="s">
        <v>9</v>
      </c>
      <c r="E33" s="136" t="s">
        <v>10</v>
      </c>
    </row>
    <row r="34" spans="1:5" s="71" customFormat="1" ht="96" customHeight="1" thickBot="1" x14ac:dyDescent="0.3">
      <c r="A34" s="105">
        <v>1</v>
      </c>
      <c r="B34" s="98" t="s">
        <v>53</v>
      </c>
      <c r="C34" s="99" t="s">
        <v>54</v>
      </c>
      <c r="D34" s="137" t="s">
        <v>13</v>
      </c>
      <c r="E34" s="138"/>
    </row>
    <row r="35" spans="1:5" s="71" customFormat="1" ht="42" customHeight="1" thickBot="1" x14ac:dyDescent="0.3">
      <c r="A35" s="105">
        <v>2</v>
      </c>
      <c r="B35" s="98" t="s">
        <v>55</v>
      </c>
      <c r="C35" s="103" t="s">
        <v>56</v>
      </c>
      <c r="D35" s="137" t="s">
        <v>13</v>
      </c>
      <c r="E35" s="138"/>
    </row>
    <row r="36" spans="1:5" s="71" customFormat="1" ht="29.25" customHeight="1" thickBot="1" x14ac:dyDescent="0.3">
      <c r="A36" s="105">
        <v>3</v>
      </c>
      <c r="B36" s="98" t="s">
        <v>57</v>
      </c>
      <c r="C36" s="103" t="s">
        <v>58</v>
      </c>
      <c r="D36" s="137" t="s">
        <v>13</v>
      </c>
      <c r="E36" s="138"/>
    </row>
    <row r="37" spans="1:5" s="71" customFormat="1" ht="15.75" thickBot="1" x14ac:dyDescent="0.3">
      <c r="A37" s="105">
        <v>4</v>
      </c>
      <c r="B37" s="98" t="s">
        <v>59</v>
      </c>
      <c r="C37" s="99" t="s">
        <v>60</v>
      </c>
      <c r="D37" s="137" t="s">
        <v>13</v>
      </c>
      <c r="E37" s="138"/>
    </row>
    <row r="38" spans="1:5" s="71" customFormat="1" ht="26.25" thickBot="1" x14ac:dyDescent="0.3">
      <c r="A38" s="106">
        <v>5</v>
      </c>
      <c r="B38" s="98" t="s">
        <v>61</v>
      </c>
      <c r="C38" s="103" t="s">
        <v>62</v>
      </c>
      <c r="D38" s="137" t="s">
        <v>13</v>
      </c>
      <c r="E38" s="138"/>
    </row>
    <row r="39" spans="1:5" s="71" customFormat="1" ht="45.75" customHeight="1" thickBot="1" x14ac:dyDescent="0.3">
      <c r="A39" s="106">
        <v>6</v>
      </c>
      <c r="B39" s="98" t="s">
        <v>63</v>
      </c>
      <c r="C39" s="103" t="s">
        <v>64</v>
      </c>
      <c r="D39" s="137" t="s">
        <v>13</v>
      </c>
      <c r="E39" s="138"/>
    </row>
    <row r="40" spans="1:5" s="71" customFormat="1" ht="26.25" thickBot="1" x14ac:dyDescent="0.3">
      <c r="A40" s="107">
        <v>7</v>
      </c>
      <c r="B40" s="98" t="s">
        <v>65</v>
      </c>
      <c r="C40" s="99" t="s">
        <v>66</v>
      </c>
      <c r="D40" s="137" t="s">
        <v>13</v>
      </c>
      <c r="E40" s="138"/>
    </row>
    <row r="41" spans="1:5" s="71" customFormat="1" ht="45" customHeight="1" thickBot="1" x14ac:dyDescent="0.3">
      <c r="A41" s="107">
        <v>8</v>
      </c>
      <c r="B41" s="98" t="s">
        <v>67</v>
      </c>
      <c r="C41" s="99" t="s">
        <v>68</v>
      </c>
      <c r="D41" s="137" t="s">
        <v>13</v>
      </c>
      <c r="E41" s="138"/>
    </row>
    <row r="42" spans="1:5" s="71" customFormat="1" ht="57.75" customHeight="1" thickBot="1" x14ac:dyDescent="0.3">
      <c r="A42" s="107">
        <v>9</v>
      </c>
      <c r="B42" s="98" t="s">
        <v>350</v>
      </c>
      <c r="C42" s="99" t="s">
        <v>69</v>
      </c>
      <c r="D42" s="137" t="s">
        <v>13</v>
      </c>
      <c r="E42" s="138"/>
    </row>
    <row r="43" spans="1:5" s="71" customFormat="1" ht="43.5" customHeight="1" thickBot="1" x14ac:dyDescent="0.3">
      <c r="A43" s="107">
        <v>10</v>
      </c>
      <c r="B43" s="89" t="s">
        <v>70</v>
      </c>
      <c r="C43" s="108" t="s">
        <v>71</v>
      </c>
      <c r="D43" s="137" t="s">
        <v>13</v>
      </c>
      <c r="E43" s="139"/>
    </row>
    <row r="44" spans="1:5" s="71" customFormat="1" ht="113.25" customHeight="1" thickBot="1" x14ac:dyDescent="0.3">
      <c r="A44" s="109" t="s">
        <v>72</v>
      </c>
      <c r="B44" s="85" t="s">
        <v>73</v>
      </c>
      <c r="C44" s="110" t="s">
        <v>74</v>
      </c>
      <c r="D44" s="137" t="s">
        <v>13</v>
      </c>
      <c r="E44" s="147"/>
    </row>
    <row r="45" spans="1:5" s="71" customFormat="1" ht="21.6" customHeight="1" thickBot="1" x14ac:dyDescent="0.3">
      <c r="A45" s="111">
        <v>12</v>
      </c>
      <c r="B45" s="85" t="s">
        <v>75</v>
      </c>
      <c r="C45" s="103" t="s">
        <v>76</v>
      </c>
      <c r="D45" s="137" t="s">
        <v>13</v>
      </c>
      <c r="E45" s="147"/>
    </row>
    <row r="46" spans="1:5" s="71" customFormat="1" ht="56.25" customHeight="1" thickBot="1" x14ac:dyDescent="0.3">
      <c r="A46" s="107">
        <v>13</v>
      </c>
      <c r="B46" s="98" t="s">
        <v>351</v>
      </c>
      <c r="C46" s="103" t="s">
        <v>76</v>
      </c>
      <c r="D46" s="137" t="s">
        <v>13</v>
      </c>
      <c r="E46" s="138"/>
    </row>
    <row r="47" spans="1:5" s="71" customFormat="1" ht="39" thickBot="1" x14ac:dyDescent="0.3">
      <c r="A47" s="104"/>
      <c r="B47" s="104" t="s">
        <v>77</v>
      </c>
      <c r="C47" s="104" t="s">
        <v>8</v>
      </c>
      <c r="D47" s="135" t="s">
        <v>9</v>
      </c>
      <c r="E47" s="136" t="s">
        <v>10</v>
      </c>
    </row>
    <row r="48" spans="1:5" s="71" customFormat="1" ht="81" customHeight="1" thickBot="1" x14ac:dyDescent="0.3">
      <c r="A48" s="88">
        <v>1</v>
      </c>
      <c r="B48" s="112" t="s">
        <v>78</v>
      </c>
      <c r="C48" s="103" t="s">
        <v>79</v>
      </c>
      <c r="D48" s="137" t="s">
        <v>13</v>
      </c>
      <c r="E48" s="138"/>
    </row>
    <row r="49" spans="1:5" s="71" customFormat="1" ht="64.5" customHeight="1" thickBot="1" x14ac:dyDescent="0.3">
      <c r="A49" s="88">
        <v>2</v>
      </c>
      <c r="B49" s="112" t="s">
        <v>80</v>
      </c>
      <c r="C49" s="99" t="s">
        <v>81</v>
      </c>
      <c r="D49" s="137" t="s">
        <v>13</v>
      </c>
      <c r="E49" s="138"/>
    </row>
    <row r="50" spans="1:5" s="71" customFormat="1" ht="78.75" customHeight="1" thickBot="1" x14ac:dyDescent="0.3">
      <c r="A50" s="88">
        <v>3</v>
      </c>
      <c r="B50" s="112" t="s">
        <v>82</v>
      </c>
      <c r="C50" s="99" t="s">
        <v>81</v>
      </c>
      <c r="D50" s="137" t="s">
        <v>13</v>
      </c>
      <c r="E50" s="138"/>
    </row>
    <row r="51" spans="1:5" s="71" customFormat="1" ht="42" customHeight="1" thickBot="1" x14ac:dyDescent="0.3">
      <c r="A51" s="88">
        <v>4</v>
      </c>
      <c r="B51" s="112" t="s">
        <v>83</v>
      </c>
      <c r="C51" s="99" t="s">
        <v>81</v>
      </c>
      <c r="D51" s="137" t="s">
        <v>13</v>
      </c>
      <c r="E51" s="138"/>
    </row>
    <row r="52" spans="1:5" s="71" customFormat="1" ht="26.25" thickBot="1" x14ac:dyDescent="0.3">
      <c r="A52" s="113">
        <v>5</v>
      </c>
      <c r="B52" s="114" t="s">
        <v>84</v>
      </c>
      <c r="C52" s="115"/>
      <c r="D52" s="148"/>
      <c r="E52" s="149"/>
    </row>
    <row r="53" spans="1:5" s="71" customFormat="1" ht="26.25" thickBot="1" x14ac:dyDescent="0.3">
      <c r="A53" s="94"/>
      <c r="B53" s="89" t="s">
        <v>85</v>
      </c>
      <c r="C53" s="103" t="s">
        <v>86</v>
      </c>
      <c r="D53" s="137" t="s">
        <v>13</v>
      </c>
      <c r="E53" s="150"/>
    </row>
    <row r="54" spans="1:5" s="71" customFormat="1" ht="26.25" thickBot="1" x14ac:dyDescent="0.3">
      <c r="A54" s="94"/>
      <c r="B54" s="89" t="s">
        <v>87</v>
      </c>
      <c r="C54" s="99" t="s">
        <v>88</v>
      </c>
      <c r="D54" s="137" t="s">
        <v>13</v>
      </c>
      <c r="E54" s="145"/>
    </row>
    <row r="55" spans="1:5" s="71" customFormat="1" ht="26.25" thickBot="1" x14ac:dyDescent="0.3">
      <c r="A55" s="97"/>
      <c r="B55" s="89" t="s">
        <v>89</v>
      </c>
      <c r="C55" s="99" t="s">
        <v>81</v>
      </c>
      <c r="D55" s="137" t="s">
        <v>13</v>
      </c>
      <c r="E55" s="138"/>
    </row>
    <row r="56" spans="1:5" s="71" customFormat="1" ht="26.25" thickBot="1" x14ac:dyDescent="0.3">
      <c r="A56" s="116">
        <v>6</v>
      </c>
      <c r="B56" s="101" t="s">
        <v>90</v>
      </c>
      <c r="C56" s="103" t="s">
        <v>81</v>
      </c>
      <c r="D56" s="137" t="s">
        <v>13</v>
      </c>
      <c r="E56" s="138"/>
    </row>
    <row r="57" spans="1:5" s="71" customFormat="1" ht="46.5" customHeight="1" thickBot="1" x14ac:dyDescent="0.3">
      <c r="A57" s="117">
        <v>7</v>
      </c>
      <c r="B57" s="112" t="s">
        <v>91</v>
      </c>
      <c r="C57" s="103" t="s">
        <v>92</v>
      </c>
      <c r="D57" s="137" t="s">
        <v>13</v>
      </c>
      <c r="E57" s="138"/>
    </row>
    <row r="58" spans="1:5" s="71" customFormat="1" ht="39" thickBot="1" x14ac:dyDescent="0.3">
      <c r="A58" s="104"/>
      <c r="B58" s="104" t="s">
        <v>93</v>
      </c>
      <c r="C58" s="118" t="s">
        <v>8</v>
      </c>
      <c r="D58" s="135" t="s">
        <v>9</v>
      </c>
      <c r="E58" s="136" t="s">
        <v>10</v>
      </c>
    </row>
    <row r="59" spans="1:5" s="71" customFormat="1" ht="26.25" thickBot="1" x14ac:dyDescent="0.3">
      <c r="A59" s="88">
        <v>1</v>
      </c>
      <c r="B59" s="112" t="s">
        <v>94</v>
      </c>
      <c r="C59" s="99" t="s">
        <v>95</v>
      </c>
      <c r="D59" s="137" t="s">
        <v>13</v>
      </c>
      <c r="E59" s="138"/>
    </row>
    <row r="60" spans="1:5" s="71" customFormat="1" ht="92.25" customHeight="1" thickBot="1" x14ac:dyDescent="0.3">
      <c r="A60" s="88">
        <v>2</v>
      </c>
      <c r="B60" s="112" t="s">
        <v>96</v>
      </c>
      <c r="C60" s="99" t="s">
        <v>97</v>
      </c>
      <c r="D60" s="137" t="s">
        <v>13</v>
      </c>
      <c r="E60" s="138"/>
    </row>
    <row r="61" spans="1:5" s="71" customFormat="1" ht="87.75" customHeight="1" thickBot="1" x14ac:dyDescent="0.3">
      <c r="A61" s="88">
        <v>3</v>
      </c>
      <c r="B61" s="112" t="s">
        <v>98</v>
      </c>
      <c r="C61" s="99" t="s">
        <v>99</v>
      </c>
      <c r="D61" s="137" t="s">
        <v>13</v>
      </c>
      <c r="E61" s="138"/>
    </row>
    <row r="62" spans="1:5" s="71" customFormat="1" ht="63" customHeight="1" thickBot="1" x14ac:dyDescent="0.3">
      <c r="A62" s="119">
        <v>4</v>
      </c>
      <c r="B62" s="112" t="s">
        <v>100</v>
      </c>
      <c r="C62" s="99" t="s">
        <v>101</v>
      </c>
      <c r="D62" s="137" t="s">
        <v>13</v>
      </c>
      <c r="E62" s="138"/>
    </row>
    <row r="63" spans="1:5" s="71" customFormat="1" ht="26.25" thickBot="1" x14ac:dyDescent="0.3">
      <c r="A63" s="120">
        <v>5</v>
      </c>
      <c r="B63" s="112" t="s">
        <v>102</v>
      </c>
      <c r="C63" s="121"/>
      <c r="D63" s="151"/>
      <c r="E63" s="152"/>
    </row>
    <row r="64" spans="1:5" s="71" customFormat="1" ht="51.75" thickBot="1" x14ac:dyDescent="0.3">
      <c r="A64" s="119"/>
      <c r="B64" s="122" t="s">
        <v>103</v>
      </c>
      <c r="C64" s="103" t="s">
        <v>104</v>
      </c>
      <c r="D64" s="137" t="s">
        <v>13</v>
      </c>
      <c r="E64" s="138"/>
    </row>
    <row r="65" spans="1:5" s="71" customFormat="1" ht="26.25" thickBot="1" x14ac:dyDescent="0.3">
      <c r="A65" s="119"/>
      <c r="B65" s="122" t="s">
        <v>105</v>
      </c>
      <c r="C65" s="103" t="s">
        <v>106</v>
      </c>
      <c r="D65" s="137" t="s">
        <v>13</v>
      </c>
      <c r="E65" s="138"/>
    </row>
    <row r="66" spans="1:5" s="71" customFormat="1" ht="39" thickBot="1" x14ac:dyDescent="0.3">
      <c r="A66" s="73"/>
      <c r="B66" s="104" t="s">
        <v>107</v>
      </c>
      <c r="C66" s="74" t="s">
        <v>8</v>
      </c>
      <c r="D66" s="135" t="s">
        <v>9</v>
      </c>
      <c r="E66" s="136" t="s">
        <v>10</v>
      </c>
    </row>
    <row r="67" spans="1:5" s="71" customFormat="1" ht="15.75" thickBot="1" x14ac:dyDescent="0.3">
      <c r="A67" s="120">
        <v>1</v>
      </c>
      <c r="B67" s="98" t="s">
        <v>108</v>
      </c>
      <c r="C67" s="123"/>
      <c r="D67" s="153"/>
      <c r="E67" s="154"/>
    </row>
    <row r="68" spans="1:5" s="71" customFormat="1" ht="15.75" thickBot="1" x14ac:dyDescent="0.3">
      <c r="A68" s="119"/>
      <c r="B68" s="89" t="s">
        <v>109</v>
      </c>
      <c r="C68" s="124" t="s">
        <v>110</v>
      </c>
      <c r="D68" s="137" t="s">
        <v>13</v>
      </c>
      <c r="E68" s="138"/>
    </row>
    <row r="69" spans="1:5" s="71" customFormat="1" ht="15.75" thickBot="1" x14ac:dyDescent="0.3">
      <c r="A69" s="119"/>
      <c r="B69" s="89" t="s">
        <v>111</v>
      </c>
      <c r="C69" s="124" t="s">
        <v>110</v>
      </c>
      <c r="D69" s="137" t="s">
        <v>13</v>
      </c>
      <c r="E69" s="138"/>
    </row>
    <row r="70" spans="1:5" s="71" customFormat="1" ht="26.25" thickBot="1" x14ac:dyDescent="0.3">
      <c r="A70" s="119"/>
      <c r="B70" s="89" t="s">
        <v>112</v>
      </c>
      <c r="C70" s="124" t="s">
        <v>110</v>
      </c>
      <c r="D70" s="137" t="s">
        <v>13</v>
      </c>
      <c r="E70" s="138"/>
    </row>
    <row r="71" spans="1:5" s="71" customFormat="1" ht="15.75" thickBot="1" x14ac:dyDescent="0.3">
      <c r="A71" s="119"/>
      <c r="B71" s="89" t="s">
        <v>113</v>
      </c>
      <c r="C71" s="124" t="s">
        <v>110</v>
      </c>
      <c r="D71" s="137" t="s">
        <v>13</v>
      </c>
      <c r="E71" s="138"/>
    </row>
    <row r="72" spans="1:5" s="71" customFormat="1" ht="15.75" thickBot="1" x14ac:dyDescent="0.3">
      <c r="A72" s="119"/>
      <c r="B72" s="89" t="s">
        <v>114</v>
      </c>
      <c r="C72" s="124" t="s">
        <v>110</v>
      </c>
      <c r="D72" s="137" t="s">
        <v>13</v>
      </c>
      <c r="E72" s="138"/>
    </row>
    <row r="73" spans="1:5" s="71" customFormat="1" ht="15.75" thickBot="1" x14ac:dyDescent="0.3">
      <c r="A73" s="88"/>
      <c r="B73" s="89" t="s">
        <v>115</v>
      </c>
      <c r="C73" s="124" t="s">
        <v>110</v>
      </c>
      <c r="D73" s="137" t="s">
        <v>13</v>
      </c>
      <c r="E73" s="138"/>
    </row>
    <row r="74" spans="1:5" s="71" customFormat="1" ht="66" customHeight="1" thickBot="1" x14ac:dyDescent="0.3">
      <c r="A74" s="88">
        <v>2</v>
      </c>
      <c r="B74" s="89" t="s">
        <v>116</v>
      </c>
      <c r="C74" s="124" t="s">
        <v>110</v>
      </c>
      <c r="D74" s="137" t="s">
        <v>117</v>
      </c>
      <c r="E74" s="138"/>
    </row>
    <row r="75" spans="1:5" s="71" customFormat="1" ht="39" thickBot="1" x14ac:dyDescent="0.3">
      <c r="A75" s="73"/>
      <c r="B75" s="73" t="s">
        <v>118</v>
      </c>
      <c r="C75" s="74" t="s">
        <v>8</v>
      </c>
      <c r="D75" s="135" t="s">
        <v>9</v>
      </c>
      <c r="E75" s="136" t="s">
        <v>10</v>
      </c>
    </row>
    <row r="76" spans="1:5" s="71" customFormat="1" ht="15.75" thickBot="1" x14ac:dyDescent="0.3">
      <c r="A76" s="120">
        <v>1</v>
      </c>
      <c r="B76" s="98" t="s">
        <v>119</v>
      </c>
      <c r="C76" s="123"/>
      <c r="D76" s="153"/>
      <c r="E76" s="154"/>
    </row>
    <row r="77" spans="1:5" s="71" customFormat="1" ht="26.25" thickBot="1" x14ac:dyDescent="0.3">
      <c r="A77" s="119"/>
      <c r="B77" s="89" t="s">
        <v>120</v>
      </c>
      <c r="C77" s="103" t="s">
        <v>121</v>
      </c>
      <c r="D77" s="137" t="s">
        <v>13</v>
      </c>
      <c r="E77" s="155"/>
    </row>
    <row r="78" spans="1:5" s="71" customFormat="1" ht="26.25" thickBot="1" x14ac:dyDescent="0.3">
      <c r="A78" s="119"/>
      <c r="B78" s="89" t="s">
        <v>122</v>
      </c>
      <c r="C78" s="103" t="s">
        <v>121</v>
      </c>
      <c r="D78" s="137" t="s">
        <v>13</v>
      </c>
      <c r="E78" s="155"/>
    </row>
    <row r="79" spans="1:5" s="71" customFormat="1" ht="26.25" thickBot="1" x14ac:dyDescent="0.3">
      <c r="A79" s="119"/>
      <c r="B79" s="89" t="s">
        <v>123</v>
      </c>
      <c r="C79" s="103" t="s">
        <v>121</v>
      </c>
      <c r="D79" s="137" t="s">
        <v>13</v>
      </c>
      <c r="E79" s="155"/>
    </row>
    <row r="80" spans="1:5" s="71" customFormat="1" ht="15.75" thickBot="1" x14ac:dyDescent="0.3">
      <c r="A80" s="119"/>
      <c r="B80" s="89" t="s">
        <v>124</v>
      </c>
      <c r="C80" s="103" t="s">
        <v>121</v>
      </c>
      <c r="D80" s="137" t="s">
        <v>13</v>
      </c>
      <c r="E80" s="155"/>
    </row>
    <row r="81" spans="1:5" s="71" customFormat="1" ht="15.75" thickBot="1" x14ac:dyDescent="0.3">
      <c r="A81" s="119"/>
      <c r="B81" s="125" t="s">
        <v>125</v>
      </c>
      <c r="C81" s="103" t="s">
        <v>121</v>
      </c>
      <c r="D81" s="137" t="s">
        <v>13</v>
      </c>
      <c r="E81" s="155"/>
    </row>
    <row r="82" spans="1:5" s="71" customFormat="1" ht="26.25" thickBot="1" x14ac:dyDescent="0.3">
      <c r="A82" s="119"/>
      <c r="B82" s="126" t="s">
        <v>126</v>
      </c>
      <c r="C82" s="127" t="s">
        <v>127</v>
      </c>
      <c r="D82" s="137" t="s">
        <v>13</v>
      </c>
      <c r="E82" s="155"/>
    </row>
    <row r="83" spans="1:5" s="71" customFormat="1" ht="26.25" thickBot="1" x14ac:dyDescent="0.3">
      <c r="A83" s="119"/>
      <c r="B83" s="126" t="s">
        <v>128</v>
      </c>
      <c r="C83" s="103" t="s">
        <v>129</v>
      </c>
      <c r="D83" s="137" t="s">
        <v>13</v>
      </c>
      <c r="E83" s="155"/>
    </row>
    <row r="84" spans="1:5" s="71" customFormat="1" ht="26.25" thickBot="1" x14ac:dyDescent="0.3">
      <c r="A84" s="119"/>
      <c r="B84" s="126" t="s">
        <v>130</v>
      </c>
      <c r="C84" s="99" t="s">
        <v>131</v>
      </c>
      <c r="D84" s="137" t="s">
        <v>13</v>
      </c>
      <c r="E84" s="155"/>
    </row>
    <row r="85" spans="1:5" s="71" customFormat="1" ht="39" thickBot="1" x14ac:dyDescent="0.3">
      <c r="A85" s="104"/>
      <c r="B85" s="104" t="s">
        <v>132</v>
      </c>
      <c r="C85" s="118" t="s">
        <v>8</v>
      </c>
      <c r="D85" s="135" t="s">
        <v>9</v>
      </c>
      <c r="E85" s="136" t="s">
        <v>10</v>
      </c>
    </row>
    <row r="86" spans="1:5" s="71" customFormat="1" ht="41.25" customHeight="1" thickBot="1" x14ac:dyDescent="0.3">
      <c r="A86" s="88">
        <v>1</v>
      </c>
      <c r="B86" s="112" t="s">
        <v>133</v>
      </c>
      <c r="C86" s="99" t="s">
        <v>134</v>
      </c>
      <c r="D86" s="137" t="s">
        <v>13</v>
      </c>
      <c r="E86" s="138"/>
    </row>
    <row r="87" spans="1:5" s="71" customFormat="1" ht="43.5" customHeight="1" thickBot="1" x14ac:dyDescent="0.3">
      <c r="A87" s="88">
        <v>2</v>
      </c>
      <c r="B87" s="112" t="s">
        <v>135</v>
      </c>
      <c r="C87" s="115"/>
      <c r="D87" s="148"/>
      <c r="E87" s="149"/>
    </row>
    <row r="88" spans="1:5" s="71" customFormat="1" ht="26.25" thickBot="1" x14ac:dyDescent="0.3">
      <c r="A88" s="88"/>
      <c r="B88" s="122" t="s">
        <v>136</v>
      </c>
      <c r="C88" s="103" t="s">
        <v>137</v>
      </c>
      <c r="D88" s="137" t="s">
        <v>13</v>
      </c>
      <c r="E88" s="138"/>
    </row>
    <row r="89" spans="1:5" s="71" customFormat="1" ht="26.25" thickBot="1" x14ac:dyDescent="0.3">
      <c r="A89" s="88"/>
      <c r="B89" s="122" t="s">
        <v>138</v>
      </c>
      <c r="C89" s="103" t="s">
        <v>137</v>
      </c>
      <c r="D89" s="137" t="s">
        <v>13</v>
      </c>
      <c r="E89" s="138"/>
    </row>
    <row r="90" spans="1:5" s="71" customFormat="1" ht="26.25" thickBot="1" x14ac:dyDescent="0.3">
      <c r="A90" s="88"/>
      <c r="B90" s="122" t="s">
        <v>139</v>
      </c>
      <c r="C90" s="103" t="s">
        <v>137</v>
      </c>
      <c r="D90" s="137" t="s">
        <v>13</v>
      </c>
      <c r="E90" s="138"/>
    </row>
    <row r="91" spans="1:5" s="71" customFormat="1" ht="26.25" thickBot="1" x14ac:dyDescent="0.3">
      <c r="A91" s="88"/>
      <c r="B91" s="122" t="s">
        <v>140</v>
      </c>
      <c r="C91" s="103" t="s">
        <v>137</v>
      </c>
      <c r="D91" s="137" t="s">
        <v>13</v>
      </c>
      <c r="E91" s="138"/>
    </row>
    <row r="92" spans="1:5" s="71" customFormat="1" ht="26.25" thickBot="1" x14ac:dyDescent="0.3">
      <c r="A92" s="88"/>
      <c r="B92" s="122" t="s">
        <v>141</v>
      </c>
      <c r="C92" s="103" t="s">
        <v>137</v>
      </c>
      <c r="D92" s="137" t="s">
        <v>13</v>
      </c>
      <c r="E92" s="138"/>
    </row>
    <row r="93" spans="1:5" s="71" customFormat="1" ht="26.25" thickBot="1" x14ac:dyDescent="0.3">
      <c r="A93" s="88"/>
      <c r="B93" s="122" t="s">
        <v>142</v>
      </c>
      <c r="C93" s="103" t="s">
        <v>137</v>
      </c>
      <c r="D93" s="137" t="s">
        <v>13</v>
      </c>
      <c r="E93" s="138"/>
    </row>
    <row r="94" spans="1:5" s="71" customFormat="1" ht="35.25" customHeight="1" thickBot="1" x14ac:dyDescent="0.3">
      <c r="A94" s="88">
        <v>3</v>
      </c>
      <c r="B94" s="112" t="s">
        <v>143</v>
      </c>
      <c r="C94" s="103" t="s">
        <v>137</v>
      </c>
      <c r="D94" s="137" t="s">
        <v>13</v>
      </c>
      <c r="E94" s="138"/>
    </row>
    <row r="95" spans="1:5" s="71" customFormat="1" ht="39" thickBot="1" x14ac:dyDescent="0.3">
      <c r="A95" s="88">
        <v>4</v>
      </c>
      <c r="B95" s="112" t="s">
        <v>144</v>
      </c>
      <c r="C95" s="99" t="s">
        <v>145</v>
      </c>
      <c r="D95" s="137" t="s">
        <v>13</v>
      </c>
      <c r="E95" s="138"/>
    </row>
    <row r="96" spans="1:5" s="71" customFormat="1" ht="61.5" customHeight="1" thickBot="1" x14ac:dyDescent="0.3">
      <c r="A96" s="100">
        <v>5</v>
      </c>
      <c r="B96" s="122" t="s">
        <v>146</v>
      </c>
      <c r="C96" s="99" t="s">
        <v>147</v>
      </c>
      <c r="D96" s="137" t="s">
        <v>13</v>
      </c>
      <c r="E96" s="138"/>
    </row>
    <row r="97" spans="1:5" s="71" customFormat="1" ht="46.5" customHeight="1" thickBot="1" x14ac:dyDescent="0.3">
      <c r="A97" s="119">
        <v>6</v>
      </c>
      <c r="B97" s="122" t="s">
        <v>148</v>
      </c>
      <c r="C97" s="99" t="s">
        <v>145</v>
      </c>
      <c r="D97" s="137" t="s">
        <v>13</v>
      </c>
      <c r="E97" s="138"/>
    </row>
    <row r="98" spans="1:5" s="71" customFormat="1" ht="29.25" customHeight="1" thickBot="1" x14ac:dyDescent="0.3">
      <c r="A98" s="100">
        <v>7</v>
      </c>
      <c r="B98" s="122" t="s">
        <v>149</v>
      </c>
      <c r="C98" s="99" t="s">
        <v>145</v>
      </c>
      <c r="D98" s="137" t="s">
        <v>13</v>
      </c>
      <c r="E98" s="138"/>
    </row>
    <row r="99" spans="1:5" s="71" customFormat="1" ht="71.25" customHeight="1" thickBot="1" x14ac:dyDescent="0.3">
      <c r="A99" s="88">
        <v>8</v>
      </c>
      <c r="B99" s="122" t="s">
        <v>150</v>
      </c>
      <c r="C99" s="99" t="s">
        <v>145</v>
      </c>
      <c r="D99" s="137" t="s">
        <v>13</v>
      </c>
      <c r="E99" s="138"/>
    </row>
    <row r="100" spans="1:5" s="71" customFormat="1" ht="69" customHeight="1" thickBot="1" x14ac:dyDescent="0.3">
      <c r="A100" s="88">
        <v>9</v>
      </c>
      <c r="B100" s="122" t="s">
        <v>151</v>
      </c>
      <c r="C100" s="99" t="s">
        <v>145</v>
      </c>
      <c r="D100" s="137" t="s">
        <v>13</v>
      </c>
      <c r="E100" s="138"/>
    </row>
    <row r="101" spans="1:5" s="71" customFormat="1" ht="39" thickBot="1" x14ac:dyDescent="0.3">
      <c r="A101" s="73"/>
      <c r="B101" s="73" t="s">
        <v>152</v>
      </c>
      <c r="C101" s="104" t="s">
        <v>8</v>
      </c>
      <c r="D101" s="135" t="s">
        <v>9</v>
      </c>
      <c r="E101" s="136" t="s">
        <v>10</v>
      </c>
    </row>
    <row r="102" spans="1:5" s="71" customFormat="1" ht="26.25" thickBot="1" x14ac:dyDescent="0.3">
      <c r="A102" s="100">
        <v>1</v>
      </c>
      <c r="B102" s="128" t="s">
        <v>153</v>
      </c>
      <c r="C102" s="99" t="s">
        <v>154</v>
      </c>
      <c r="D102" s="137" t="s">
        <v>13</v>
      </c>
      <c r="E102" s="138"/>
    </row>
    <row r="103" spans="1:5" s="71" customFormat="1" ht="54" customHeight="1" thickBot="1" x14ac:dyDescent="0.3">
      <c r="A103" s="100">
        <v>2</v>
      </c>
      <c r="B103" s="122" t="s">
        <v>155</v>
      </c>
      <c r="C103" s="99" t="s">
        <v>154</v>
      </c>
      <c r="D103" s="137" t="s">
        <v>117</v>
      </c>
      <c r="E103" s="138"/>
    </row>
    <row r="104" spans="1:5" s="71" customFormat="1" ht="57.75" customHeight="1" thickBot="1" x14ac:dyDescent="0.3">
      <c r="A104" s="100">
        <v>3</v>
      </c>
      <c r="B104" s="122" t="s">
        <v>156</v>
      </c>
      <c r="C104" s="99" t="s">
        <v>154</v>
      </c>
      <c r="D104" s="137" t="s">
        <v>13</v>
      </c>
      <c r="E104" s="138"/>
    </row>
    <row r="105" spans="1:5" s="71" customFormat="1" ht="74.25" customHeight="1" thickBot="1" x14ac:dyDescent="0.3">
      <c r="A105" s="100">
        <v>4</v>
      </c>
      <c r="B105" s="122" t="s">
        <v>157</v>
      </c>
      <c r="C105" s="99" t="s">
        <v>158</v>
      </c>
      <c r="D105" s="137" t="s">
        <v>13</v>
      </c>
      <c r="E105" s="138"/>
    </row>
    <row r="106" spans="1:5" s="71" customFormat="1" ht="15.75" thickBot="1" x14ac:dyDescent="0.3">
      <c r="A106" s="88">
        <v>5</v>
      </c>
      <c r="B106" s="129" t="s">
        <v>159</v>
      </c>
      <c r="C106" s="115"/>
      <c r="D106" s="148"/>
      <c r="E106" s="149"/>
    </row>
    <row r="107" spans="1:5" s="72" customFormat="1" ht="56.25" customHeight="1" thickBot="1" x14ac:dyDescent="0.3">
      <c r="A107" s="88"/>
      <c r="B107" s="130" t="s">
        <v>160</v>
      </c>
      <c r="C107" s="99" t="s">
        <v>158</v>
      </c>
      <c r="D107" s="137" t="s">
        <v>13</v>
      </c>
      <c r="E107" s="138"/>
    </row>
    <row r="108" spans="1:5" s="72" customFormat="1" ht="90.75" customHeight="1" thickBot="1" x14ac:dyDescent="0.3">
      <c r="A108" s="88"/>
      <c r="B108" s="128" t="s">
        <v>161</v>
      </c>
      <c r="C108" s="99" t="s">
        <v>158</v>
      </c>
      <c r="D108" s="137" t="s">
        <v>13</v>
      </c>
      <c r="E108" s="138"/>
    </row>
    <row r="109" spans="1:5" s="72" customFormat="1" ht="15.75" thickBot="1" x14ac:dyDescent="0.3">
      <c r="A109" s="88"/>
      <c r="B109" s="128" t="s">
        <v>162</v>
      </c>
      <c r="C109" s="99" t="s">
        <v>158</v>
      </c>
      <c r="D109" s="137" t="s">
        <v>13</v>
      </c>
      <c r="E109" s="138"/>
    </row>
    <row r="110" spans="1:5" s="72" customFormat="1" ht="26.25" thickBot="1" x14ac:dyDescent="0.3">
      <c r="A110" s="88"/>
      <c r="B110" s="128" t="s">
        <v>163</v>
      </c>
      <c r="C110" s="99" t="s">
        <v>158</v>
      </c>
      <c r="D110" s="137" t="s">
        <v>13</v>
      </c>
      <c r="E110" s="138"/>
    </row>
    <row r="111" spans="1:5" s="72" customFormat="1" ht="27" thickBot="1" x14ac:dyDescent="0.3">
      <c r="A111" s="88"/>
      <c r="B111" s="131" t="s">
        <v>164</v>
      </c>
      <c r="C111" s="99" t="s">
        <v>158</v>
      </c>
      <c r="D111" s="137" t="s">
        <v>13</v>
      </c>
      <c r="E111" s="138"/>
    </row>
    <row r="112" spans="1:5" s="72" customFormat="1" ht="35.25" customHeight="1" thickBot="1" x14ac:dyDescent="0.3">
      <c r="A112" s="88"/>
      <c r="B112" s="128" t="s">
        <v>165</v>
      </c>
      <c r="C112" s="99" t="s">
        <v>158</v>
      </c>
      <c r="D112" s="137" t="s">
        <v>13</v>
      </c>
      <c r="E112" s="138"/>
    </row>
    <row r="113" spans="1:5" s="72" customFormat="1" ht="26.25" thickBot="1" x14ac:dyDescent="0.3">
      <c r="A113" s="88"/>
      <c r="B113" s="132" t="s">
        <v>166</v>
      </c>
      <c r="C113" s="99" t="s">
        <v>158</v>
      </c>
      <c r="D113" s="137" t="s">
        <v>13</v>
      </c>
      <c r="E113" s="138"/>
    </row>
    <row r="114" spans="1:5" s="72" customFormat="1" ht="15.75" thickBot="1" x14ac:dyDescent="0.3">
      <c r="A114" s="88"/>
      <c r="B114" s="128" t="s">
        <v>167</v>
      </c>
      <c r="C114" s="99" t="s">
        <v>158</v>
      </c>
      <c r="D114" s="137" t="s">
        <v>13</v>
      </c>
      <c r="E114" s="138"/>
    </row>
    <row r="115" spans="1:5" s="72" customFormat="1" ht="26.25" thickBot="1" x14ac:dyDescent="0.3">
      <c r="A115" s="133">
        <v>6</v>
      </c>
      <c r="B115" s="134" t="s">
        <v>168</v>
      </c>
      <c r="C115" s="115"/>
      <c r="D115" s="148"/>
      <c r="E115" s="149"/>
    </row>
    <row r="116" spans="1:5" s="72" customFormat="1" ht="26.25" thickBot="1" x14ac:dyDescent="0.3">
      <c r="A116" s="97"/>
      <c r="B116" s="128" t="s">
        <v>169</v>
      </c>
      <c r="C116" s="99" t="s">
        <v>158</v>
      </c>
      <c r="D116" s="137" t="s">
        <v>13</v>
      </c>
      <c r="E116" s="138"/>
    </row>
    <row r="117" spans="1:5" s="72" customFormat="1" ht="26.25" thickBot="1" x14ac:dyDescent="0.3">
      <c r="A117" s="133"/>
      <c r="B117" s="126" t="s">
        <v>170</v>
      </c>
      <c r="C117" s="99" t="s">
        <v>171</v>
      </c>
      <c r="D117" s="137" t="s">
        <v>13</v>
      </c>
      <c r="E117" s="138"/>
    </row>
    <row r="118" spans="1:5" s="72" customFormat="1" ht="107.25" customHeight="1" thickBot="1" x14ac:dyDescent="0.3">
      <c r="A118" s="133"/>
      <c r="B118" s="128" t="s">
        <v>172</v>
      </c>
      <c r="C118" s="103" t="s">
        <v>173</v>
      </c>
      <c r="D118" s="137" t="s">
        <v>13</v>
      </c>
      <c r="E118" s="138"/>
    </row>
    <row r="119" spans="1:5" s="72" customFormat="1" ht="39" thickBot="1" x14ac:dyDescent="0.3">
      <c r="A119" s="133"/>
      <c r="B119" s="126" t="s">
        <v>174</v>
      </c>
      <c r="C119" s="99" t="s">
        <v>158</v>
      </c>
      <c r="D119" s="137" t="s">
        <v>13</v>
      </c>
      <c r="E119" s="138"/>
    </row>
    <row r="120" spans="1:5" s="72" customFormat="1" ht="26.25" thickBot="1" x14ac:dyDescent="0.3">
      <c r="A120" s="133"/>
      <c r="B120" s="126" t="s">
        <v>175</v>
      </c>
      <c r="C120" s="99" t="s">
        <v>158</v>
      </c>
      <c r="D120" s="137" t="s">
        <v>13</v>
      </c>
      <c r="E120" s="138"/>
    </row>
    <row r="121" spans="1:5" s="40" customFormat="1" x14ac:dyDescent="0.25">
      <c r="A121" s="41"/>
      <c r="B121" s="43"/>
      <c r="C121" s="42"/>
      <c r="E121" s="39"/>
    </row>
    <row r="122" spans="1:5" s="40" customFormat="1" x14ac:dyDescent="0.25">
      <c r="A122" s="41"/>
      <c r="B122" s="43"/>
      <c r="C122" s="42"/>
      <c r="E122" s="39"/>
    </row>
    <row r="123" spans="1:5" s="40" customFormat="1" x14ac:dyDescent="0.25">
      <c r="A123" s="41"/>
      <c r="B123" s="43"/>
      <c r="C123" s="42"/>
      <c r="E123" s="39"/>
    </row>
    <row r="124" spans="1:5" s="40" customFormat="1" x14ac:dyDescent="0.25">
      <c r="A124" s="41"/>
      <c r="B124" s="43"/>
      <c r="C124" s="42"/>
      <c r="E124" s="39"/>
    </row>
    <row r="125" spans="1:5" s="40" customFormat="1" x14ac:dyDescent="0.25">
      <c r="A125" s="41"/>
      <c r="B125" s="43"/>
      <c r="C125" s="42"/>
      <c r="E125" s="39"/>
    </row>
    <row r="126" spans="1:5" s="40" customFormat="1" x14ac:dyDescent="0.25">
      <c r="A126" s="41"/>
      <c r="B126" s="43"/>
      <c r="C126" s="42"/>
      <c r="E126" s="39"/>
    </row>
    <row r="127" spans="1:5" s="40" customFormat="1" x14ac:dyDescent="0.25">
      <c r="A127" s="41"/>
      <c r="B127" s="43"/>
      <c r="C127" s="42"/>
      <c r="E127" s="39"/>
    </row>
    <row r="128" spans="1:5" s="40" customFormat="1" x14ac:dyDescent="0.25">
      <c r="A128" s="41"/>
      <c r="B128" s="43"/>
      <c r="C128" s="42"/>
      <c r="E128" s="39"/>
    </row>
    <row r="129" spans="1:5" s="40" customFormat="1" x14ac:dyDescent="0.25">
      <c r="A129" s="41"/>
      <c r="B129" s="43"/>
      <c r="C129" s="42"/>
      <c r="E129" s="39"/>
    </row>
    <row r="130" spans="1:5" s="40" customFormat="1" x14ac:dyDescent="0.25">
      <c r="A130" s="41"/>
      <c r="B130" s="43"/>
      <c r="C130" s="42"/>
      <c r="E130" s="39"/>
    </row>
    <row r="131" spans="1:5" s="40" customFormat="1" x14ac:dyDescent="0.25">
      <c r="B131" s="45"/>
    </row>
    <row r="132" spans="1:5" s="40" customFormat="1" x14ac:dyDescent="0.25">
      <c r="B132" s="45"/>
    </row>
  </sheetData>
  <sheetProtection algorithmName="SHA-512" hashValue="UnJKnqof/nWdbzfcb/6fqFaQy6JRMMs9rtCkuTGdagEm5mGKHyfPV28VsyctQLFawbDmPWdAq8awMtZNxuHftg==" saltValue="AcgDAiZ+FMCvdUX3vfjvBQ==" spinCount="100000" sheet="1" objects="1" scenarios="1" selectLockedCells="1" sort="0" autoFilter="0"/>
  <mergeCells count="2">
    <mergeCell ref="A1:E1"/>
    <mergeCell ref="A2:E2"/>
  </mergeCells>
  <conditionalFormatting sqref="D10 D15:D25">
    <cfRule type="cellIs" dxfId="23" priority="57" operator="equal">
      <formula>"No"</formula>
    </cfRule>
  </conditionalFormatting>
  <conditionalFormatting sqref="D12:D13">
    <cfRule type="cellIs" dxfId="22" priority="17" operator="equal">
      <formula>"No"</formula>
    </cfRule>
  </conditionalFormatting>
  <conditionalFormatting sqref="D27">
    <cfRule type="cellIs" dxfId="21" priority="15" operator="equal">
      <formula>"No"</formula>
    </cfRule>
  </conditionalFormatting>
  <conditionalFormatting sqref="D30:D32">
    <cfRule type="cellIs" dxfId="20" priority="14" operator="equal">
      <formula>"No"</formula>
    </cfRule>
  </conditionalFormatting>
  <conditionalFormatting sqref="D34:D46">
    <cfRule type="cellIs" dxfId="19" priority="13" operator="equal">
      <formula>"No"</formula>
    </cfRule>
  </conditionalFormatting>
  <conditionalFormatting sqref="D48:D51">
    <cfRule type="cellIs" dxfId="18" priority="12" operator="equal">
      <formula>"No"</formula>
    </cfRule>
  </conditionalFormatting>
  <conditionalFormatting sqref="D53:D57">
    <cfRule type="cellIs" dxfId="17" priority="11" operator="equal">
      <formula>"No"</formula>
    </cfRule>
  </conditionalFormatting>
  <conditionalFormatting sqref="D59:D62">
    <cfRule type="cellIs" dxfId="16" priority="10" operator="equal">
      <formula>"No"</formula>
    </cfRule>
  </conditionalFormatting>
  <conditionalFormatting sqref="D64:D65">
    <cfRule type="cellIs" dxfId="15" priority="9" operator="equal">
      <formula>"No"</formula>
    </cfRule>
  </conditionalFormatting>
  <conditionalFormatting sqref="D68:D73">
    <cfRule type="cellIs" dxfId="14" priority="8" operator="equal">
      <formula>"No"</formula>
    </cfRule>
  </conditionalFormatting>
  <conditionalFormatting sqref="D77:D84">
    <cfRule type="cellIs" dxfId="13" priority="7" operator="equal">
      <formula>"No"</formula>
    </cfRule>
  </conditionalFormatting>
  <conditionalFormatting sqref="D86">
    <cfRule type="cellIs" dxfId="12" priority="6" operator="equal">
      <formula>"No"</formula>
    </cfRule>
  </conditionalFormatting>
  <conditionalFormatting sqref="D88:D100">
    <cfRule type="cellIs" dxfId="11" priority="5" operator="equal">
      <formula>"No"</formula>
    </cfRule>
  </conditionalFormatting>
  <conditionalFormatting sqref="D102">
    <cfRule type="cellIs" dxfId="10" priority="4" operator="equal">
      <formula>"No"</formula>
    </cfRule>
  </conditionalFormatting>
  <conditionalFormatting sqref="D104:D105">
    <cfRule type="cellIs" dxfId="9" priority="3" operator="equal">
      <formula>"No"</formula>
    </cfRule>
  </conditionalFormatting>
  <conditionalFormatting sqref="D107:D114">
    <cfRule type="cellIs" dxfId="8" priority="2" operator="equal">
      <formula>"No"</formula>
    </cfRule>
  </conditionalFormatting>
  <conditionalFormatting sqref="D116:D120">
    <cfRule type="cellIs" dxfId="7" priority="1" operator="equal">
      <formula>"No"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8CBEE75-B4EA-4630-A913-A1A2A3E2C4D5}">
          <x14:formula1>
            <xm:f>'General Workbook Internal Info'!$A$2:$A$26</xm:f>
          </x14:formula1>
          <xm:sqref>E4</xm:sqref>
        </x14:dataValidation>
        <x14:dataValidation type="list" showInputMessage="1" showErrorMessage="1" xr:uid="{47B3C598-4E66-4E1F-ADF2-EFE9953049C8}">
          <x14:formula1>
            <xm:f>Source!$A$2:$A$5</xm:f>
          </x14:formula1>
          <xm:sqref>D10 D12:D13 D27 D30:D32 D34:D46 D48:D51 D53:D57 D59:D62 D64:D65 D68:D73 D77:D84 D86 D88:D100 D102 D104:D105 D107:D114 D116:D120 D15:D25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E451-ED57-4C49-9D9C-CB9B1E5A2577}">
  <dimension ref="A2:B26"/>
  <sheetViews>
    <sheetView workbookViewId="0">
      <selection activeCell="C19" sqref="C19"/>
    </sheetView>
  </sheetViews>
  <sheetFormatPr defaultRowHeight="15" x14ac:dyDescent="0.25"/>
  <cols>
    <col min="1" max="1" width="28.42578125" bestFit="1" customWidth="1"/>
    <col min="2" max="2" width="21.42578125" bestFit="1" customWidth="1"/>
  </cols>
  <sheetData>
    <row r="2" spans="1:2" x14ac:dyDescent="0.25">
      <c r="A2" s="48" t="s">
        <v>3</v>
      </c>
      <c r="B2" s="48" t="s">
        <v>322</v>
      </c>
    </row>
    <row r="3" spans="1:2" x14ac:dyDescent="0.25">
      <c r="A3" s="48" t="s">
        <v>323</v>
      </c>
      <c r="B3" s="48"/>
    </row>
    <row r="4" spans="1:2" x14ac:dyDescent="0.25">
      <c r="A4" s="48" t="s">
        <v>324</v>
      </c>
      <c r="B4" s="48"/>
    </row>
    <row r="5" spans="1:2" x14ac:dyDescent="0.25">
      <c r="A5" s="48" t="s">
        <v>325</v>
      </c>
      <c r="B5" s="48"/>
    </row>
    <row r="6" spans="1:2" x14ac:dyDescent="0.25">
      <c r="A6" s="48" t="s">
        <v>326</v>
      </c>
      <c r="B6" s="48"/>
    </row>
    <row r="7" spans="1:2" x14ac:dyDescent="0.25">
      <c r="A7" s="48" t="s">
        <v>327</v>
      </c>
      <c r="B7" s="48"/>
    </row>
    <row r="8" spans="1:2" x14ac:dyDescent="0.25">
      <c r="A8" s="48" t="s">
        <v>328</v>
      </c>
      <c r="B8" s="48"/>
    </row>
    <row r="9" spans="1:2" x14ac:dyDescent="0.25">
      <c r="A9" s="48" t="s">
        <v>329</v>
      </c>
      <c r="B9" s="48"/>
    </row>
    <row r="10" spans="1:2" x14ac:dyDescent="0.25">
      <c r="A10" s="48" t="s">
        <v>330</v>
      </c>
      <c r="B10" s="48"/>
    </row>
    <row r="11" spans="1:2" x14ac:dyDescent="0.25">
      <c r="A11" s="48" t="s">
        <v>331</v>
      </c>
      <c r="B11" s="48"/>
    </row>
    <row r="12" spans="1:2" x14ac:dyDescent="0.25">
      <c r="A12" s="48" t="s">
        <v>332</v>
      </c>
      <c r="B12" s="48"/>
    </row>
    <row r="13" spans="1:2" x14ac:dyDescent="0.25">
      <c r="A13" s="48" t="s">
        <v>333</v>
      </c>
      <c r="B13" s="48"/>
    </row>
    <row r="14" spans="1:2" x14ac:dyDescent="0.25">
      <c r="A14" s="48" t="s">
        <v>334</v>
      </c>
      <c r="B14" s="48"/>
    </row>
    <row r="15" spans="1:2" x14ac:dyDescent="0.25">
      <c r="A15" s="48" t="s">
        <v>335</v>
      </c>
      <c r="B15" s="48"/>
    </row>
    <row r="16" spans="1:2" x14ac:dyDescent="0.25">
      <c r="A16" s="48" t="s">
        <v>336</v>
      </c>
      <c r="B16" s="48"/>
    </row>
    <row r="17" spans="1:1" x14ac:dyDescent="0.25">
      <c r="A17" s="48" t="s">
        <v>337</v>
      </c>
    </row>
    <row r="18" spans="1:1" x14ac:dyDescent="0.25">
      <c r="A18" s="48" t="s">
        <v>338</v>
      </c>
    </row>
    <row r="19" spans="1:1" x14ac:dyDescent="0.25">
      <c r="A19" s="48" t="s">
        <v>339</v>
      </c>
    </row>
    <row r="20" spans="1:1" x14ac:dyDescent="0.25">
      <c r="A20" s="48" t="s">
        <v>340</v>
      </c>
    </row>
    <row r="21" spans="1:1" x14ac:dyDescent="0.25">
      <c r="A21" s="48" t="s">
        <v>341</v>
      </c>
    </row>
    <row r="22" spans="1:1" x14ac:dyDescent="0.25">
      <c r="A22" s="48" t="s">
        <v>342</v>
      </c>
    </row>
    <row r="23" spans="1:1" x14ac:dyDescent="0.25">
      <c r="A23" s="48" t="s">
        <v>343</v>
      </c>
    </row>
    <row r="24" spans="1:1" x14ac:dyDescent="0.25">
      <c r="A24" s="48" t="s">
        <v>344</v>
      </c>
    </row>
    <row r="25" spans="1:1" x14ac:dyDescent="0.25">
      <c r="A25" s="48" t="s">
        <v>345</v>
      </c>
    </row>
    <row r="26" spans="1:1" x14ac:dyDescent="0.25">
      <c r="A26" s="48" t="s">
        <v>346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8FDC-7CC1-44C3-9424-CC238A24C67D}">
  <sheetPr>
    <pageSetUpPr fitToPage="1"/>
  </sheetPr>
  <dimension ref="A1:J72"/>
  <sheetViews>
    <sheetView topLeftCell="A11" zoomScale="90" zoomScaleNormal="90" workbookViewId="0">
      <selection activeCell="H12" sqref="H12"/>
    </sheetView>
  </sheetViews>
  <sheetFormatPr defaultColWidth="9.140625" defaultRowHeight="15" x14ac:dyDescent="0.25"/>
  <cols>
    <col min="1" max="1" width="38.42578125" style="2" bestFit="1" customWidth="1"/>
    <col min="2" max="2" width="16.7109375" style="2" bestFit="1" customWidth="1"/>
    <col min="3" max="3" width="25.5703125" style="2" bestFit="1" customWidth="1"/>
    <col min="4" max="4" width="21.7109375" style="11" customWidth="1"/>
    <col min="5" max="5" width="43.42578125" style="2" customWidth="1"/>
    <col min="6" max="6" width="37.42578125" style="2" customWidth="1"/>
    <col min="7" max="7" width="36.42578125" style="2" customWidth="1"/>
    <col min="8" max="8" width="34.85546875" style="2" customWidth="1"/>
    <col min="9" max="16384" width="9.140625" style="2"/>
  </cols>
  <sheetData>
    <row r="1" spans="1:8" ht="26.25" x14ac:dyDescent="0.4">
      <c r="A1" s="65" t="s">
        <v>176</v>
      </c>
      <c r="B1" s="65"/>
      <c r="C1" s="65"/>
      <c r="D1" s="65"/>
      <c r="E1" s="65"/>
      <c r="F1" s="65"/>
      <c r="G1" s="65"/>
      <c r="H1" s="65"/>
    </row>
    <row r="2" spans="1:8" ht="21" x14ac:dyDescent="0.35">
      <c r="A2" s="66" t="s">
        <v>1</v>
      </c>
      <c r="B2" s="67"/>
      <c r="C2" s="67"/>
      <c r="D2" s="67"/>
      <c r="E2" s="67"/>
      <c r="F2" s="67"/>
      <c r="G2" s="67"/>
      <c r="H2" s="67"/>
    </row>
    <row r="3" spans="1:8" ht="15.75" thickBot="1" x14ac:dyDescent="0.3">
      <c r="B3" s="47" t="s">
        <v>177</v>
      </c>
      <c r="C3" s="46"/>
      <c r="D3" s="12"/>
      <c r="E3" s="13"/>
    </row>
    <row r="4" spans="1:8" ht="49.7" customHeight="1" thickBot="1" x14ac:dyDescent="0.3">
      <c r="A4" s="166" t="s">
        <v>178</v>
      </c>
      <c r="B4" s="166" t="s">
        <v>179</v>
      </c>
      <c r="C4" s="166" t="s">
        <v>180</v>
      </c>
      <c r="D4" s="166" t="s">
        <v>181</v>
      </c>
      <c r="E4" s="166" t="s">
        <v>182</v>
      </c>
      <c r="F4" s="167" t="s">
        <v>183</v>
      </c>
      <c r="G4" s="167" t="s">
        <v>184</v>
      </c>
      <c r="H4" s="167" t="s">
        <v>184</v>
      </c>
    </row>
    <row r="5" spans="1:8" ht="15.75" customHeight="1" thickBot="1" x14ac:dyDescent="0.3">
      <c r="A5" s="168"/>
      <c r="B5" s="168"/>
      <c r="C5" s="169"/>
      <c r="D5" s="168"/>
      <c r="E5" s="168"/>
      <c r="F5" s="166" t="s">
        <v>185</v>
      </c>
      <c r="G5" s="166" t="s">
        <v>185</v>
      </c>
      <c r="H5" s="166" t="s">
        <v>185</v>
      </c>
    </row>
    <row r="6" spans="1:8" ht="115.5" customHeight="1" thickBot="1" x14ac:dyDescent="0.3">
      <c r="A6" s="170" t="s">
        <v>186</v>
      </c>
      <c r="B6" s="171"/>
      <c r="C6" s="171"/>
      <c r="D6" s="171"/>
      <c r="E6" s="172"/>
      <c r="F6" s="168"/>
      <c r="G6" s="168"/>
      <c r="H6" s="168"/>
    </row>
    <row r="7" spans="1:8" ht="45" x14ac:dyDescent="0.25">
      <c r="A7" s="173"/>
      <c r="B7" s="37" t="s">
        <v>187</v>
      </c>
      <c r="C7" s="174" t="s">
        <v>188</v>
      </c>
      <c r="D7" s="174" t="s">
        <v>189</v>
      </c>
      <c r="E7" s="174"/>
      <c r="F7" s="36"/>
      <c r="G7" s="36"/>
      <c r="H7" s="175"/>
    </row>
    <row r="8" spans="1:8" ht="60" x14ac:dyDescent="0.25">
      <c r="A8" s="31" t="s">
        <v>190</v>
      </c>
      <c r="B8" s="32"/>
      <c r="C8" s="32"/>
      <c r="D8" s="32"/>
      <c r="E8" s="31"/>
      <c r="F8" s="36" t="s">
        <v>191</v>
      </c>
      <c r="G8" s="36" t="s">
        <v>192</v>
      </c>
      <c r="H8" s="14"/>
    </row>
    <row r="9" spans="1:8" x14ac:dyDescent="0.25">
      <c r="A9" s="31" t="s">
        <v>193</v>
      </c>
      <c r="B9" s="32"/>
      <c r="C9" s="32"/>
      <c r="D9" s="32"/>
      <c r="E9" s="31"/>
      <c r="F9" s="36" t="s">
        <v>194</v>
      </c>
      <c r="G9" s="36"/>
      <c r="H9" s="14"/>
    </row>
    <row r="10" spans="1:8" x14ac:dyDescent="0.25">
      <c r="A10" s="31" t="s">
        <v>195</v>
      </c>
      <c r="B10" s="32"/>
      <c r="C10" s="32"/>
      <c r="D10" s="32"/>
      <c r="E10" s="31"/>
      <c r="F10" s="36" t="s">
        <v>196</v>
      </c>
      <c r="G10" s="36"/>
      <c r="H10" s="14"/>
    </row>
    <row r="11" spans="1:8" ht="45" x14ac:dyDescent="0.25">
      <c r="A11" s="31" t="s">
        <v>197</v>
      </c>
      <c r="B11" s="32"/>
      <c r="C11" s="32"/>
      <c r="D11" s="32"/>
      <c r="E11" s="31"/>
      <c r="F11" s="36" t="s">
        <v>198</v>
      </c>
      <c r="G11" s="36" t="s">
        <v>199</v>
      </c>
      <c r="H11" s="14"/>
    </row>
    <row r="12" spans="1:8" ht="30" x14ac:dyDescent="0.25">
      <c r="A12" s="31" t="s">
        <v>200</v>
      </c>
      <c r="B12" s="32"/>
      <c r="C12" s="32"/>
      <c r="D12" s="32"/>
      <c r="E12" s="31"/>
      <c r="F12" s="36" t="s">
        <v>201</v>
      </c>
      <c r="G12" s="36"/>
      <c r="H12" s="14"/>
    </row>
    <row r="13" spans="1:8" ht="60" x14ac:dyDescent="0.25">
      <c r="A13" s="31" t="s">
        <v>202</v>
      </c>
      <c r="B13" s="32"/>
      <c r="C13" s="32"/>
      <c r="D13" s="32"/>
      <c r="E13" s="31"/>
      <c r="F13" s="36" t="s">
        <v>201</v>
      </c>
      <c r="G13" s="36"/>
      <c r="H13" s="14" t="s">
        <v>192</v>
      </c>
    </row>
    <row r="14" spans="1:8" ht="90" x14ac:dyDescent="0.25">
      <c r="A14" s="31" t="s">
        <v>203</v>
      </c>
      <c r="B14" s="32"/>
      <c r="C14" s="32"/>
      <c r="D14" s="32"/>
      <c r="E14" s="31"/>
      <c r="F14" s="36" t="s">
        <v>204</v>
      </c>
      <c r="G14" s="36"/>
      <c r="H14" s="14"/>
    </row>
    <row r="15" spans="1:8" ht="30" x14ac:dyDescent="0.25">
      <c r="A15" s="31" t="s">
        <v>205</v>
      </c>
      <c r="B15" s="32"/>
      <c r="C15" s="32"/>
      <c r="D15" s="32"/>
      <c r="E15" s="31"/>
      <c r="F15" s="36" t="s">
        <v>198</v>
      </c>
      <c r="G15" s="36"/>
      <c r="H15" s="14"/>
    </row>
    <row r="16" spans="1:8" ht="45" x14ac:dyDescent="0.25">
      <c r="A16" s="31" t="s">
        <v>206</v>
      </c>
      <c r="B16" s="32"/>
      <c r="C16" s="32"/>
      <c r="D16" s="32"/>
      <c r="E16" s="31"/>
      <c r="F16" s="36" t="s">
        <v>207</v>
      </c>
      <c r="G16" s="36"/>
      <c r="H16" s="14"/>
    </row>
    <row r="17" spans="1:10" x14ac:dyDescent="0.25">
      <c r="A17" s="31"/>
      <c r="B17" s="32"/>
      <c r="C17" s="32"/>
      <c r="D17" s="32"/>
      <c r="E17" s="31"/>
      <c r="F17" s="37"/>
      <c r="G17" s="36"/>
      <c r="H17" s="14"/>
    </row>
    <row r="18" spans="1:10" x14ac:dyDescent="0.25">
      <c r="A18" s="31"/>
      <c r="B18" s="32"/>
      <c r="C18" s="32"/>
      <c r="D18" s="32"/>
      <c r="E18" s="31"/>
      <c r="F18" s="37"/>
      <c r="G18" s="36"/>
      <c r="H18" s="14"/>
    </row>
    <row r="19" spans="1:10" x14ac:dyDescent="0.25">
      <c r="A19" s="31"/>
      <c r="B19" s="32"/>
      <c r="C19" s="32"/>
      <c r="D19" s="32"/>
      <c r="E19" s="31"/>
      <c r="F19" s="37"/>
      <c r="G19" s="36"/>
      <c r="H19" s="14"/>
    </row>
    <row r="20" spans="1:10" x14ac:dyDescent="0.25">
      <c r="A20" s="31"/>
      <c r="B20" s="32"/>
      <c r="C20" s="32"/>
      <c r="D20" s="32"/>
      <c r="E20" s="31"/>
      <c r="F20" s="37"/>
      <c r="G20" s="36"/>
      <c r="H20" s="14"/>
    </row>
    <row r="21" spans="1:10" x14ac:dyDescent="0.25">
      <c r="A21" s="31"/>
      <c r="B21" s="32"/>
      <c r="C21" s="32"/>
      <c r="D21" s="32"/>
      <c r="E21" s="31"/>
      <c r="F21" s="37"/>
      <c r="G21" s="36"/>
      <c r="H21" s="14"/>
    </row>
    <row r="22" spans="1:10" x14ac:dyDescent="0.25">
      <c r="A22" s="31"/>
      <c r="B22" s="32"/>
      <c r="C22" s="32"/>
      <c r="D22" s="32"/>
      <c r="E22" s="31"/>
      <c r="F22" s="37"/>
      <c r="G22" s="36"/>
      <c r="H22" s="14"/>
    </row>
    <row r="23" spans="1:10" x14ac:dyDescent="0.25">
      <c r="A23" s="31"/>
      <c r="B23" s="32"/>
      <c r="C23" s="32"/>
      <c r="D23" s="32"/>
      <c r="E23" s="31"/>
      <c r="F23" s="37"/>
      <c r="G23" s="36"/>
      <c r="H23" s="14"/>
      <c r="J23" s="15"/>
    </row>
    <row r="24" spans="1:10" x14ac:dyDescent="0.25">
      <c r="A24" s="31"/>
      <c r="B24" s="32"/>
      <c r="C24" s="32"/>
      <c r="D24" s="32"/>
      <c r="E24" s="31"/>
      <c r="F24" s="37"/>
      <c r="G24" s="36"/>
      <c r="H24" s="14"/>
    </row>
    <row r="25" spans="1:10" x14ac:dyDescent="0.25">
      <c r="A25" s="31"/>
      <c r="B25" s="32"/>
      <c r="C25" s="32"/>
      <c r="D25" s="32"/>
      <c r="E25" s="31"/>
      <c r="F25" s="37"/>
      <c r="G25" s="36"/>
      <c r="H25" s="14"/>
    </row>
    <row r="26" spans="1:10" x14ac:dyDescent="0.25">
      <c r="A26" s="31"/>
      <c r="B26" s="32"/>
      <c r="C26" s="32"/>
      <c r="D26" s="32"/>
      <c r="E26" s="31"/>
      <c r="F26" s="37"/>
      <c r="G26" s="36"/>
      <c r="H26" s="14"/>
    </row>
    <row r="27" spans="1:10" x14ac:dyDescent="0.25">
      <c r="A27" s="31"/>
      <c r="B27" s="32"/>
      <c r="C27" s="32"/>
      <c r="D27" s="32"/>
      <c r="E27" s="31"/>
      <c r="F27" s="37"/>
      <c r="G27" s="38"/>
      <c r="H27" s="25"/>
    </row>
    <row r="28" spans="1:10" x14ac:dyDescent="0.25">
      <c r="A28" s="31"/>
      <c r="B28" s="32"/>
      <c r="C28" s="32"/>
      <c r="D28" s="32"/>
      <c r="E28" s="31"/>
      <c r="F28" s="37"/>
      <c r="G28" s="38"/>
      <c r="H28" s="25"/>
    </row>
    <row r="29" spans="1:10" x14ac:dyDescent="0.25">
      <c r="A29" s="31"/>
      <c r="B29" s="32"/>
      <c r="C29" s="32"/>
      <c r="D29" s="32"/>
      <c r="E29" s="31"/>
      <c r="F29" s="37"/>
      <c r="G29" s="38"/>
      <c r="H29" s="25"/>
    </row>
    <row r="30" spans="1:10" x14ac:dyDescent="0.25">
      <c r="A30" s="31"/>
      <c r="B30" s="32"/>
      <c r="C30" s="32"/>
      <c r="D30" s="32"/>
      <c r="E30" s="31"/>
      <c r="F30" s="37"/>
      <c r="G30" s="36"/>
      <c r="H30" s="14"/>
    </row>
    <row r="31" spans="1:10" x14ac:dyDescent="0.25">
      <c r="A31" s="31"/>
      <c r="B31" s="32"/>
      <c r="C31" s="32"/>
      <c r="D31" s="32"/>
      <c r="E31" s="31"/>
      <c r="F31" s="37"/>
      <c r="G31" s="36"/>
      <c r="H31" s="14"/>
    </row>
    <row r="32" spans="1:10" x14ac:dyDescent="0.25">
      <c r="A32" s="31"/>
      <c r="B32" s="32"/>
      <c r="C32" s="32"/>
      <c r="D32" s="32"/>
      <c r="E32" s="33"/>
      <c r="F32" s="36"/>
      <c r="G32" s="36"/>
      <c r="H32" s="14"/>
    </row>
    <row r="33" spans="1:8" x14ac:dyDescent="0.25">
      <c r="A33" s="31"/>
      <c r="B33" s="32"/>
      <c r="C33" s="32"/>
      <c r="D33" s="32"/>
      <c r="E33" s="33"/>
      <c r="F33" s="36"/>
      <c r="G33" s="36"/>
      <c r="H33" s="14"/>
    </row>
    <row r="34" spans="1:8" x14ac:dyDescent="0.25">
      <c r="A34" s="31"/>
      <c r="B34" s="32"/>
      <c r="C34" s="32"/>
      <c r="D34" s="32"/>
      <c r="E34" s="33"/>
      <c r="F34" s="36"/>
      <c r="G34" s="36"/>
      <c r="H34" s="14"/>
    </row>
    <row r="35" spans="1:8" x14ac:dyDescent="0.25">
      <c r="A35" s="31"/>
      <c r="B35" s="32"/>
      <c r="C35" s="32"/>
      <c r="D35" s="32"/>
      <c r="E35" s="33"/>
      <c r="F35" s="36"/>
      <c r="G35" s="36"/>
      <c r="H35" s="14"/>
    </row>
    <row r="36" spans="1:8" x14ac:dyDescent="0.25">
      <c r="A36" s="31"/>
      <c r="B36" s="32"/>
      <c r="C36" s="32"/>
      <c r="D36" s="32"/>
      <c r="E36" s="33"/>
      <c r="F36" s="36"/>
      <c r="G36" s="36"/>
      <c r="H36" s="14"/>
    </row>
    <row r="37" spans="1:8" x14ac:dyDescent="0.25">
      <c r="A37" s="31"/>
      <c r="B37" s="32"/>
      <c r="C37" s="32"/>
      <c r="D37" s="32"/>
      <c r="E37" s="33"/>
      <c r="F37" s="36"/>
      <c r="G37" s="36"/>
      <c r="H37" s="14"/>
    </row>
    <row r="38" spans="1:8" x14ac:dyDescent="0.25">
      <c r="A38" s="31"/>
      <c r="B38" s="32"/>
      <c r="C38" s="32"/>
      <c r="D38" s="32"/>
      <c r="E38" s="33"/>
      <c r="F38" s="36"/>
      <c r="G38" s="36"/>
      <c r="H38" s="14"/>
    </row>
    <row r="39" spans="1:8" x14ac:dyDescent="0.25">
      <c r="A39" s="31"/>
      <c r="B39" s="32"/>
      <c r="C39" s="32"/>
      <c r="D39" s="32"/>
      <c r="E39" s="33"/>
      <c r="F39" s="36"/>
      <c r="G39" s="36"/>
      <c r="H39" s="14"/>
    </row>
    <row r="40" spans="1:8" x14ac:dyDescent="0.25">
      <c r="A40" s="31"/>
      <c r="B40" s="32"/>
      <c r="C40" s="32"/>
      <c r="D40" s="32"/>
      <c r="E40" s="33"/>
      <c r="F40" s="36"/>
      <c r="G40" s="36"/>
      <c r="H40" s="14"/>
    </row>
    <row r="41" spans="1:8" x14ac:dyDescent="0.25">
      <c r="A41" s="31"/>
      <c r="B41" s="32"/>
      <c r="C41" s="32"/>
      <c r="D41" s="32"/>
      <c r="E41" s="33"/>
      <c r="F41" s="36"/>
      <c r="G41" s="36"/>
      <c r="H41" s="14"/>
    </row>
    <row r="42" spans="1:8" x14ac:dyDescent="0.25">
      <c r="A42" s="31"/>
      <c r="B42" s="32"/>
      <c r="C42" s="32"/>
      <c r="D42" s="32"/>
      <c r="E42" s="33"/>
      <c r="F42" s="36"/>
      <c r="G42" s="36"/>
      <c r="H42" s="14"/>
    </row>
    <row r="43" spans="1:8" x14ac:dyDescent="0.25">
      <c r="A43" s="176" t="s">
        <v>208</v>
      </c>
      <c r="B43" s="176"/>
      <c r="C43" s="176"/>
      <c r="D43" s="177"/>
    </row>
    <row r="44" spans="1:8" x14ac:dyDescent="0.25">
      <c r="A44" s="23"/>
      <c r="B44" s="26" t="s">
        <v>209</v>
      </c>
      <c r="C44" s="26" t="s">
        <v>210</v>
      </c>
      <c r="D44" s="24"/>
    </row>
    <row r="45" spans="1:8" ht="30" x14ac:dyDescent="0.25">
      <c r="A45" s="22" t="s">
        <v>211</v>
      </c>
      <c r="B45" s="17">
        <f>SUM(B46:B48)</f>
        <v>2</v>
      </c>
      <c r="C45" s="52">
        <f>B45/B70</f>
        <v>0.22222222222222221</v>
      </c>
      <c r="D45" s="49" t="s">
        <v>212</v>
      </c>
    </row>
    <row r="46" spans="1:8" ht="24.75" x14ac:dyDescent="0.25">
      <c r="A46" s="3" t="s">
        <v>213</v>
      </c>
      <c r="B46" s="18">
        <f>COUNTIF(F7:F42, "Business: Member of Small Business")</f>
        <v>1</v>
      </c>
      <c r="C46" s="53" t="str">
        <f>IF(B46&gt;=2,"Meets Minimum", IF(B46=0,"", IF(B46=1,"Does not meet minimum")))</f>
        <v>Does not meet minimum</v>
      </c>
      <c r="D46" s="50" t="s">
        <v>214</v>
      </c>
    </row>
    <row r="47" spans="1:8" ht="24.75" x14ac:dyDescent="0.25">
      <c r="A47" s="4" t="s">
        <v>215</v>
      </c>
      <c r="B47" s="19">
        <f>COUNTIF(F7:F42, "Business: Other Business Sector")</f>
        <v>1</v>
      </c>
      <c r="C47" s="54"/>
      <c r="D47" s="62" t="s">
        <v>216</v>
      </c>
    </row>
    <row r="48" spans="1:8" x14ac:dyDescent="0.25">
      <c r="A48" s="5" t="s">
        <v>217</v>
      </c>
      <c r="B48" s="20">
        <f>COUNTIF(F7:F42, "Business: Vacant Business seat")</f>
        <v>0</v>
      </c>
      <c r="C48" s="55"/>
      <c r="D48" s="51" t="s">
        <v>218</v>
      </c>
    </row>
    <row r="49" spans="1:5" ht="30" x14ac:dyDescent="0.25">
      <c r="A49" s="22" t="s">
        <v>219</v>
      </c>
      <c r="B49" s="17">
        <f>COUNTIF($F$7:$H$42, "Workforce: Labor organization in the local area")+COUNTIF($F$7:$H$42, "Workforce:  Joint labor-management organization")+COUNTIF($F$7:$H$42, "Workforce:  Union affiliated registered apprenticeship program")+COUNTIF($F$7:$H$42, "Workforce:  Non-union affiliated registered apprenticeship program")+COUNTIF($F$7:$H$42, "Workforce:  Community based organization with experience and expertise in addressing the employment, training or education need of individuals with barriers to employment")+COUNTIF($F$7:$H$42, "Workforce:  Organization that serves veterans")+ COUNTIF($F$7:$H$42, "Workforce:  Organization which provides or supports competitive integrated employment for individuals with disabilities")+ COUNTIF($F$7:$H$42, "Workforce:  Organization with experience and expertise in addressing the employment, training, or education needs of eligible youth")+COUNTIF($F$7:$H$42, "Workforce:  Vacant Workforce seat")</f>
        <v>8</v>
      </c>
      <c r="C49" s="52">
        <f>B49/B70</f>
        <v>0.88888888888888884</v>
      </c>
      <c r="D49" s="49" t="s">
        <v>220</v>
      </c>
    </row>
    <row r="50" spans="1:5" ht="36.75" x14ac:dyDescent="0.25">
      <c r="A50" s="6" t="s">
        <v>221</v>
      </c>
      <c r="B50" s="18">
        <f>COUNTIF($F$7:$F$42,"Workforce: Labor organization in the local area")+COUNTIF($G$7:$G$42,"Workforce: Labor organization in the local area")+COUNTIF($H$7:$H$42,"Workforce: Labor organization in the local area")</f>
        <v>2</v>
      </c>
      <c r="C50" s="56" t="str">
        <f>IF(B50&gt;=2,"Meets Minimum", IF(B50=0,"", IF(B50=1,"Must be 2 Reps")))</f>
        <v>Meets Minimum</v>
      </c>
      <c r="D50" s="50" t="s">
        <v>222</v>
      </c>
      <c r="E50" s="16"/>
    </row>
    <row r="51" spans="1:5" x14ac:dyDescent="0.25">
      <c r="A51" s="6" t="s">
        <v>223</v>
      </c>
      <c r="B51" s="18">
        <f>COUNTIF($F$7:$F$42,"Workforce:  Joint labor-management organization")+COUNTIF($G7:GF42,"Workforce:  Joint labor-management organization")+COUNTIF($H7:HF42,"Workforce:  Joint labor-management organization")</f>
        <v>1</v>
      </c>
      <c r="C51" s="178"/>
      <c r="D51" s="68" t="s">
        <v>224</v>
      </c>
    </row>
    <row r="52" spans="1:5" ht="24.75" x14ac:dyDescent="0.25">
      <c r="A52" s="6" t="s">
        <v>225</v>
      </c>
      <c r="B52" s="18">
        <f>COUNTIF($F$7:$F$42,"Workforce:  Union affiliated registered apprenticeship program")+COUNTIF($G$7:$G$42,"Workforce:  Union affiliated registered apprenticeship program")+COUNTIF($H$7:$H$42,"Workforce:  Union affiliated registered apprenticeship program")</f>
        <v>2</v>
      </c>
      <c r="C52" s="179" t="str">
        <f>IF(SUM(B51:B53)&gt;0,"Meets Minimum","Please Explain")</f>
        <v>Meets Minimum</v>
      </c>
      <c r="D52" s="69"/>
    </row>
    <row r="53" spans="1:5" ht="24.75" x14ac:dyDescent="0.25">
      <c r="A53" s="6" t="s">
        <v>226</v>
      </c>
      <c r="B53" s="18">
        <f>COUNTIF($F$7:$F$42,"Workforce:  Non-union affiliated registered apprenticeship program")+COUNTIF($G$7:$G$42,"Workforce:  Non-union affiliated registered apprenticeship program")+COUNTIF($H$7:$H$42,"Workforce:  Non-union affiliated registered apprenticeship program")</f>
        <v>0</v>
      </c>
      <c r="C53" s="180"/>
      <c r="D53" s="70"/>
    </row>
    <row r="54" spans="1:5" ht="48.75" x14ac:dyDescent="0.25">
      <c r="A54" s="6" t="s">
        <v>227</v>
      </c>
      <c r="B54" s="18">
        <f>COUNTIF($F$7:$F$42,"Workforce:  Community based organization with experience and expertise in addressing the employment, training or education need of individuals with barriers to employment")+COUNTIF($G$7:$G$42,"Workforce:  Community based organization with experience and expertise in addressing the employment, training or education need of individuals with barriers to employment")+COUNTIF($H$7:$H$42,"Workforce:  Community based organization with experience and expertise in addressing the employment, training or education need of individuals with barriers to employment")</f>
        <v>1</v>
      </c>
      <c r="C54" s="57"/>
      <c r="D54" s="50" t="s">
        <v>228</v>
      </c>
    </row>
    <row r="55" spans="1:5" ht="24.75" x14ac:dyDescent="0.25">
      <c r="A55" s="6" t="s">
        <v>229</v>
      </c>
      <c r="B55" s="18">
        <f>COUNTIF($F$7:$F$42,"Workforce:  Organization that serves veterans")+COUNTIF($G$7:$G$42,"Workforce:  Organization that serves veterans")+COUNTIF($H$7:$H$42,"Workforce:  Organization that serves veterans")</f>
        <v>0</v>
      </c>
      <c r="C55" s="57"/>
      <c r="D55" s="50" t="s">
        <v>228</v>
      </c>
    </row>
    <row r="56" spans="1:5" ht="36.75" x14ac:dyDescent="0.25">
      <c r="A56" s="6" t="s">
        <v>230</v>
      </c>
      <c r="B56" s="18">
        <f>COUNTIF($F$7:$F$42,"Workforce:  Organization which provides or supports competitive integrated employment for individuals with disabilities")+COUNTIF($G$7:$G$42,"Workforce:  Organization which provides or supports competitive integrated employment for individuals with disabilities")+COUNTIF($H$7:$H$42,"Workforce:  Organization which provides or supports competitive integrated employment for individuals with disabilities")</f>
        <v>2</v>
      </c>
      <c r="C56" s="57"/>
      <c r="D56" s="50" t="s">
        <v>228</v>
      </c>
    </row>
    <row r="57" spans="1:5" ht="36.75" x14ac:dyDescent="0.25">
      <c r="A57" s="7" t="s">
        <v>231</v>
      </c>
      <c r="B57" s="18">
        <f>COUNTIF($F$7:$F$42,"Workforce:  Organization with experience and expertise in addressing the employment, training, or education needs of eligible youth")+COUNTIF($G$7:$G$42,"Workforce:  Organization with experience and expertise in addressing the employment, training, or education needs of eligible youth")+COUNTIF($H$7:$H$42,"Workforce:  Organization with experience and expertise in addressing the employment, training, or education needs of eligible youth")</f>
        <v>0</v>
      </c>
      <c r="C57" s="58"/>
      <c r="D57" s="62" t="s">
        <v>228</v>
      </c>
    </row>
    <row r="58" spans="1:5" x14ac:dyDescent="0.25">
      <c r="A58" s="8" t="s">
        <v>232</v>
      </c>
      <c r="B58" s="18">
        <f>COUNTIF($F$7:$F$42,"Workforce:  Vacant Workforce seat")+COUNTIF($G7:$G42,"Workforce:  Vacant Workforce seat")+COUNTIF($H7:$H42,"Workforce:  Vacant Workforce seat")</f>
        <v>0</v>
      </c>
      <c r="C58" s="55"/>
      <c r="D58" s="51" t="s">
        <v>218</v>
      </c>
    </row>
    <row r="59" spans="1:5" x14ac:dyDescent="0.25">
      <c r="A59" s="22" t="s">
        <v>233</v>
      </c>
      <c r="B59" s="17">
        <f xml:space="preserve"> COUNTIF($F$7:$H$42,"Other:  Training provider administering adult education and literacy activities under WIOA title II")+ COUNTIF($F$7:$H$42,"Other:  Institution of higher education providing workforce investment activities")+ COUNTIF($F$7:$H$42,"Other:  Economic and community development entity")+ COUNTIF($F$7:$H$42,"Other:  State Employment Service Office under Wagner Peyser Act (29 U.S.C. 49) serving the local area")+ COUNTIF($F$7:$H$42,"Other:  Program carried out under title I of the Rehabilitation Act o 1973, other than sec.112 or part C of that title")+ COUNTIF($F$7:$H$42,"Other:  Other Entity that administers education and training activities, represents local educational agencies or community-based organizations that have expertise in addressing the education or training needs for individuals with barriers to employment")+ COUNTIF($F$7:$H$42,"Other:  Governmental and economic and community development entities who represent transportation, housing, and public assistance programs")+ COUNTIF($F$7:$H$42,"Other:  Philanthropic organizations serving the local area")+ COUNTIF($F$7:$H$42,"Other: Other appropriate individuals as determined by the chief elected official")+ COUNTIF($F$7:$H$42,"Other: Vacant Other seat")</f>
        <v>2</v>
      </c>
      <c r="C59" s="52">
        <f>B59/B70</f>
        <v>0.22222222222222221</v>
      </c>
      <c r="D59" s="49" t="s">
        <v>234</v>
      </c>
    </row>
    <row r="60" spans="1:5" ht="24.75" x14ac:dyDescent="0.25">
      <c r="A60" s="3" t="s">
        <v>235</v>
      </c>
      <c r="B60" s="18">
        <f>COUNTIF($F$7:$F$42,"Other:  Training provider administering adult education and literacy activities under WIOA title II")+COUNTIF($G$7:$G$42,"Other:  Training provider administering adult education and literacy activities under WIOA title II")+COUNTIF($H$7:$H$42,"Other:  Training provider administering adult education and literacy activities under WIOA title II")</f>
        <v>1</v>
      </c>
      <c r="C60" s="56" t="str">
        <f>IF(B60=0,"Does not meet minimum", IF(B60&gt;=1,"Meets minimum",))</f>
        <v>Meets minimum</v>
      </c>
      <c r="D60" s="50" t="s">
        <v>236</v>
      </c>
      <c r="E60" s="11"/>
    </row>
    <row r="61" spans="1:5" ht="24.75" x14ac:dyDescent="0.25">
      <c r="A61" s="3" t="s">
        <v>237</v>
      </c>
      <c r="B61" s="18">
        <f>COUNTIF($F$7:$F$42,"Other:  Institution of higher education providing workforce investment activities")+COUNTIF($G$7:$G$42,"Other:  Institution of higher education providing workforce investment activities")+COUNTIF($H$7:$H$42,"Other:  Institution of higher education providing workforce investment activities")</f>
        <v>0</v>
      </c>
      <c r="C61" s="56" t="str">
        <f>IF(B61=0,"Does not meet minimum", IF(B61&gt;=1,"Meets minimum"))</f>
        <v>Does not meet minimum</v>
      </c>
      <c r="D61" s="50" t="s">
        <v>236</v>
      </c>
    </row>
    <row r="62" spans="1:5" ht="29.25" customHeight="1" x14ac:dyDescent="0.25">
      <c r="A62" s="3" t="s">
        <v>238</v>
      </c>
      <c r="B62" s="19">
        <f>COUNTIF($F$7:$F$42,"Other:  Economic and community development entity")+COUNTIF($G$7:$G$42,"Other:  Economic and community development entity")+COUNTIF($H$7:$H$42,"Other:  Economic and community development entity")</f>
        <v>0</v>
      </c>
      <c r="C62" s="56" t="str">
        <f t="shared" ref="C62" si="0">IF(B62=0,"Does not meet minimum", IF(B62&gt;=1,"Meets minimum"))</f>
        <v>Does not meet minimum</v>
      </c>
      <c r="D62" s="50" t="s">
        <v>239</v>
      </c>
    </row>
    <row r="63" spans="1:5" ht="60.75" x14ac:dyDescent="0.25">
      <c r="A63" s="60" t="s">
        <v>240</v>
      </c>
      <c r="B63" s="35">
        <f>COUNTIF($F$7:$F$42,"Other:  State Employment Service Office under Wagner Peyser Act (29 U.S.C. 49) serving the local area")+COUNTIF($G$7:$G$42,"Other:  State Employment Service Office under Wagner Peyser Act (29 U.S.C. 49) serving the local area")+COUNTIF($H$7:$H$42,"Other:  State Employment Service Office under Wagner Peyser Act (29 U.S.C. 49) serving the local area")</f>
        <v>0</v>
      </c>
      <c r="C63" s="59" t="str">
        <f>IF(B63=0,"", IF(B63&gt;=1,"Meets minimum"))</f>
        <v/>
      </c>
      <c r="D63" s="61" t="s">
        <v>241</v>
      </c>
    </row>
    <row r="64" spans="1:5" ht="36.75" x14ac:dyDescent="0.25">
      <c r="A64" s="3" t="s">
        <v>242</v>
      </c>
      <c r="B64" s="19">
        <f>COUNTIF($F$7:$F$42,"Other:  Program carried out under title I of the Rehabilitation Act o 1973, other than sec.112 or part C of that title")+COUNTIF($G$7:$G$42,"Other:  Program carried out under title I of the Rehabilitation Act o 1973, other than sec.112 or part C of that title")+COUNTIF($H$7:$H$42,"Other:  Program carried out under title I of the Rehabilitation Act o 1973, other than sec.112 or part C of that title")</f>
        <v>1</v>
      </c>
      <c r="C64" s="56" t="str">
        <f>IF(B64=0,"Does not meet minimum", IF(B64&gt;=1,"Meets minimum","Does not meet minimum"))</f>
        <v>Meets minimum</v>
      </c>
      <c r="D64" s="50" t="s">
        <v>239</v>
      </c>
    </row>
    <row r="65" spans="1:5" ht="72.75" x14ac:dyDescent="0.25">
      <c r="A65" s="3" t="s">
        <v>243</v>
      </c>
      <c r="B65" s="19">
        <f>COUNTIF($F$7:$F$42,"Other:  Other Entity that administers education and training activities, represents local educational agencies or community-based organizations that have expertise in addressing the education or training needs for individuals with barriers to employment")+COUNTIF($G$7:$G$42,"Other:  Other Entity that administers education and training activities, represents local educational agencies or community-based organizations that have expertise in addressing the education or training needs for individuals with barriers to employment")+COUNTIF($H$7:$H$42,"Other:  Other Entity that administers education and training activities, represents local educational agencies or community-based organizations that have expertise in addressing the education or training needs for individuals with barriers to employment")</f>
        <v>0</v>
      </c>
      <c r="C65" s="57"/>
      <c r="D65" s="50" t="s">
        <v>244</v>
      </c>
    </row>
    <row r="66" spans="1:5" ht="48.75" x14ac:dyDescent="0.25">
      <c r="A66" s="3" t="s">
        <v>245</v>
      </c>
      <c r="B66" s="19">
        <f>COUNTIF($F$7:$F$42,"Other:  Governmental and economic and community development entities who represent transportation, housing, and public assistance programs")+COUNTIF($G$7:$G$42,"Other:  Governmental and economic and community development entities who represent transportation, housing, and public assistance programs")+COUNTIF($H$7:$H$42,"Other:  Governmental and economic and community development entities who represent transportation, housing, and public assistance programs")</f>
        <v>0</v>
      </c>
      <c r="C66" s="57"/>
      <c r="D66" s="50" t="s">
        <v>244</v>
      </c>
    </row>
    <row r="67" spans="1:5" ht="29.25" customHeight="1" x14ac:dyDescent="0.25">
      <c r="A67" s="3" t="s">
        <v>246</v>
      </c>
      <c r="B67" s="19">
        <f>COUNTIF($F$7:$F$42,"Other:  Philanthropic organizations serving the local area")+COUNTIF($G$7:$G$42,"Other:  Philanthropic organizations serving the local area")+COUNTIF($H$7:$H$42,"Other:  Philanthropic organizations serving the local area")</f>
        <v>0</v>
      </c>
      <c r="C67" s="57"/>
      <c r="D67" s="50" t="s">
        <v>244</v>
      </c>
    </row>
    <row r="68" spans="1:5" ht="24.75" x14ac:dyDescent="0.25">
      <c r="A68" s="4" t="s">
        <v>247</v>
      </c>
      <c r="B68" s="19">
        <f>COUNTIF($F$7:$F$42,"Other: Other appropriate individuals as determined by the chief elected official")+COUNTIF($G$7:$G$42,"Other: Other appropriate individuals as determined by the chief elected official")+COUNTIF($H$7:$H$42,"Other: Other appropriate individuals as determined by the chief elected official")</f>
        <v>0</v>
      </c>
      <c r="C68" s="58"/>
      <c r="D68" s="62" t="s">
        <v>244</v>
      </c>
    </row>
    <row r="69" spans="1:5" x14ac:dyDescent="0.25">
      <c r="A69" s="4" t="s">
        <v>248</v>
      </c>
      <c r="B69" s="19">
        <f>COUNTIF($F$7:$F$42,"Other: Vacant Other seat")+COUNTIF($G$8:$G$42,"Other: Vacant Other seat")+COUNTIF($H$8:$H$42,"Other: Vacant Other seat")</f>
        <v>0</v>
      </c>
      <c r="C69" s="55"/>
      <c r="D69" s="51" t="s">
        <v>218</v>
      </c>
    </row>
    <row r="70" spans="1:5" x14ac:dyDescent="0.25">
      <c r="A70" s="27" t="s">
        <v>209</v>
      </c>
      <c r="B70" s="21">
        <f>COUNTA(A7:A42)</f>
        <v>9</v>
      </c>
      <c r="C70" s="9"/>
      <c r="D70" s="10"/>
    </row>
    <row r="71" spans="1:5" x14ac:dyDescent="0.25">
      <c r="A71" s="27" t="s">
        <v>249</v>
      </c>
      <c r="B71" s="28">
        <f>B46+B47+B48+B50+B51+B52+B53+B54+B55+B56+B57+B58+B60+B61+B62+B63++B64+B65+B66+B67+B68+B69</f>
        <v>12</v>
      </c>
      <c r="C71" s="29"/>
      <c r="D71" s="30"/>
      <c r="E71" s="13"/>
    </row>
    <row r="72" spans="1:5" x14ac:dyDescent="0.25">
      <c r="C72" s="13"/>
    </row>
  </sheetData>
  <sheetProtection algorithmName="SHA-512" hashValue="e9Ps4aEh3ZlIl9jQpy6x++IChkTIP8h1uzP6SUVRsdS6J5xChsy7JabOf4PT11refP0R3d5ePo/RLTifYqboAA==" saltValue="1WI2cTICN3mndKUuFlfs3g==" spinCount="100000" sheet="1" objects="1" scenarios="1" selectLockedCells="1"/>
  <mergeCells count="12">
    <mergeCell ref="H5:H6"/>
    <mergeCell ref="A1:H1"/>
    <mergeCell ref="A2:H2"/>
    <mergeCell ref="G5:G6"/>
    <mergeCell ref="D51:D53"/>
    <mergeCell ref="F5:F6"/>
    <mergeCell ref="A4:A5"/>
    <mergeCell ref="B4:B5"/>
    <mergeCell ref="D4:D5"/>
    <mergeCell ref="E4:E5"/>
    <mergeCell ref="A6:E6"/>
    <mergeCell ref="C4:C5"/>
  </mergeCells>
  <phoneticPr fontId="16" type="noConversion"/>
  <conditionalFormatting sqref="C50">
    <cfRule type="cellIs" dxfId="6" priority="4" operator="equal">
      <formula>"Meets Minimum"</formula>
    </cfRule>
    <cfRule type="cellIs" dxfId="5" priority="5" operator="equal">
      <formula>"Must be 2 reps"</formula>
    </cfRule>
  </conditionalFormatting>
  <conditionalFormatting sqref="C52">
    <cfRule type="cellIs" dxfId="4" priority="3" operator="equal">
      <formula>"Meets Minimum"</formula>
    </cfRule>
  </conditionalFormatting>
  <conditionalFormatting sqref="C46 C60:C62 C64">
    <cfRule type="cellIs" dxfId="3" priority="6" operator="equal">
      <formula>"Does not meet minimum"</formula>
    </cfRule>
    <cfRule type="cellIs" dxfId="2" priority="7" operator="equal">
      <formula>"Meets Minimum"</formula>
    </cfRule>
  </conditionalFormatting>
  <conditionalFormatting sqref="C51:C53">
    <cfRule type="cellIs" dxfId="1" priority="1" operator="equal">
      <formula>"Please Explain"</formula>
    </cfRule>
    <cfRule type="cellIs" dxfId="0" priority="2" operator="equal">
      <formula>"Meets Minimum"</formula>
    </cfRule>
  </conditionalFormatting>
  <pageMargins left="0.7" right="0.7" top="0.75" bottom="0.75" header="0.3" footer="0.3"/>
  <pageSetup paperSize="5" scale="63" fitToHeight="0" orientation="landscape" r:id="rId1"/>
  <ignoredErrors>
    <ignoredError sqref="B45 C46:C48 C55:C58 B7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42365D64-2F6F-4D22-8246-20321E354AE5}">
          <x14:formula1>
            <xm:f>'Board Sect and Descr'!$A$3:$A$24</xm:f>
          </x14:formula1>
          <xm:sqref>G17:G42 F7:F42</xm:sqref>
        </x14:dataValidation>
        <x14:dataValidation type="list" allowBlank="1" showInputMessage="1" showErrorMessage="1" xr:uid="{CC8B22A9-ABCF-4319-AA72-FA751DE0E4CF}">
          <x14:formula1>
            <xm:f>'Board Sect and Descr'!$A$6:$A$24</xm:f>
          </x14:formula1>
          <xm:sqref>G7:G16 H8:H42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0B7E7-6269-42F5-BFF3-68CA2148F6CF}">
  <dimension ref="A1:E17"/>
  <sheetViews>
    <sheetView showGridLines="0" zoomScaleNormal="100" workbookViewId="0">
      <selection activeCell="E10" sqref="E10"/>
    </sheetView>
  </sheetViews>
  <sheetFormatPr defaultColWidth="9.140625" defaultRowHeight="15" x14ac:dyDescent="0.25"/>
  <cols>
    <col min="1" max="1" width="7.140625" style="48" customWidth="1"/>
    <col min="2" max="2" width="59.140625" style="48" customWidth="1"/>
    <col min="3" max="3" width="58.85546875" style="48" customWidth="1"/>
    <col min="4" max="4" width="9.140625" style="48"/>
    <col min="5" max="5" width="59.140625" style="48" customWidth="1"/>
    <col min="6" max="16384" width="9.140625" style="48"/>
  </cols>
  <sheetData>
    <row r="1" spans="1:5" ht="26.1" customHeight="1" x14ac:dyDescent="0.25">
      <c r="A1" s="63" t="s">
        <v>250</v>
      </c>
      <c r="B1" s="63"/>
      <c r="C1" s="63"/>
      <c r="D1" s="63"/>
      <c r="E1" s="63"/>
    </row>
    <row r="2" spans="1:5" ht="21" customHeight="1" x14ac:dyDescent="0.25">
      <c r="A2" s="64" t="s">
        <v>1</v>
      </c>
      <c r="B2" s="64"/>
      <c r="C2" s="64"/>
      <c r="D2" s="64"/>
      <c r="E2" s="64"/>
    </row>
    <row r="3" spans="1:5" ht="4.7" customHeight="1" x14ac:dyDescent="0.25">
      <c r="A3" s="34"/>
    </row>
    <row r="4" spans="1:5" x14ac:dyDescent="0.25">
      <c r="A4" s="156"/>
      <c r="B4" s="157" t="s">
        <v>2</v>
      </c>
      <c r="C4" s="158"/>
      <c r="D4" s="159"/>
      <c r="E4" s="188" t="s">
        <v>3</v>
      </c>
    </row>
    <row r="5" spans="1:5" x14ac:dyDescent="0.25">
      <c r="A5" s="156"/>
      <c r="B5" s="157" t="s">
        <v>4</v>
      </c>
      <c r="C5" s="158"/>
      <c r="D5" s="159"/>
      <c r="E5" s="189"/>
    </row>
    <row r="6" spans="1:5" x14ac:dyDescent="0.25">
      <c r="A6" s="156"/>
      <c r="B6" s="157" t="s">
        <v>5</v>
      </c>
      <c r="C6" s="158"/>
      <c r="D6" s="159"/>
      <c r="E6" s="189"/>
    </row>
    <row r="7" spans="1:5" x14ac:dyDescent="0.25">
      <c r="A7" s="156"/>
      <c r="B7" s="162" t="s">
        <v>6</v>
      </c>
      <c r="C7" s="163"/>
      <c r="D7" s="164"/>
      <c r="E7" s="189"/>
    </row>
    <row r="8" spans="1:5" ht="15.75" thickBot="1" x14ac:dyDescent="0.3">
      <c r="A8" s="165"/>
      <c r="B8" s="165"/>
      <c r="C8" s="165"/>
      <c r="D8" s="165"/>
      <c r="E8" s="165"/>
    </row>
    <row r="9" spans="1:5" ht="39" thickBot="1" x14ac:dyDescent="0.3">
      <c r="A9" s="73"/>
      <c r="B9" s="73" t="s">
        <v>251</v>
      </c>
      <c r="C9" s="74" t="s">
        <v>8</v>
      </c>
      <c r="D9" s="135" t="s">
        <v>9</v>
      </c>
      <c r="E9" s="136" t="s">
        <v>10</v>
      </c>
    </row>
    <row r="10" spans="1:5" ht="62.25" customHeight="1" x14ac:dyDescent="0.25">
      <c r="A10" s="75">
        <v>1</v>
      </c>
      <c r="B10" s="181" t="s">
        <v>252</v>
      </c>
      <c r="C10" s="182" t="s">
        <v>253</v>
      </c>
      <c r="D10" s="137" t="s">
        <v>13</v>
      </c>
      <c r="E10" s="138"/>
    </row>
    <row r="11" spans="1:5" ht="63" customHeight="1" thickBot="1" x14ac:dyDescent="0.3">
      <c r="A11" s="75">
        <v>2</v>
      </c>
      <c r="B11" s="183" t="s">
        <v>254</v>
      </c>
      <c r="C11" s="182" t="s">
        <v>253</v>
      </c>
      <c r="D11" s="137" t="s">
        <v>13</v>
      </c>
      <c r="E11" s="138"/>
    </row>
    <row r="12" spans="1:5" ht="50.25" customHeight="1" thickBot="1" x14ac:dyDescent="0.3">
      <c r="A12" s="75">
        <v>3</v>
      </c>
      <c r="B12" s="183" t="s">
        <v>255</v>
      </c>
      <c r="C12" s="182" t="s">
        <v>253</v>
      </c>
      <c r="D12" s="137" t="s">
        <v>13</v>
      </c>
      <c r="E12" s="138"/>
    </row>
    <row r="13" spans="1:5" ht="42" customHeight="1" thickBot="1" x14ac:dyDescent="0.3">
      <c r="A13" s="75">
        <v>4</v>
      </c>
      <c r="B13" s="128" t="s">
        <v>256</v>
      </c>
      <c r="C13" s="182" t="s">
        <v>253</v>
      </c>
      <c r="D13" s="137" t="s">
        <v>13</v>
      </c>
      <c r="E13" s="138"/>
    </row>
    <row r="14" spans="1:5" ht="39" thickBot="1" x14ac:dyDescent="0.3">
      <c r="A14" s="75">
        <v>5</v>
      </c>
      <c r="B14" s="184" t="s">
        <v>257</v>
      </c>
      <c r="C14" s="182" t="s">
        <v>253</v>
      </c>
      <c r="D14" s="187" t="s">
        <v>117</v>
      </c>
      <c r="E14" s="138"/>
    </row>
    <row r="15" spans="1:5" ht="48.75" customHeight="1" thickBot="1" x14ac:dyDescent="0.3">
      <c r="A15" s="75">
        <v>6</v>
      </c>
      <c r="B15" s="128" t="s">
        <v>258</v>
      </c>
      <c r="C15" s="182" t="s">
        <v>253</v>
      </c>
      <c r="D15" s="187" t="s">
        <v>117</v>
      </c>
      <c r="E15" s="138"/>
    </row>
    <row r="16" spans="1:5" ht="39" thickBot="1" x14ac:dyDescent="0.3">
      <c r="A16" s="185" t="s">
        <v>259</v>
      </c>
      <c r="B16" s="110" t="s">
        <v>260</v>
      </c>
      <c r="C16" s="182" t="s">
        <v>253</v>
      </c>
      <c r="D16" s="137" t="s">
        <v>13</v>
      </c>
      <c r="E16" s="138"/>
    </row>
    <row r="17" spans="1:5" ht="38.25" x14ac:dyDescent="0.25">
      <c r="A17" s="186" t="s">
        <v>261</v>
      </c>
      <c r="B17" s="184" t="s">
        <v>262</v>
      </c>
      <c r="C17" s="182" t="s">
        <v>253</v>
      </c>
      <c r="D17" s="187" t="s">
        <v>117</v>
      </c>
      <c r="E17" s="138"/>
    </row>
  </sheetData>
  <sheetProtection algorithmName="SHA-512" hashValue="MErnhvDE7l4wCOacJO223oBBwNQ0m5cnZNesFOXK/iV9Iz7ivZiG1rfQD9HB51lmQJUXrpN4uvipCw5DXHsa7g==" saltValue="NOGolpbsY+EAgIR0xQgdbA==" spinCount="100000" sheet="1" objects="1" scenarios="1" selectLockedCells="1"/>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344994BE-56CC-4835-B5FF-094214F66A85}">
          <x14:formula1>
            <xm:f>Source!$A$2:$A$5</xm:f>
          </x14:formula1>
          <xm:sqref>D10:D13 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6AFAD-3E17-4D94-9219-A4E993861268}">
  <dimension ref="A1:E16"/>
  <sheetViews>
    <sheetView showGridLines="0" zoomScale="89" zoomScaleNormal="100" workbookViewId="0">
      <selection activeCell="E13" sqref="E13"/>
    </sheetView>
  </sheetViews>
  <sheetFormatPr defaultColWidth="9.140625" defaultRowHeight="15" x14ac:dyDescent="0.25"/>
  <cols>
    <col min="1" max="1" width="7.140625" style="48" customWidth="1"/>
    <col min="2" max="2" width="59.140625" style="48" customWidth="1"/>
    <col min="3" max="3" width="58.85546875" style="48" customWidth="1"/>
    <col min="4" max="4" width="9.140625" style="48"/>
    <col min="5" max="5" width="59.140625" style="48" customWidth="1"/>
    <col min="6" max="16384" width="9.140625" style="48"/>
  </cols>
  <sheetData>
    <row r="1" spans="1:5" ht="26.1" customHeight="1" x14ac:dyDescent="0.25">
      <c r="A1" s="63" t="s">
        <v>263</v>
      </c>
      <c r="B1" s="63"/>
      <c r="C1" s="63"/>
      <c r="D1" s="63"/>
      <c r="E1" s="63"/>
    </row>
    <row r="2" spans="1:5" ht="21" customHeight="1" x14ac:dyDescent="0.25">
      <c r="A2" s="190" t="s">
        <v>1</v>
      </c>
      <c r="B2" s="190"/>
      <c r="C2" s="190"/>
      <c r="D2" s="190"/>
      <c r="E2" s="190"/>
    </row>
    <row r="3" spans="1:5" ht="4.7" customHeight="1" x14ac:dyDescent="0.25">
      <c r="A3" s="156"/>
      <c r="B3" s="165"/>
      <c r="C3" s="165"/>
      <c r="D3" s="165"/>
      <c r="E3" s="165"/>
    </row>
    <row r="4" spans="1:5" x14ac:dyDescent="0.25">
      <c r="A4" s="156"/>
      <c r="B4" s="157" t="s">
        <v>2</v>
      </c>
      <c r="C4" s="158"/>
      <c r="D4" s="159"/>
      <c r="E4" s="188" t="s">
        <v>3</v>
      </c>
    </row>
    <row r="5" spans="1:5" x14ac:dyDescent="0.25">
      <c r="A5" s="156"/>
      <c r="B5" s="157" t="s">
        <v>4</v>
      </c>
      <c r="C5" s="158"/>
      <c r="D5" s="159"/>
      <c r="E5" s="189"/>
    </row>
    <row r="6" spans="1:5" x14ac:dyDescent="0.25">
      <c r="A6" s="156"/>
      <c r="B6" s="157" t="s">
        <v>5</v>
      </c>
      <c r="C6" s="158"/>
      <c r="D6" s="159"/>
      <c r="E6" s="189"/>
    </row>
    <row r="7" spans="1:5" x14ac:dyDescent="0.25">
      <c r="A7" s="156"/>
      <c r="B7" s="162" t="s">
        <v>6</v>
      </c>
      <c r="C7" s="163"/>
      <c r="D7" s="164"/>
      <c r="E7" s="189"/>
    </row>
    <row r="8" spans="1:5" ht="15.75" thickBot="1" x14ac:dyDescent="0.3">
      <c r="A8" s="165"/>
      <c r="B8" s="165"/>
      <c r="C8" s="165"/>
      <c r="D8" s="165"/>
      <c r="E8" s="165"/>
    </row>
    <row r="9" spans="1:5" ht="39" thickBot="1" x14ac:dyDescent="0.3">
      <c r="A9" s="73"/>
      <c r="B9" s="73" t="s">
        <v>264</v>
      </c>
      <c r="C9" s="74" t="s">
        <v>8</v>
      </c>
      <c r="D9" s="135" t="s">
        <v>9</v>
      </c>
      <c r="E9" s="136" t="s">
        <v>10</v>
      </c>
    </row>
    <row r="10" spans="1:5" ht="57" customHeight="1" x14ac:dyDescent="0.25">
      <c r="A10" s="75">
        <v>1</v>
      </c>
      <c r="B10" s="128" t="s">
        <v>265</v>
      </c>
      <c r="C10" s="182" t="s">
        <v>266</v>
      </c>
      <c r="D10" s="137" t="s">
        <v>13</v>
      </c>
      <c r="E10" s="138"/>
    </row>
    <row r="11" spans="1:5" ht="60.75" customHeight="1" thickBot="1" x14ac:dyDescent="0.3">
      <c r="A11" s="75">
        <v>2</v>
      </c>
      <c r="B11" s="128" t="s">
        <v>267</v>
      </c>
      <c r="C11" s="182" t="s">
        <v>268</v>
      </c>
      <c r="D11" s="137" t="s">
        <v>13</v>
      </c>
      <c r="E11" s="138"/>
    </row>
    <row r="12" spans="1:5" ht="44.25" customHeight="1" thickBot="1" x14ac:dyDescent="0.3">
      <c r="A12" s="75">
        <v>3</v>
      </c>
      <c r="B12" s="128" t="s">
        <v>269</v>
      </c>
      <c r="C12" s="191" t="s">
        <v>268</v>
      </c>
      <c r="D12" s="137" t="s">
        <v>117</v>
      </c>
      <c r="E12" s="138"/>
    </row>
    <row r="13" spans="1:5" ht="50.25" customHeight="1" thickBot="1" x14ac:dyDescent="0.3">
      <c r="A13" s="75">
        <v>4</v>
      </c>
      <c r="B13" s="192" t="s">
        <v>270</v>
      </c>
      <c r="C13" s="182" t="s">
        <v>266</v>
      </c>
      <c r="D13" s="137" t="s">
        <v>13</v>
      </c>
      <c r="E13" s="138"/>
    </row>
    <row r="14" spans="1:5" ht="39" thickBot="1" x14ac:dyDescent="0.3">
      <c r="A14" s="75">
        <v>5</v>
      </c>
      <c r="B14" s="128" t="s">
        <v>271</v>
      </c>
      <c r="C14" s="191" t="s">
        <v>268</v>
      </c>
      <c r="D14" s="137" t="s">
        <v>13</v>
      </c>
      <c r="E14" s="138"/>
    </row>
    <row r="15" spans="1:5" ht="39" thickBot="1" x14ac:dyDescent="0.3">
      <c r="A15" s="75">
        <v>6</v>
      </c>
      <c r="B15" s="128" t="s">
        <v>272</v>
      </c>
      <c r="C15" s="191" t="s">
        <v>266</v>
      </c>
      <c r="D15" s="137" t="s">
        <v>13</v>
      </c>
      <c r="E15" s="138"/>
    </row>
    <row r="16" spans="1:5" ht="39" thickBot="1" x14ac:dyDescent="0.3">
      <c r="A16" s="75">
        <v>7</v>
      </c>
      <c r="B16" s="128" t="s">
        <v>273</v>
      </c>
      <c r="C16" s="182" t="s">
        <v>266</v>
      </c>
      <c r="D16" s="137" t="s">
        <v>13</v>
      </c>
      <c r="E16" s="138"/>
    </row>
  </sheetData>
  <sheetProtection algorithmName="SHA-512" hashValue="L6G//94eBx4Ev7NhHsnKiqNMV8h56yihQzUP6OfQ2PZE/LdAXy8844Wp0RTmf1W4im/rshknwaKtRXP01ri6qw==" saltValue="UZbyrDm8cHI0TgnNC+njUQ==" spinCount="100000" sheet="1" objects="1" scenarios="1" selectLockedCells="1"/>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A122484E-44C7-4B19-BF1C-C1EAE9856C75}">
          <x14:formula1>
            <xm:f>Source!$A$2:$A$5</xm:f>
          </x14:formula1>
          <xm:sqref>D10:D11 D13:D16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DEDF-72EC-4E1E-AABA-5683642DDA86}">
  <dimension ref="A1:E14"/>
  <sheetViews>
    <sheetView showGridLines="0" zoomScale="120" zoomScaleNormal="120" workbookViewId="0">
      <selection activeCell="E12" sqref="E12"/>
    </sheetView>
  </sheetViews>
  <sheetFormatPr defaultColWidth="9.140625" defaultRowHeight="15" x14ac:dyDescent="0.25"/>
  <cols>
    <col min="1" max="1" width="7.140625" style="48" customWidth="1"/>
    <col min="2" max="2" width="59.140625" style="48" customWidth="1"/>
    <col min="3" max="3" width="58.85546875" style="48" customWidth="1"/>
    <col min="4" max="4" width="9.140625" style="48"/>
    <col min="5" max="5" width="59.140625" style="48" customWidth="1"/>
    <col min="6" max="16384" width="9.140625" style="48"/>
  </cols>
  <sheetData>
    <row r="1" spans="1:5" ht="26.1" customHeight="1" x14ac:dyDescent="0.25">
      <c r="A1" s="63" t="s">
        <v>274</v>
      </c>
      <c r="B1" s="63"/>
      <c r="C1" s="63"/>
      <c r="D1" s="63"/>
      <c r="E1" s="63"/>
    </row>
    <row r="2" spans="1:5" ht="21" customHeight="1" x14ac:dyDescent="0.25">
      <c r="A2" s="64" t="s">
        <v>1</v>
      </c>
      <c r="B2" s="64"/>
      <c r="C2" s="64"/>
      <c r="D2" s="64"/>
      <c r="E2" s="64"/>
    </row>
    <row r="3" spans="1:5" ht="4.7" customHeight="1" x14ac:dyDescent="0.25">
      <c r="A3" s="34"/>
    </row>
    <row r="4" spans="1:5" x14ac:dyDescent="0.25">
      <c r="A4" s="156"/>
      <c r="B4" s="157" t="s">
        <v>2</v>
      </c>
      <c r="C4" s="158"/>
      <c r="D4" s="159"/>
      <c r="E4" s="188" t="s">
        <v>3</v>
      </c>
    </row>
    <row r="5" spans="1:5" x14ac:dyDescent="0.25">
      <c r="A5" s="156"/>
      <c r="B5" s="157" t="s">
        <v>4</v>
      </c>
      <c r="C5" s="158"/>
      <c r="D5" s="159"/>
      <c r="E5" s="189"/>
    </row>
    <row r="6" spans="1:5" x14ac:dyDescent="0.25">
      <c r="A6" s="156"/>
      <c r="B6" s="157" t="s">
        <v>5</v>
      </c>
      <c r="C6" s="158"/>
      <c r="D6" s="159"/>
      <c r="E6" s="189"/>
    </row>
    <row r="7" spans="1:5" x14ac:dyDescent="0.25">
      <c r="A7" s="156"/>
      <c r="B7" s="162" t="s">
        <v>6</v>
      </c>
      <c r="C7" s="163"/>
      <c r="D7" s="164"/>
      <c r="E7" s="189"/>
    </row>
    <row r="8" spans="1:5" ht="15.75" thickBot="1" x14ac:dyDescent="0.3">
      <c r="A8" s="165"/>
      <c r="B8" s="165"/>
      <c r="C8" s="165"/>
      <c r="D8" s="165"/>
      <c r="E8" s="165"/>
    </row>
    <row r="9" spans="1:5" ht="39" thickBot="1" x14ac:dyDescent="0.3">
      <c r="A9" s="73"/>
      <c r="B9" s="73" t="s">
        <v>275</v>
      </c>
      <c r="C9" s="74" t="s">
        <v>8</v>
      </c>
      <c r="D9" s="135" t="s">
        <v>9</v>
      </c>
      <c r="E9" s="136" t="s">
        <v>10</v>
      </c>
    </row>
    <row r="10" spans="1:5" ht="35.25" customHeight="1" thickBot="1" x14ac:dyDescent="0.3">
      <c r="A10" s="75">
        <v>1</v>
      </c>
      <c r="B10" s="128" t="s">
        <v>276</v>
      </c>
      <c r="C10" s="182" t="s">
        <v>277</v>
      </c>
      <c r="D10" s="137" t="s">
        <v>13</v>
      </c>
      <c r="E10" s="138"/>
    </row>
    <row r="11" spans="1:5" ht="44.25" customHeight="1" x14ac:dyDescent="0.25">
      <c r="A11" s="75">
        <v>2</v>
      </c>
      <c r="B11" s="193" t="s">
        <v>278</v>
      </c>
      <c r="C11" s="182" t="s">
        <v>277</v>
      </c>
      <c r="D11" s="137" t="s">
        <v>13</v>
      </c>
      <c r="E11" s="138"/>
    </row>
    <row r="12" spans="1:5" ht="73.5" customHeight="1" thickBot="1" x14ac:dyDescent="0.3">
      <c r="A12" s="75">
        <v>3</v>
      </c>
      <c r="B12" s="128" t="s">
        <v>279</v>
      </c>
      <c r="C12" s="182" t="s">
        <v>280</v>
      </c>
      <c r="D12" s="137" t="s">
        <v>13</v>
      </c>
      <c r="E12" s="138"/>
    </row>
    <row r="13" spans="1:5" ht="57.75" customHeight="1" thickBot="1" x14ac:dyDescent="0.3">
      <c r="A13" s="75">
        <v>4</v>
      </c>
      <c r="B13" s="128" t="s">
        <v>281</v>
      </c>
      <c r="C13" s="182" t="s">
        <v>277</v>
      </c>
      <c r="D13" s="137" t="s">
        <v>13</v>
      </c>
      <c r="E13" s="138"/>
    </row>
    <row r="14" spans="1:5" ht="36" customHeight="1" thickBot="1" x14ac:dyDescent="0.3">
      <c r="A14" s="75">
        <v>5</v>
      </c>
      <c r="B14" s="128" t="s">
        <v>282</v>
      </c>
      <c r="C14" s="182" t="s">
        <v>277</v>
      </c>
      <c r="D14" s="137" t="s">
        <v>117</v>
      </c>
      <c r="E14" s="138"/>
    </row>
  </sheetData>
  <sheetProtection algorithmName="SHA-512" hashValue="flWv7/6kV0pRil5ckTaVk88gDfXso2/XvcpIzZ35o92K/KqjA7/cwcpQwOnfnhGLAGs+lFEY/P2UgTFYeKTzug==" saltValue="oWqtB1JkwUTIoDVmnp1xOA==" spinCount="100000" sheet="1" objects="1" scenarios="1" selectLockedCells="1"/>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0E292F1A-39B5-4F2C-A892-70461C5923FC}">
          <x14:formula1>
            <xm:f>Source!$A$2:$A$5</xm:f>
          </x14:formula1>
          <xm:sqref>D10:D13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888A-72DA-4388-8016-51D952BEF60A}">
  <dimension ref="A1:E13"/>
  <sheetViews>
    <sheetView showGridLines="0" zoomScaleNormal="100" workbookViewId="0">
      <selection activeCell="E10" sqref="E10"/>
    </sheetView>
  </sheetViews>
  <sheetFormatPr defaultColWidth="9.140625" defaultRowHeight="15" x14ac:dyDescent="0.25"/>
  <cols>
    <col min="1" max="1" width="7.140625" style="48" customWidth="1"/>
    <col min="2" max="2" width="59.140625" style="48" customWidth="1"/>
    <col min="3" max="3" width="58.85546875" style="48" customWidth="1"/>
    <col min="4" max="4" width="9.140625" style="48"/>
    <col min="5" max="5" width="59.140625" style="48" customWidth="1"/>
    <col min="6" max="16384" width="9.140625" style="48"/>
  </cols>
  <sheetData>
    <row r="1" spans="1:5" ht="26.1" customHeight="1" x14ac:dyDescent="0.25">
      <c r="A1" s="63" t="s">
        <v>283</v>
      </c>
      <c r="B1" s="63"/>
      <c r="C1" s="63"/>
      <c r="D1" s="63"/>
      <c r="E1" s="63"/>
    </row>
    <row r="2" spans="1:5" ht="21" customHeight="1" x14ac:dyDescent="0.25">
      <c r="A2" s="64" t="s">
        <v>1</v>
      </c>
      <c r="B2" s="64"/>
      <c r="C2" s="64"/>
      <c r="D2" s="64"/>
      <c r="E2" s="64"/>
    </row>
    <row r="3" spans="1:5" ht="4.7" customHeight="1" x14ac:dyDescent="0.25">
      <c r="A3" s="34"/>
    </row>
    <row r="4" spans="1:5" x14ac:dyDescent="0.25">
      <c r="A4" s="156"/>
      <c r="B4" s="157" t="s">
        <v>2</v>
      </c>
      <c r="C4" s="158"/>
      <c r="D4" s="159"/>
      <c r="E4" s="188" t="s">
        <v>3</v>
      </c>
    </row>
    <row r="5" spans="1:5" x14ac:dyDescent="0.25">
      <c r="A5" s="156"/>
      <c r="B5" s="157" t="s">
        <v>4</v>
      </c>
      <c r="C5" s="158"/>
      <c r="D5" s="159"/>
      <c r="E5" s="189"/>
    </row>
    <row r="6" spans="1:5" x14ac:dyDescent="0.25">
      <c r="A6" s="156"/>
      <c r="B6" s="157" t="s">
        <v>5</v>
      </c>
      <c r="C6" s="158"/>
      <c r="D6" s="159"/>
      <c r="E6" s="189"/>
    </row>
    <row r="7" spans="1:5" x14ac:dyDescent="0.25">
      <c r="A7" s="156"/>
      <c r="B7" s="162" t="s">
        <v>6</v>
      </c>
      <c r="C7" s="163"/>
      <c r="D7" s="164"/>
      <c r="E7" s="189"/>
    </row>
    <row r="8" spans="1:5" ht="15.75" thickBot="1" x14ac:dyDescent="0.3">
      <c r="A8" s="165"/>
      <c r="B8" s="165"/>
      <c r="C8" s="165"/>
      <c r="D8" s="165"/>
      <c r="E8" s="165"/>
    </row>
    <row r="9" spans="1:5" ht="39" thickBot="1" x14ac:dyDescent="0.3">
      <c r="A9" s="73"/>
      <c r="B9" s="73" t="s">
        <v>284</v>
      </c>
      <c r="C9" s="74" t="s">
        <v>8</v>
      </c>
      <c r="D9" s="135" t="s">
        <v>9</v>
      </c>
      <c r="E9" s="136" t="s">
        <v>10</v>
      </c>
    </row>
    <row r="10" spans="1:5" ht="33.75" customHeight="1" thickBot="1" x14ac:dyDescent="0.3">
      <c r="A10" s="75">
        <v>1</v>
      </c>
      <c r="B10" s="128" t="s">
        <v>285</v>
      </c>
      <c r="C10" s="194" t="s">
        <v>286</v>
      </c>
      <c r="D10" s="137" t="s">
        <v>117</v>
      </c>
      <c r="E10" s="138"/>
    </row>
    <row r="11" spans="1:5" ht="47.25" customHeight="1" x14ac:dyDescent="0.25">
      <c r="A11" s="75">
        <v>2</v>
      </c>
      <c r="B11" s="192" t="s">
        <v>287</v>
      </c>
      <c r="C11" s="194" t="s">
        <v>347</v>
      </c>
      <c r="D11" s="137" t="s">
        <v>13</v>
      </c>
      <c r="E11" s="138"/>
    </row>
    <row r="12" spans="1:5" ht="42" customHeight="1" x14ac:dyDescent="0.25">
      <c r="A12" s="75">
        <v>3</v>
      </c>
      <c r="B12" s="184" t="s">
        <v>288</v>
      </c>
      <c r="C12" s="194" t="s">
        <v>347</v>
      </c>
      <c r="D12" s="137" t="s">
        <v>13</v>
      </c>
      <c r="E12" s="138"/>
    </row>
    <row r="13" spans="1:5" ht="33.75" customHeight="1" x14ac:dyDescent="0.25">
      <c r="A13" s="75">
        <v>4</v>
      </c>
      <c r="B13" s="128" t="s">
        <v>289</v>
      </c>
      <c r="C13" s="194" t="s">
        <v>348</v>
      </c>
      <c r="D13" s="137" t="s">
        <v>13</v>
      </c>
      <c r="E13" s="138"/>
    </row>
  </sheetData>
  <sheetProtection algorithmName="SHA-512" hashValue="Gjd4I7MAzd+5xdg7a1pWtPviOzxnkFSxX4uaX7ff2/g+Mdy7aax4CS3EchX4ovsqzwtoAU723YPfQKOCs1W+Lg==" saltValue="4sZa3EuEFl9iKk4grRDYuQ==" spinCount="100000" sheet="1" objects="1" scenarios="1" selectLockedCells="1"/>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CA8EA9C8-EA44-4045-8BE9-CC6E1B2F44D1}">
          <x14:formula1>
            <xm:f>Source!$A$2:$A$5</xm:f>
          </x14:formula1>
          <xm:sqref>D11:D13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C83B-EDA0-4F3B-ABCF-CA04D3667699}">
  <dimension ref="A1:E14"/>
  <sheetViews>
    <sheetView showGridLines="0" zoomScale="96" zoomScaleNormal="96" workbookViewId="0">
      <selection activeCell="E10" sqref="E10"/>
    </sheetView>
  </sheetViews>
  <sheetFormatPr defaultColWidth="9.140625" defaultRowHeight="15" x14ac:dyDescent="0.25"/>
  <cols>
    <col min="1" max="1" width="7.140625" style="48" customWidth="1"/>
    <col min="2" max="2" width="59.140625" style="48" customWidth="1"/>
    <col min="3" max="3" width="58.85546875" style="48" customWidth="1"/>
    <col min="4" max="4" width="9.140625" style="48"/>
    <col min="5" max="5" width="59.140625" style="48" customWidth="1"/>
    <col min="6" max="16384" width="9.140625" style="48"/>
  </cols>
  <sheetData>
    <row r="1" spans="1:5" ht="26.1" customHeight="1" x14ac:dyDescent="0.25">
      <c r="A1" s="63" t="s">
        <v>290</v>
      </c>
      <c r="B1" s="63"/>
      <c r="C1" s="63"/>
      <c r="D1" s="63"/>
      <c r="E1" s="63"/>
    </row>
    <row r="2" spans="1:5" ht="21" customHeight="1" x14ac:dyDescent="0.25">
      <c r="A2" s="64" t="s">
        <v>1</v>
      </c>
      <c r="B2" s="64"/>
      <c r="C2" s="64"/>
      <c r="D2" s="64"/>
      <c r="E2" s="64"/>
    </row>
    <row r="3" spans="1:5" ht="4.7" customHeight="1" x14ac:dyDescent="0.25">
      <c r="A3" s="34"/>
    </row>
    <row r="4" spans="1:5" x14ac:dyDescent="0.25">
      <c r="A4" s="156"/>
      <c r="B4" s="157" t="s">
        <v>2</v>
      </c>
      <c r="C4" s="158"/>
      <c r="D4" s="159"/>
      <c r="E4" s="188" t="s">
        <v>3</v>
      </c>
    </row>
    <row r="5" spans="1:5" x14ac:dyDescent="0.25">
      <c r="A5" s="156"/>
      <c r="B5" s="157" t="s">
        <v>4</v>
      </c>
      <c r="C5" s="158"/>
      <c r="D5" s="159"/>
      <c r="E5" s="189"/>
    </row>
    <row r="6" spans="1:5" x14ac:dyDescent="0.25">
      <c r="A6" s="156"/>
      <c r="B6" s="157" t="s">
        <v>5</v>
      </c>
      <c r="C6" s="158"/>
      <c r="D6" s="159"/>
      <c r="E6" s="189"/>
    </row>
    <row r="7" spans="1:5" x14ac:dyDescent="0.25">
      <c r="A7" s="156"/>
      <c r="B7" s="162" t="s">
        <v>6</v>
      </c>
      <c r="C7" s="163"/>
      <c r="D7" s="164"/>
      <c r="E7" s="189"/>
    </row>
    <row r="8" spans="1:5" ht="15.75" thickBot="1" x14ac:dyDescent="0.3">
      <c r="A8" s="165"/>
      <c r="B8" s="165"/>
      <c r="C8" s="165"/>
      <c r="D8" s="165"/>
      <c r="E8" s="165"/>
    </row>
    <row r="9" spans="1:5" ht="39" thickBot="1" x14ac:dyDescent="0.3">
      <c r="A9" s="73"/>
      <c r="B9" s="73" t="s">
        <v>291</v>
      </c>
      <c r="C9" s="74" t="s">
        <v>8</v>
      </c>
      <c r="D9" s="135" t="s">
        <v>9</v>
      </c>
      <c r="E9" s="136" t="s">
        <v>10</v>
      </c>
    </row>
    <row r="10" spans="1:5" ht="49.5" customHeight="1" x14ac:dyDescent="0.25">
      <c r="A10" s="75">
        <v>1</v>
      </c>
      <c r="B10" s="126" t="s">
        <v>292</v>
      </c>
      <c r="C10" s="195" t="s">
        <v>293</v>
      </c>
      <c r="D10" s="137" t="s">
        <v>13</v>
      </c>
      <c r="E10" s="138"/>
    </row>
    <row r="11" spans="1:5" ht="51.75" customHeight="1" x14ac:dyDescent="0.25">
      <c r="A11" s="75">
        <v>2</v>
      </c>
      <c r="B11" s="128" t="s">
        <v>294</v>
      </c>
      <c r="C11" s="195" t="s">
        <v>293</v>
      </c>
      <c r="D11" s="137" t="s">
        <v>13</v>
      </c>
      <c r="E11" s="138"/>
    </row>
    <row r="12" spans="1:5" ht="63" customHeight="1" x14ac:dyDescent="0.25">
      <c r="A12" s="75">
        <v>3</v>
      </c>
      <c r="B12" s="128" t="s">
        <v>295</v>
      </c>
      <c r="C12" s="195" t="s">
        <v>293</v>
      </c>
      <c r="D12" s="137" t="s">
        <v>13</v>
      </c>
      <c r="E12" s="138"/>
    </row>
    <row r="13" spans="1:5" ht="48" customHeight="1" x14ac:dyDescent="0.25">
      <c r="A13" s="75">
        <v>4</v>
      </c>
      <c r="B13" s="128" t="s">
        <v>296</v>
      </c>
      <c r="C13" s="195" t="s">
        <v>293</v>
      </c>
      <c r="D13" s="137" t="s">
        <v>13</v>
      </c>
      <c r="E13" s="138"/>
    </row>
    <row r="14" spans="1:5" ht="37.5" customHeight="1" x14ac:dyDescent="0.25">
      <c r="A14" s="75">
        <v>5</v>
      </c>
      <c r="B14" s="196" t="s">
        <v>297</v>
      </c>
      <c r="C14" s="195" t="s">
        <v>293</v>
      </c>
      <c r="D14" s="137" t="s">
        <v>13</v>
      </c>
      <c r="E14" s="138"/>
    </row>
  </sheetData>
  <mergeCells count="2">
    <mergeCell ref="A1:E1"/>
    <mergeCell ref="A2:E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282EB49B-6067-41D4-B5C2-64ED93959080}">
          <x14:formula1>
            <xm:f>Source!$A$2:$A$5</xm:f>
          </x14:formula1>
          <xm:sqref>D10:D14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769E-CD97-4554-8155-20A00D7E75A8}">
  <dimension ref="A3:A5"/>
  <sheetViews>
    <sheetView workbookViewId="0">
      <selection activeCell="A3" sqref="A3:A4"/>
    </sheetView>
  </sheetViews>
  <sheetFormatPr defaultRowHeight="15" x14ac:dyDescent="0.25"/>
  <sheetData>
    <row r="3" spans="1:1" x14ac:dyDescent="0.25">
      <c r="A3" s="34" t="s">
        <v>298</v>
      </c>
    </row>
    <row r="4" spans="1:1" x14ac:dyDescent="0.25">
      <c r="A4" s="34" t="s">
        <v>299</v>
      </c>
    </row>
    <row r="5" spans="1:1" x14ac:dyDescent="0.25">
      <c r="A5" s="34" t="s">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A814F-991E-4910-9A24-4A8EA1B8C50C}">
  <dimension ref="A3:H24"/>
  <sheetViews>
    <sheetView workbookViewId="0">
      <selection activeCell="A20" sqref="A20"/>
    </sheetView>
  </sheetViews>
  <sheetFormatPr defaultRowHeight="15" x14ac:dyDescent="0.25"/>
  <cols>
    <col min="1" max="1" width="231.42578125" bestFit="1" customWidth="1"/>
    <col min="2" max="2" width="48" customWidth="1"/>
  </cols>
  <sheetData>
    <row r="3" spans="1:1" x14ac:dyDescent="0.25">
      <c r="A3" s="48" t="s">
        <v>300</v>
      </c>
    </row>
    <row r="4" spans="1:1" x14ac:dyDescent="0.25">
      <c r="A4" s="48" t="s">
        <v>301</v>
      </c>
    </row>
    <row r="5" spans="1:1" x14ac:dyDescent="0.25">
      <c r="A5" s="48" t="s">
        <v>302</v>
      </c>
    </row>
    <row r="6" spans="1:1" x14ac:dyDescent="0.25">
      <c r="A6" s="48" t="s">
        <v>303</v>
      </c>
    </row>
    <row r="7" spans="1:1" x14ac:dyDescent="0.25">
      <c r="A7" s="48" t="s">
        <v>304</v>
      </c>
    </row>
    <row r="8" spans="1:1" x14ac:dyDescent="0.25">
      <c r="A8" s="48" t="s">
        <v>305</v>
      </c>
    </row>
    <row r="9" spans="1:1" x14ac:dyDescent="0.25">
      <c r="A9" s="48" t="s">
        <v>306</v>
      </c>
    </row>
    <row r="10" spans="1:1" x14ac:dyDescent="0.25">
      <c r="A10" s="48" t="s">
        <v>307</v>
      </c>
    </row>
    <row r="11" spans="1:1" x14ac:dyDescent="0.25">
      <c r="A11" s="48" t="s">
        <v>308</v>
      </c>
    </row>
    <row r="12" spans="1:1" x14ac:dyDescent="0.25">
      <c r="A12" s="48" t="s">
        <v>309</v>
      </c>
    </row>
    <row r="13" spans="1:1" x14ac:dyDescent="0.25">
      <c r="A13" s="48" t="s">
        <v>310</v>
      </c>
    </row>
    <row r="14" spans="1:1" x14ac:dyDescent="0.25">
      <c r="A14" s="48" t="s">
        <v>311</v>
      </c>
    </row>
    <row r="15" spans="1:1" x14ac:dyDescent="0.25">
      <c r="A15" s="48" t="s">
        <v>312</v>
      </c>
    </row>
    <row r="16" spans="1:1" x14ac:dyDescent="0.25">
      <c r="A16" s="48" t="s">
        <v>313</v>
      </c>
    </row>
    <row r="17" spans="1:8" x14ac:dyDescent="0.25">
      <c r="A17" s="48" t="s">
        <v>314</v>
      </c>
      <c r="B17" s="48"/>
      <c r="C17" s="48"/>
      <c r="D17" s="48"/>
      <c r="E17" s="48"/>
      <c r="F17" s="48"/>
      <c r="G17" s="48"/>
      <c r="H17" s="48"/>
    </row>
    <row r="18" spans="1:8" x14ac:dyDescent="0.25">
      <c r="A18" s="48" t="s">
        <v>315</v>
      </c>
      <c r="B18" s="48"/>
      <c r="C18" s="48"/>
      <c r="D18" s="48"/>
      <c r="E18" s="48"/>
      <c r="F18" s="48"/>
      <c r="G18" s="48"/>
      <c r="H18" s="48"/>
    </row>
    <row r="19" spans="1:8" x14ac:dyDescent="0.25">
      <c r="A19" s="48" t="s">
        <v>316</v>
      </c>
      <c r="B19" s="48"/>
      <c r="C19" s="48"/>
      <c r="D19" s="48"/>
      <c r="E19" s="48"/>
      <c r="F19" s="48"/>
      <c r="G19" s="48"/>
      <c r="H19" s="48"/>
    </row>
    <row r="20" spans="1:8" x14ac:dyDescent="0.25">
      <c r="A20" s="48" t="s">
        <v>317</v>
      </c>
      <c r="B20" s="48"/>
      <c r="C20" s="48"/>
      <c r="D20" s="48"/>
      <c r="E20" s="48"/>
      <c r="F20" s="48"/>
      <c r="G20" s="48"/>
      <c r="H20" s="48"/>
    </row>
    <row r="21" spans="1:8" x14ac:dyDescent="0.25">
      <c r="A21" s="48" t="s">
        <v>318</v>
      </c>
      <c r="B21" s="48"/>
      <c r="C21" s="48"/>
      <c r="D21" s="48"/>
      <c r="E21" s="48"/>
      <c r="F21" s="48"/>
      <c r="G21" s="48"/>
      <c r="H21" s="48"/>
    </row>
    <row r="22" spans="1:8" x14ac:dyDescent="0.25">
      <c r="A22" s="48" t="s">
        <v>319</v>
      </c>
      <c r="B22" s="48"/>
      <c r="C22" s="48"/>
      <c r="D22" s="48"/>
      <c r="E22" s="48"/>
      <c r="F22" s="48"/>
      <c r="G22" s="48"/>
      <c r="H22" s="48"/>
    </row>
    <row r="23" spans="1:8" x14ac:dyDescent="0.25">
      <c r="A23" s="48" t="s">
        <v>320</v>
      </c>
      <c r="B23" s="48"/>
      <c r="C23" s="48"/>
      <c r="D23" s="48"/>
      <c r="E23" s="48"/>
      <c r="F23" s="48"/>
      <c r="G23" s="48"/>
      <c r="H23" s="1"/>
    </row>
    <row r="24" spans="1:8" x14ac:dyDescent="0.25">
      <c r="A24" s="48" t="s">
        <v>321</v>
      </c>
      <c r="B24" s="48"/>
      <c r="C24" s="48"/>
      <c r="D24" s="48"/>
      <c r="E24" s="48"/>
      <c r="F24" s="48"/>
      <c r="G24" s="48"/>
      <c r="H24" s="4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93ea8e9-c3e6-45e6-9e2f-0ae676a4472b">
      <Terms xmlns="http://schemas.microsoft.com/office/infopath/2007/PartnerControls"/>
    </lcf76f155ced4ddcb4097134ff3c332f>
    <_ip_UnifiedCompliancePolicyUIAction xmlns="http://schemas.microsoft.com/sharepoint/v3" xsi:nil="true"/>
    <TaxCatchAll xmlns="d5d0a140-7e76-465f-a4aa-fd5dc6f06359" xsi:nil="true"/>
    <_ip_UnifiedCompliancePolicyProperties xmlns="http://schemas.microsoft.com/sharepoint/v3" xsi:nil="true"/>
    <SharedWithUsers xmlns="0f611df3-791a-4508-8662-79e77157ed18">
      <UserInfo>
        <DisplayName>Emanuel, Sanchez</DisplayName>
        <AccountId>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1B90BD58F2EA49895AD589D7E285BC" ma:contentTypeVersion="19" ma:contentTypeDescription="Create a new document." ma:contentTypeScope="" ma:versionID="f98ff416a953dd635eea47e0c21fcd4c">
  <xsd:schema xmlns:xsd="http://www.w3.org/2001/XMLSchema" xmlns:xs="http://www.w3.org/2001/XMLSchema" xmlns:p="http://schemas.microsoft.com/office/2006/metadata/properties" xmlns:ns1="http://schemas.microsoft.com/sharepoint/v3" xmlns:ns2="0f611df3-791a-4508-8662-79e77157ed18" xmlns:ns3="593ea8e9-c3e6-45e6-9e2f-0ae676a4472b" xmlns:ns4="d5d0a140-7e76-465f-a4aa-fd5dc6f06359" targetNamespace="http://schemas.microsoft.com/office/2006/metadata/properties" ma:root="true" ma:fieldsID="afec3929c64b11dabb15e50f0dc8d156" ns1:_="" ns2:_="" ns3:_="" ns4:_="">
    <xsd:import namespace="http://schemas.microsoft.com/sharepoint/v3"/>
    <xsd:import namespace="0f611df3-791a-4508-8662-79e77157ed18"/>
    <xsd:import namespace="593ea8e9-c3e6-45e6-9e2f-0ae676a4472b"/>
    <xsd:import namespace="d5d0a140-7e76-465f-a4aa-fd5dc6f0635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11df3-791a-4508-8662-79e77157ed18"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ea8e9-c3e6-45e6-9e2f-0ae676a4472b"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df80e6c-b8a1-493a-8e58-14966f94df3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d0a140-7e76-465f-a4aa-fd5dc6f0635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1a93801-3be5-4010-a383-da76cb1aa5e2}" ma:internalName="TaxCatchAll" ma:showField="CatchAllData" ma:web="d5d0a140-7e76-465f-a4aa-fd5dc6f063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CF69CE-0F9E-49DE-8F21-D53561CE7845}">
  <ds:schemaRefs>
    <ds:schemaRef ds:uri="http://schemas.microsoft.com/office/2006/metadata/properties"/>
    <ds:schemaRef ds:uri="http://schemas.microsoft.com/office/infopath/2007/PartnerControls"/>
    <ds:schemaRef ds:uri="593ea8e9-c3e6-45e6-9e2f-0ae676a4472b"/>
    <ds:schemaRef ds:uri="http://schemas.microsoft.com/sharepoint/v3"/>
    <ds:schemaRef ds:uri="d5d0a140-7e76-465f-a4aa-fd5dc6f06359"/>
    <ds:schemaRef ds:uri="0f611df3-791a-4508-8662-79e77157ed18"/>
  </ds:schemaRefs>
</ds:datastoreItem>
</file>

<file path=customXml/itemProps2.xml><?xml version="1.0" encoding="utf-8"?>
<ds:datastoreItem xmlns:ds="http://schemas.openxmlformats.org/officeDocument/2006/customXml" ds:itemID="{8E095D3C-63D4-4C33-A939-DECCA96C2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611df3-791a-4508-8662-79e77157ed18"/>
    <ds:schemaRef ds:uri="593ea8e9-c3e6-45e6-9e2f-0ae676a4472b"/>
    <ds:schemaRef ds:uri="d5d0a140-7e76-465f-a4aa-fd5dc6f06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798E1-C1D1-4326-B576-131ED47B80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Board Governance</vt:lpstr>
      <vt:lpstr>Board of Directors List</vt:lpstr>
      <vt:lpstr>Financial Disclosure</vt:lpstr>
      <vt:lpstr>Demographics</vt:lpstr>
      <vt:lpstr>Sector Strategies</vt:lpstr>
      <vt:lpstr>Merit Staffing Structure</vt:lpstr>
      <vt:lpstr>Ethics</vt:lpstr>
      <vt:lpstr>Source</vt:lpstr>
      <vt:lpstr>Board Sect and Descr</vt:lpstr>
      <vt:lpstr>General Workbook Internal Info</vt:lpstr>
      <vt:lpstr>'Board Governance'!_Hlk100149057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Windsor, Andy</cp:lastModifiedBy>
  <cp:revision/>
  <dcterms:created xsi:type="dcterms:W3CDTF">2010-12-27T19:30:38Z</dcterms:created>
  <dcterms:modified xsi:type="dcterms:W3CDTF">2023-12-11T18:28:51Z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9d691f0e-4ef0-4bc1-943a-0136e20a1f95</vt:lpwstr>
  </property>
  <property fmtid="{D5CDD505-2E9C-101B-9397-08002B2CF9AE}" pid="3" name="ContentTypeId">
    <vt:lpwstr>0x0101004A1B90BD58F2EA49895AD589D7E285BC</vt:lpwstr>
  </property>
  <property fmtid="{D5CDD505-2E9C-101B-9397-08002B2CF9AE}" pid="4" name="TemplateUrl">
    <vt:lpwstr/>
  </property>
  <property fmtid="{D5CDD505-2E9C-101B-9397-08002B2CF9AE}" pid="5" name="Order">
    <vt:r8>300</vt:r8>
  </property>
  <property fmtid="{D5CDD505-2E9C-101B-9397-08002B2CF9AE}" pid="6" name="xd_Signature">
    <vt:bool>false</vt:bool>
  </property>
  <property fmtid="{D5CDD505-2E9C-101B-9397-08002B2CF9AE}" pid="7" name="xd_ProgID">
    <vt:lpwstr/>
  </property>
  <property fmtid="{D5CDD505-2E9C-101B-9397-08002B2CF9AE}" pid="8" name="RWB">
    <vt:lpwstr/>
  </property>
  <property fmtid="{D5CDD505-2E9C-101B-9397-08002B2CF9AE}" pid="9" name="TaxCatchAll">
    <vt:lpwstr/>
  </property>
  <property fmtid="{D5CDD505-2E9C-101B-9397-08002B2CF9AE}" pid="10" name="Fiscal Year">
    <vt:lpwstr/>
  </property>
  <property fmtid="{D5CDD505-2E9C-101B-9397-08002B2CF9AE}" pid="11" name="MediaServiceImageTags">
    <vt:lpwstr/>
  </property>
</Properties>
</file>