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9825" windowHeight="6285" tabRatio="721" activeTab="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</externalReferences>
  <definedNames>
    <definedName name="_xlnm.Print_Area" localSheetId="9">'0-4'!$A$1:$O$64</definedName>
    <definedName name="_xlnm.Print_Area" localSheetId="0">Cover!$A$1:$L$35</definedName>
  </definedNames>
  <calcPr calcId="125725"/>
</workbook>
</file>

<file path=xl/calcChain.xml><?xml version="1.0" encoding="utf-8"?>
<calcChain xmlns="http://schemas.openxmlformats.org/spreadsheetml/2006/main">
  <c r="G38" i="8"/>
  <c r="F38"/>
  <c r="E38"/>
  <c r="G37" l="1"/>
  <c r="H38" s="1"/>
  <c r="F37"/>
  <c r="E37"/>
  <c r="H37" l="1"/>
  <c r="I59" i="3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11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5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4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B37" i="2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B49"/>
  <c r="C49"/>
  <c r="D49"/>
  <c r="E49"/>
  <c r="F49"/>
  <c r="G49"/>
  <c r="H49"/>
  <c r="I49"/>
  <c r="B50"/>
  <c r="C50"/>
  <c r="D50"/>
  <c r="E50"/>
  <c r="F50"/>
  <c r="G50"/>
  <c r="H50"/>
  <c r="I50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B56"/>
  <c r="C56"/>
  <c r="D56"/>
  <c r="E56"/>
  <c r="F56"/>
  <c r="G56"/>
  <c r="H56"/>
  <c r="I56"/>
  <c r="B57"/>
  <c r="C57"/>
  <c r="D57"/>
  <c r="E57"/>
  <c r="F57"/>
  <c r="G57"/>
  <c r="H57"/>
  <c r="I57"/>
  <c r="B58"/>
  <c r="C58"/>
  <c r="D58"/>
  <c r="E58"/>
  <c r="F58"/>
  <c r="G58"/>
  <c r="H58"/>
  <c r="I58"/>
  <c r="B59"/>
  <c r="C59"/>
  <c r="D59"/>
  <c r="E59"/>
  <c r="F59"/>
  <c r="G59"/>
  <c r="H59"/>
  <c r="I59"/>
  <c r="C36"/>
  <c r="D36"/>
  <c r="E36"/>
  <c r="F36"/>
  <c r="G36"/>
  <c r="H36"/>
  <c r="I36"/>
  <c r="B36"/>
  <c r="C284" i="12"/>
  <c r="C285"/>
  <c r="C286"/>
  <c r="C287"/>
  <c r="C290"/>
  <c r="C291"/>
  <c r="C292"/>
  <c r="C293"/>
  <c r="C296"/>
  <c r="C297"/>
  <c r="C298"/>
  <c r="C299"/>
  <c r="C302"/>
  <c r="C303"/>
  <c r="C304"/>
  <c r="C305"/>
  <c r="C308"/>
  <c r="C309"/>
  <c r="C310"/>
  <c r="C311"/>
  <c r="C314"/>
  <c r="C315"/>
  <c r="C316"/>
  <c r="C317"/>
  <c r="J57" i="5" l="1"/>
  <c r="J43"/>
  <c r="J47"/>
  <c r="J51"/>
  <c r="J55"/>
  <c r="J36"/>
  <c r="J38"/>
  <c r="J39"/>
  <c r="J40"/>
  <c r="J41"/>
  <c r="J42"/>
  <c r="J44"/>
  <c r="J45"/>
  <c r="J46"/>
  <c r="J48"/>
  <c r="J49"/>
  <c r="J50"/>
  <c r="J52"/>
  <c r="J53"/>
  <c r="J54"/>
  <c r="J56"/>
  <c r="J58"/>
  <c r="J59"/>
  <c r="J37"/>
  <c r="K37"/>
  <c r="K38"/>
  <c r="K39"/>
  <c r="K41"/>
  <c r="K42"/>
  <c r="K43"/>
  <c r="K45"/>
  <c r="K46"/>
  <c r="K47"/>
  <c r="K49"/>
  <c r="K50"/>
  <c r="K51"/>
  <c r="K52"/>
  <c r="K53"/>
  <c r="K54"/>
  <c r="K55"/>
  <c r="K56"/>
  <c r="K57"/>
  <c r="K58"/>
  <c r="K59"/>
  <c r="K36"/>
  <c r="K40"/>
  <c r="K44"/>
  <c r="K48"/>
  <c r="D7" i="7"/>
  <c r="D6"/>
  <c r="C5"/>
  <c r="D276" i="12" l="1"/>
  <c r="D271"/>
  <c r="D266"/>
  <c r="D261"/>
  <c r="I229"/>
  <c r="D229"/>
  <c r="I224"/>
  <c r="D224"/>
  <c r="I219"/>
  <c r="D219"/>
  <c r="I214"/>
  <c r="D214"/>
  <c r="J51" i="2" l="1"/>
  <c r="K43"/>
  <c r="J41"/>
  <c r="K41"/>
  <c r="J39"/>
  <c r="K48"/>
  <c r="J53"/>
  <c r="J47"/>
  <c r="J56" i="4"/>
  <c r="K55"/>
  <c r="J53"/>
  <c r="J55"/>
  <c r="K59"/>
  <c r="K53"/>
  <c r="K57"/>
  <c r="J58"/>
  <c r="K54"/>
  <c r="J54"/>
  <c r="J52"/>
  <c r="J57"/>
  <c r="J59"/>
  <c r="K52"/>
  <c r="K58"/>
  <c r="B60" i="2"/>
  <c r="K36"/>
  <c r="J36" s="1"/>
  <c r="L36" s="1"/>
  <c r="I60"/>
  <c r="J40"/>
  <c r="J44"/>
  <c r="J49"/>
  <c r="J52"/>
  <c r="K53"/>
  <c r="J57"/>
  <c r="K58"/>
  <c r="H60"/>
  <c r="F60"/>
  <c r="E60"/>
  <c r="J45"/>
  <c r="K46"/>
  <c r="J58"/>
  <c r="K59"/>
  <c r="D60"/>
  <c r="J38"/>
  <c r="K39"/>
  <c r="J42"/>
  <c r="K44"/>
  <c r="J50"/>
  <c r="K51"/>
  <c r="K57"/>
  <c r="J43"/>
  <c r="J46"/>
  <c r="L46" s="1"/>
  <c r="J55"/>
  <c r="K37"/>
  <c r="J37" s="1"/>
  <c r="L37" s="1"/>
  <c r="K49"/>
  <c r="J59"/>
  <c r="G60"/>
  <c r="C60"/>
  <c r="K42"/>
  <c r="J48"/>
  <c r="L48" s="1"/>
  <c r="K54"/>
  <c r="J54" s="1"/>
  <c r="L54" s="1"/>
  <c r="K45"/>
  <c r="K55"/>
  <c r="K38"/>
  <c r="K50"/>
  <c r="K40"/>
  <c r="K52"/>
  <c r="L52" s="1"/>
  <c r="L39" l="1"/>
  <c r="L41"/>
  <c r="L45"/>
  <c r="L44"/>
  <c r="L52" i="4"/>
  <c r="L53"/>
  <c r="L57"/>
  <c r="L49" i="2"/>
  <c r="L55"/>
  <c r="L38"/>
  <c r="J46" i="4"/>
  <c r="L54"/>
  <c r="L43" i="2"/>
  <c r="L42"/>
  <c r="L50"/>
  <c r="L51"/>
  <c r="L58"/>
  <c r="L40"/>
  <c r="L53"/>
  <c r="L59"/>
  <c r="L57"/>
  <c r="K48" i="4"/>
  <c r="L55"/>
  <c r="K46"/>
  <c r="J51"/>
  <c r="J50"/>
  <c r="L59"/>
  <c r="J48"/>
  <c r="J47"/>
  <c r="L58"/>
  <c r="K50"/>
  <c r="K47"/>
  <c r="K51"/>
  <c r="B7" i="3"/>
  <c r="A7"/>
  <c r="L51" i="4" l="1"/>
  <c r="L48"/>
  <c r="L47"/>
  <c r="L46"/>
  <c r="L50"/>
  <c r="J45" i="11"/>
  <c r="K49"/>
  <c r="J48"/>
  <c r="J55"/>
  <c r="J43"/>
  <c r="I60"/>
  <c r="J41" i="3"/>
  <c r="J40" i="4"/>
  <c r="I60" i="5"/>
  <c r="H60" i="11"/>
  <c r="K40"/>
  <c r="J41"/>
  <c r="K48"/>
  <c r="J47"/>
  <c r="J54"/>
  <c r="D60"/>
  <c r="G60" i="3"/>
  <c r="K48"/>
  <c r="J47"/>
  <c r="J54"/>
  <c r="J59"/>
  <c r="J46"/>
  <c r="J49"/>
  <c r="K55"/>
  <c r="J45" i="4"/>
  <c r="J42"/>
  <c r="J39"/>
  <c r="J43"/>
  <c r="J38"/>
  <c r="J37"/>
  <c r="J44"/>
  <c r="H60"/>
  <c r="J41"/>
  <c r="I60"/>
  <c r="K45"/>
  <c r="K42"/>
  <c r="G60"/>
  <c r="K37"/>
  <c r="K39"/>
  <c r="F60"/>
  <c r="K44"/>
  <c r="E60"/>
  <c r="D60"/>
  <c r="C60"/>
  <c r="K36"/>
  <c r="K38"/>
  <c r="K40"/>
  <c r="B60"/>
  <c r="J36"/>
  <c r="H60" i="5"/>
  <c r="F60"/>
  <c r="E60"/>
  <c r="G60"/>
  <c r="D60"/>
  <c r="B60"/>
  <c r="C60"/>
  <c r="C60" i="11"/>
  <c r="J49"/>
  <c r="J56"/>
  <c r="B60"/>
  <c r="K42"/>
  <c r="J42"/>
  <c r="K43"/>
  <c r="J53"/>
  <c r="G60"/>
  <c r="J40"/>
  <c r="J46"/>
  <c r="K47"/>
  <c r="K52"/>
  <c r="F60"/>
  <c r="K38"/>
  <c r="J39"/>
  <c r="J51"/>
  <c r="K58"/>
  <c r="K59"/>
  <c r="E60"/>
  <c r="J38"/>
  <c r="J50"/>
  <c r="J58"/>
  <c r="K37"/>
  <c r="K44"/>
  <c r="K45"/>
  <c r="K57"/>
  <c r="K56"/>
  <c r="K51"/>
  <c r="K36"/>
  <c r="J36"/>
  <c r="K46"/>
  <c r="K55"/>
  <c r="J44"/>
  <c r="J37"/>
  <c r="K41"/>
  <c r="L41" s="1"/>
  <c r="J52"/>
  <c r="K54"/>
  <c r="L54" s="1"/>
  <c r="J57"/>
  <c r="J59"/>
  <c r="K53"/>
  <c r="K50"/>
  <c r="K39"/>
  <c r="H60" i="3"/>
  <c r="K49"/>
  <c r="K56"/>
  <c r="J39"/>
  <c r="K53"/>
  <c r="J45"/>
  <c r="J43"/>
  <c r="K47"/>
  <c r="E60"/>
  <c r="K39"/>
  <c r="D60"/>
  <c r="J44"/>
  <c r="J58"/>
  <c r="K37"/>
  <c r="F60"/>
  <c r="K40"/>
  <c r="J51"/>
  <c r="J52"/>
  <c r="J37"/>
  <c r="B60"/>
  <c r="J40"/>
  <c r="J42"/>
  <c r="J56"/>
  <c r="J57"/>
  <c r="K58"/>
  <c r="J50"/>
  <c r="J38"/>
  <c r="K46"/>
  <c r="J55"/>
  <c r="C60"/>
  <c r="J48"/>
  <c r="L48" s="1"/>
  <c r="I60"/>
  <c r="J53"/>
  <c r="K45"/>
  <c r="K57"/>
  <c r="K52"/>
  <c r="K44"/>
  <c r="K54"/>
  <c r="J36"/>
  <c r="K38"/>
  <c r="L39" i="11" l="1"/>
  <c r="L57" i="5"/>
  <c r="L37"/>
  <c r="L37" i="11"/>
  <c r="L56"/>
  <c r="L55"/>
  <c r="L37" i="3"/>
  <c r="L40" i="4"/>
  <c r="L55" i="3"/>
  <c r="L57"/>
  <c r="L54"/>
  <c r="L43" i="11"/>
  <c r="L48"/>
  <c r="L58" i="5"/>
  <c r="L51"/>
  <c r="L44"/>
  <c r="L48"/>
  <c r="L52"/>
  <c r="L39" i="4"/>
  <c r="L44"/>
  <c r="L45"/>
  <c r="L42" i="5"/>
  <c r="L46"/>
  <c r="L55"/>
  <c r="L59"/>
  <c r="L36"/>
  <c r="L49"/>
  <c r="L43"/>
  <c r="L47"/>
  <c r="K60"/>
  <c r="J3" s="1"/>
  <c r="L41"/>
  <c r="L54"/>
  <c r="L53" i="11"/>
  <c r="L50"/>
  <c r="L42"/>
  <c r="L52"/>
  <c r="L51"/>
  <c r="L47"/>
  <c r="L45"/>
  <c r="L58"/>
  <c r="L40"/>
  <c r="L49"/>
  <c r="L40" i="3"/>
  <c r="L58"/>
  <c r="L53"/>
  <c r="L38"/>
  <c r="L46"/>
  <c r="L44"/>
  <c r="L49"/>
  <c r="L47"/>
  <c r="L52"/>
  <c r="L38" i="4"/>
  <c r="L37"/>
  <c r="L42"/>
  <c r="J60" i="11"/>
  <c r="K60"/>
  <c r="J3" s="1"/>
  <c r="L38"/>
  <c r="J60" i="3"/>
  <c r="L39"/>
  <c r="K60"/>
  <c r="L45"/>
  <c r="L56"/>
  <c r="K60" i="4"/>
  <c r="J3" s="1"/>
  <c r="L36"/>
  <c r="J60"/>
  <c r="K62"/>
  <c r="J2" s="1"/>
  <c r="L50" i="5"/>
  <c r="L56"/>
  <c r="J60"/>
  <c r="K62"/>
  <c r="J2" s="1"/>
  <c r="K62" i="11"/>
  <c r="J2" s="1"/>
  <c r="E14" i="7" s="1"/>
  <c r="D53" i="8" s="1"/>
  <c r="L57" i="11"/>
  <c r="L46"/>
  <c r="L59"/>
  <c r="L44"/>
  <c r="L36"/>
  <c r="D55" i="8" l="1"/>
  <c r="M45" i="11"/>
  <c r="M41"/>
  <c r="M57"/>
  <c r="M58"/>
  <c r="M54"/>
  <c r="M46"/>
  <c r="M38"/>
  <c r="M40"/>
  <c r="M53"/>
  <c r="M39"/>
  <c r="M59"/>
  <c r="M49"/>
  <c r="M50"/>
  <c r="M44"/>
  <c r="M42"/>
  <c r="M36"/>
  <c r="M52"/>
  <c r="M43"/>
  <c r="M37"/>
  <c r="M51"/>
  <c r="M48"/>
  <c r="M56"/>
  <c r="M47"/>
  <c r="M55"/>
  <c r="L60"/>
  <c r="L60" i="3"/>
  <c r="L60" i="4"/>
  <c r="K63"/>
  <c r="J4" s="1"/>
  <c r="C16" i="7" s="1"/>
  <c r="D62" i="8" s="1"/>
  <c r="E16" i="7"/>
  <c r="D61" i="8" s="1"/>
  <c r="L60" i="5"/>
  <c r="E15" i="7"/>
  <c r="D57" i="8" s="1"/>
  <c r="K63" i="5"/>
  <c r="J4" s="1"/>
  <c r="C15" i="7" s="1"/>
  <c r="D58" i="8" s="1"/>
  <c r="K63" i="11"/>
  <c r="J4" s="1"/>
  <c r="C14" i="7" s="1"/>
  <c r="D54" i="8" s="1"/>
  <c r="J56" i="2"/>
  <c r="J60" s="1"/>
  <c r="K47"/>
  <c r="K56"/>
  <c r="K60" l="1"/>
  <c r="J3" s="1"/>
  <c r="C46" i="7" s="1"/>
  <c r="D46" i="8" s="1"/>
  <c r="D63"/>
  <c r="D59"/>
  <c r="C31" i="1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I79" i="12"/>
  <c r="I78"/>
  <c r="E321"/>
  <c r="D321"/>
  <c r="D322"/>
  <c r="E322"/>
  <c r="L47" i="2"/>
  <c r="G16" i="7"/>
  <c r="G15"/>
  <c r="G14"/>
  <c r="L60" i="2"/>
  <c r="J2"/>
  <c r="E46" i="7" s="1"/>
  <c r="D45" i="8" s="1"/>
  <c r="K62" i="2"/>
  <c r="L56"/>
  <c r="K63" l="1"/>
  <c r="J4" s="1"/>
  <c r="D47" i="8"/>
  <c r="I80" i="12"/>
  <c r="M47" i="2"/>
  <c r="M57"/>
  <c r="M41"/>
  <c r="M52"/>
  <c r="M49"/>
  <c r="M45"/>
  <c r="M51"/>
  <c r="M39"/>
  <c r="M59"/>
  <c r="M36"/>
  <c r="M38"/>
  <c r="M54"/>
  <c r="M50"/>
  <c r="M40"/>
  <c r="M53"/>
  <c r="M37"/>
  <c r="M44"/>
  <c r="M46"/>
  <c r="M55"/>
  <c r="M48"/>
  <c r="M43"/>
  <c r="M58"/>
  <c r="M42"/>
  <c r="M56"/>
  <c r="C321" i="12"/>
  <c r="C322"/>
  <c r="G46" i="7"/>
  <c r="K62" i="3"/>
  <c r="J2" s="1"/>
  <c r="E13" i="7" s="1"/>
  <c r="D49" i="8" s="1"/>
  <c r="J3" i="3"/>
  <c r="C13" i="7" s="1"/>
  <c r="D50" i="8" s="1"/>
  <c r="K36" i="3"/>
  <c r="L36" s="1"/>
  <c r="K59"/>
  <c r="L59" s="1"/>
  <c r="K43"/>
  <c r="L43" s="1"/>
  <c r="K41"/>
  <c r="L41" s="1"/>
  <c r="K50"/>
  <c r="L50" s="1"/>
  <c r="K51"/>
  <c r="L51" s="1"/>
  <c r="K42"/>
  <c r="L42" s="1"/>
  <c r="D51" i="8" l="1"/>
  <c r="M43" i="3"/>
  <c r="C17" i="7"/>
  <c r="F39" i="8" s="1"/>
  <c r="M36" i="3"/>
  <c r="M48"/>
  <c r="M55"/>
  <c r="M37"/>
  <c r="M53"/>
  <c r="M46"/>
  <c r="M45"/>
  <c r="M49"/>
  <c r="M47"/>
  <c r="M38"/>
  <c r="M58"/>
  <c r="M56"/>
  <c r="M52"/>
  <c r="M40"/>
  <c r="M44"/>
  <c r="M39"/>
  <c r="M54"/>
  <c r="M57"/>
  <c r="M41"/>
  <c r="M50"/>
  <c r="M51"/>
  <c r="M42"/>
  <c r="M59"/>
  <c r="C11" i="2"/>
  <c r="B11"/>
  <c r="B19"/>
  <c r="B27"/>
  <c r="B10"/>
  <c r="B18"/>
  <c r="B26"/>
  <c r="B9"/>
  <c r="B17"/>
  <c r="B25"/>
  <c r="B16"/>
  <c r="B24"/>
  <c r="B8"/>
  <c r="B15"/>
  <c r="B23"/>
  <c r="B31"/>
  <c r="B14"/>
  <c r="B22"/>
  <c r="B30"/>
  <c r="B13"/>
  <c r="B21"/>
  <c r="B29"/>
  <c r="B12"/>
  <c r="B20"/>
  <c r="B28"/>
  <c r="C18"/>
  <c r="C30"/>
  <c r="C28"/>
  <c r="C20"/>
  <c r="C31"/>
  <c r="C9"/>
  <c r="C8"/>
  <c r="C19"/>
  <c r="C10"/>
  <c r="C13"/>
  <c r="C23"/>
  <c r="C16"/>
  <c r="C21"/>
  <c r="C27"/>
  <c r="C29"/>
  <c r="C26"/>
  <c r="C25"/>
  <c r="C14"/>
  <c r="C12"/>
  <c r="C15"/>
  <c r="C17"/>
  <c r="C24"/>
  <c r="C22"/>
  <c r="E320" i="12"/>
  <c r="D320"/>
  <c r="D323" s="1"/>
  <c r="K63" i="3"/>
  <c r="J4" s="1"/>
  <c r="E17" i="7"/>
  <c r="G13"/>
  <c r="B29" i="3" l="1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G17" i="7"/>
  <c r="E39" i="8" s="1"/>
  <c r="G39"/>
  <c r="H39" s="1"/>
  <c r="C320" i="12"/>
  <c r="E323"/>
  <c r="C323" s="1"/>
  <c r="L39" i="5"/>
  <c r="L38"/>
  <c r="L40"/>
  <c r="L53"/>
  <c r="L45"/>
  <c r="M45" s="1"/>
  <c r="K43" i="4"/>
  <c r="L43" s="1"/>
  <c r="K41"/>
  <c r="L41" s="1"/>
  <c r="K56"/>
  <c r="L56" s="1"/>
  <c r="J49"/>
  <c r="K49"/>
  <c r="M52" l="1"/>
  <c r="M50"/>
  <c r="M38" i="5"/>
  <c r="M37"/>
  <c r="M51"/>
  <c r="M49"/>
  <c r="M46"/>
  <c r="M50"/>
  <c r="M41"/>
  <c r="M57"/>
  <c r="M58"/>
  <c r="M52"/>
  <c r="M42"/>
  <c r="M36"/>
  <c r="M47"/>
  <c r="M44"/>
  <c r="M48"/>
  <c r="M43"/>
  <c r="M55"/>
  <c r="M59"/>
  <c r="M56"/>
  <c r="M54"/>
  <c r="M40"/>
  <c r="M39"/>
  <c r="M53"/>
  <c r="L49" i="4"/>
  <c r="M49" s="1"/>
  <c r="M59" l="1"/>
  <c r="M38"/>
  <c r="M43"/>
  <c r="M51"/>
  <c r="M54"/>
  <c r="M44"/>
  <c r="M42"/>
  <c r="M48"/>
  <c r="M46"/>
  <c r="M40"/>
  <c r="M36"/>
  <c r="M53"/>
  <c r="M45"/>
  <c r="M37"/>
  <c r="M57"/>
  <c r="M39"/>
  <c r="M41"/>
  <c r="M47"/>
  <c r="B17"/>
  <c r="B28"/>
  <c r="M56"/>
  <c r="M58"/>
  <c r="C9" s="1"/>
  <c r="M55"/>
  <c r="B30" i="5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C29" i="4" l="1"/>
  <c r="B15"/>
  <c r="C20"/>
  <c r="C22"/>
  <c r="C16"/>
  <c r="B24"/>
  <c r="B11"/>
  <c r="C18"/>
  <c r="B30"/>
  <c r="B13"/>
  <c r="C12"/>
  <c r="B20"/>
  <c r="C31"/>
  <c r="B23"/>
  <c r="B26"/>
  <c r="B9"/>
  <c r="C24"/>
  <c r="C11"/>
  <c r="B19"/>
  <c r="C26"/>
  <c r="B25"/>
  <c r="C28"/>
  <c r="C15"/>
  <c r="C30"/>
  <c r="C13"/>
  <c r="B21"/>
  <c r="C8"/>
  <c r="C10"/>
  <c r="B18"/>
  <c r="C25"/>
  <c r="B22"/>
  <c r="B16"/>
  <c r="B12"/>
  <c r="C23"/>
  <c r="B31"/>
  <c r="B14"/>
  <c r="C21"/>
  <c r="B29"/>
  <c r="C14"/>
  <c r="C27"/>
  <c r="B8"/>
  <c r="C19"/>
  <c r="B27"/>
  <c r="B10"/>
  <c r="C17"/>
</calcChain>
</file>

<file path=xl/sharedStrings.xml><?xml version="1.0" encoding="utf-8"?>
<sst xmlns="http://schemas.openxmlformats.org/spreadsheetml/2006/main" count="1790" uniqueCount="194">
  <si>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</si>
  <si>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</si>
  <si>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</si>
  <si>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</si>
  <si>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</si>
  <si>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</si>
  <si>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</si>
  <si>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</si>
  <si>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</si>
  <si>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</si>
  <si>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</si>
  <si>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</si>
  <si>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</si>
  <si>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</si>
  <si>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</si>
  <si>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</si>
  <si>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</si>
  <si>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</si>
  <si>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</si>
  <si>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</si>
  <si>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</si>
  <si>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</si>
  <si>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</si>
  <si>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</si>
  <si>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</si>
  <si>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</si>
  <si>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</si>
  <si>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</si>
  <si>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</si>
  <si>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</si>
  <si>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</si>
  <si>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</si>
  <si>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</si>
  <si>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</si>
  <si>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</si>
  <si>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</si>
  <si>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</si>
  <si>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</si>
  <si>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</si>
  <si>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</si>
  <si>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</si>
  <si>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</si>
  <si>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</si>
  <si>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</si>
  <si>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</si>
  <si>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</si>
  <si>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</si>
  <si>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</si>
  <si>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</si>
  <si>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</si>
  <si>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</si>
  <si>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</si>
  <si>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</si>
  <si>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</si>
  <si>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</si>
  <si>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</si>
  <si>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</si>
  <si>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</si>
  <si>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</si>
  <si>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</si>
  <si>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</si>
  <si>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</si>
  <si>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</si>
  <si>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</si>
  <si>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</si>
  <si>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</si>
  <si>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</si>
  <si>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</si>
  <si>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</si>
  <si>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</si>
  <si>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</si>
  <si>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</si>
  <si>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</si>
  <si>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</si>
  <si>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</si>
  <si>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</si>
  <si>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</si>
  <si>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</si>
  <si>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</si>
  <si>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</si>
  <si>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</si>
  <si>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</si>
  <si>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</si>
  <si>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</si>
  <si>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</si>
  <si>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</si>
  <si>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</si>
  <si>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</si>
  <si>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</si>
  <si>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</si>
  <si>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</si>
  <si>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</si>
  <si>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</si>
  <si>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</si>
  <si>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</si>
  <si>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</si>
  <si>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</si>
  <si>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</si>
  <si>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</si>
  <si>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</si>
  <si>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</si>
  <si>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</si>
  <si>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</si>
  <si>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</si>
  <si>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</si>
  <si>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</si>
  <si>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</si>
  <si>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</si>
  <si>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</si>
  <si>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</si>
  <si>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</si>
  <si>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</si>
  <si>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</si>
  <si>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</si>
  <si>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</si>
  <si>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</si>
  <si>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</si>
  <si>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</si>
  <si>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</si>
  <si>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</si>
  <si>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</si>
  <si>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</si>
  <si>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</si>
  <si>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</si>
  <si>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</si>
  <si>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</si>
  <si>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</si>
  <si>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</si>
  <si>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</si>
  <si>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Jul-Sep 2009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</si>
  <si>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</si>
  <si>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</si>
  <si>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</si>
  <si>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</si>
  <si>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</si>
  <si>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</si>
  <si>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</si>
  <si>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</si>
  <si>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</si>
  <si>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</si>
  <si>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</si>
  <si>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</si>
  <si>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</si>
  <si>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</si>
  <si>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</si>
  <si>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</si>
  <si>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</si>
  <si>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</si>
  <si>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</si>
  <si>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</si>
  <si>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</si>
  <si>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</si>
  <si>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</si>
  <si>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Oct-Dec 2009</t>
  </si>
  <si>
    <t>CY2009 Q4</t>
  </si>
  <si>
    <t xml:space="preserve">See tab "Past Qtrs" for </t>
  </si>
  <si>
    <t xml:space="preserve">Quarterly reports from </t>
  </si>
  <si>
    <t>previous period data</t>
  </si>
  <si>
    <t>Jan-Mar 2010</t>
  </si>
  <si>
    <t>Yearly Rate</t>
  </si>
  <si>
    <t>CY2010 Q1</t>
  </si>
  <si>
    <t>CY2010 Q2</t>
  </si>
  <si>
    <t>Jan - Mar 2010</t>
  </si>
  <si>
    <t>Apr - Jun 2010</t>
  </si>
  <si>
    <t>Oct - Dec 2009</t>
  </si>
  <si>
    <t>Apr-Jun 2010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</si>
  <si>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</si>
  <si>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</si>
  <si>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</si>
  <si>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</si>
  <si>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</si>
  <si>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</si>
  <si>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Jul-Sep 2010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</si>
  <si>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</si>
  <si>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</si>
  <si>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</si>
  <si>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</si>
  <si>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</si>
  <si>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</si>
  <si>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</si>
  <si>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</si>
  <si>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</si>
  <si>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</si>
  <si>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</si>
  <si>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</si>
  <si>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</si>
  <si>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</si>
  <si>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</si>
  <si>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</si>
  <si>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</si>
  <si>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</si>
  <si>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</si>
  <si>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</si>
  <si>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had received a service into the EFM system on a quarterly basis.</t>
  </si>
</sst>
</file>

<file path=xl/styles.xml><?xml version="1.0" encoding="utf-8"?>
<styleSheet xmlns="http://schemas.openxmlformats.org/spreadsheetml/2006/main">
  <numFmts count="1">
    <numFmt numFmtId="164" formatCode="\90"/>
  </numFmts>
  <fonts count="3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32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3" fontId="27" fillId="0" borderId="4" xfId="0" applyNumberFormat="1" applyFont="1" applyBorder="1" applyAlignment="1">
      <alignment horizontal="right"/>
    </xf>
    <xf numFmtId="0" fontId="28" fillId="12" borderId="1" xfId="0" applyFont="1" applyFill="1" applyBorder="1"/>
    <xf numFmtId="0" fontId="24" fillId="0" borderId="0" xfId="0" applyFont="1"/>
    <xf numFmtId="10" fontId="27" fillId="0" borderId="1" xfId="0" applyNumberFormat="1" applyFont="1" applyBorder="1" applyAlignment="1"/>
    <xf numFmtId="0" fontId="28" fillId="9" borderId="1" xfId="0" applyFont="1" applyFill="1" applyBorder="1" applyAlignme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0" fontId="24" fillId="13" borderId="1" xfId="0" applyFont="1" applyFill="1" applyBorder="1"/>
    <xf numFmtId="10" fontId="29" fillId="0" borderId="0" xfId="0" applyNumberFormat="1" applyFont="1" applyFill="1" applyBorder="1"/>
    <xf numFmtId="0" fontId="31" fillId="15" borderId="1" xfId="0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0" fontId="24" fillId="16" borderId="1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6" fillId="0" borderId="0" xfId="0" applyFont="1" applyFill="1" applyBorder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0" fontId="24" fillId="18" borderId="1" xfId="0" applyFont="1" applyFill="1" applyBorder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1" borderId="12" xfId="0" applyFont="1" applyFill="1" applyBorder="1"/>
    <xf numFmtId="0" fontId="33" fillId="21" borderId="5" xfId="0" applyFont="1" applyFill="1" applyBorder="1"/>
    <xf numFmtId="0" fontId="33" fillId="21" borderId="2" xfId="0" applyFont="1" applyFill="1" applyBorder="1"/>
    <xf numFmtId="10" fontId="33" fillId="21" borderId="1" xfId="2" applyNumberFormat="1" applyFont="1" applyFill="1" applyBorder="1"/>
    <xf numFmtId="0" fontId="33" fillId="22" borderId="1" xfId="0" applyFont="1" applyFill="1" applyBorder="1"/>
    <xf numFmtId="10" fontId="2" fillId="20" borderId="1" xfId="2" applyNumberFormat="1" applyFont="1" applyFill="1" applyBorder="1"/>
    <xf numFmtId="0" fontId="33" fillId="23" borderId="1" xfId="0" applyFont="1" applyFill="1" applyBorder="1"/>
    <xf numFmtId="10" fontId="34" fillId="22" borderId="1" xfId="2" applyNumberFormat="1" applyFont="1" applyFill="1" applyBorder="1"/>
    <xf numFmtId="0" fontId="34" fillId="22" borderId="0" xfId="0" applyFont="1" applyFill="1" applyBorder="1"/>
    <xf numFmtId="0" fontId="33" fillId="23" borderId="12" xfId="0" applyFont="1" applyFill="1" applyBorder="1"/>
    <xf numFmtId="0" fontId="33" fillId="23" borderId="5" xfId="0" applyFont="1" applyFill="1" applyBorder="1"/>
    <xf numFmtId="0" fontId="33" fillId="23" borderId="2" xfId="0" applyFont="1" applyFill="1" applyBorder="1"/>
    <xf numFmtId="10" fontId="33" fillId="23" borderId="1" xfId="2" applyNumberFormat="1" applyFont="1" applyFill="1" applyBorder="1"/>
    <xf numFmtId="0" fontId="2" fillId="23" borderId="0" xfId="0" applyFont="1" applyFill="1"/>
    <xf numFmtId="0" fontId="2" fillId="22" borderId="0" xfId="0" applyFont="1" applyFill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Apr-Jun</a:t>
            </a:r>
            <a:r>
              <a:rPr lang="en-US" baseline="0"/>
              <a:t> 2012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626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8018118511543"/>
          <c:y val="0.28426431167749638"/>
          <c:w val="0.5433858681723055"/>
          <c:h val="0.54060980702952999"/>
        </c:manualLayout>
      </c:layout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2407060538077E-3"/>
                  <c:y val="1.304842154590304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87879</c:v>
                </c:pt>
                <c:pt idx="1">
                  <c:v>70897</c:v>
                </c:pt>
                <c:pt idx="2">
                  <c:v>34465</c:v>
                </c:pt>
                <c:pt idx="3">
                  <c:v>10139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684770460274423E-2"/>
                  <c:y val="6.2063639865753721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3067</c:v>
                </c:pt>
                <c:pt idx="1">
                  <c:v>3380</c:v>
                </c:pt>
                <c:pt idx="2">
                  <c:v>2463</c:v>
                </c:pt>
                <c:pt idx="3">
                  <c:v>1521</c:v>
                </c:pt>
              </c:numCache>
            </c:numRef>
          </c:val>
        </c:ser>
        <c:dLbls>
          <c:showVal val="1"/>
        </c:dLbls>
        <c:axId val="74359936"/>
        <c:axId val="93647616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8983E-3"/>
                  <c:y val="-3.96184804058004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3.4376338289245755E-3"/>
                  <c:y val="-5.14626651087543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4161705031168717E-3"/>
                  <c:y val="-4.5634412894683353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3.4900260585577894E-2</c:v>
                </c:pt>
                <c:pt idx="1">
                  <c:v>4.7674795830571111E-2</c:v>
                </c:pt>
                <c:pt idx="2">
                  <c:v>7.1463803858987374E-2</c:v>
                </c:pt>
                <c:pt idx="3">
                  <c:v>0.150014794358418</c:v>
                </c:pt>
              </c:numCache>
            </c:numRef>
          </c:val>
        </c:ser>
        <c:dLbls>
          <c:showVal val="1"/>
        </c:dLbls>
        <c:marker val="1"/>
        <c:axId val="93660672"/>
        <c:axId val="93700480"/>
      </c:lineChart>
      <c:catAx>
        <c:axId val="74359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47616"/>
        <c:crosses val="autoZero"/>
        <c:lblAlgn val="ctr"/>
        <c:lblOffset val="100"/>
        <c:tickLblSkip val="1"/>
        <c:tickMarkSkip val="1"/>
      </c:catAx>
      <c:valAx>
        <c:axId val="93647616"/>
        <c:scaling>
          <c:orientation val="minMax"/>
          <c:max val="10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51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59936"/>
        <c:crosses val="autoZero"/>
        <c:crossBetween val="between"/>
        <c:majorUnit val="20000"/>
      </c:valAx>
      <c:catAx>
        <c:axId val="93660672"/>
        <c:scaling>
          <c:orientation val="minMax"/>
        </c:scaling>
        <c:delete val="1"/>
        <c:axPos val="b"/>
        <c:tickLblPos val="none"/>
        <c:crossAx val="93700480"/>
        <c:crosses val="autoZero"/>
        <c:lblAlgn val="ctr"/>
        <c:lblOffset val="100"/>
      </c:catAx>
      <c:valAx>
        <c:axId val="9370048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133"/>
              <c:y val="0.41370611668465473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606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359"/>
          <c:h val="0.10913732230171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7247575540481048E-3"/>
                  <c:y val="-2.5979866725671048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4630163168604105E-3"/>
                  <c:y val="9.7694544938639757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528421627361453E-2"/>
                  <c:y val="-5.711286089238860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1305310246720507E-3"/>
                  <c:y val="-1.48959353053841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2300187272180069E-2"/>
                  <c:y val="1.073930623536923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Val val="1"/>
            </c:dLbl>
            <c:dLbl>
              <c:idx val="8"/>
              <c:layout>
                <c:manualLayout>
                  <c:x val="7.7522752027722837E-3"/>
                  <c:y val="-7.054550613605670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5.8565965853697019E-3"/>
                  <c:y val="6.606530287405006E-17"/>
                </c:manualLayout>
              </c:layout>
              <c:showVal val="1"/>
            </c:dLbl>
            <c:dLbl>
              <c:idx val="10"/>
              <c:layout>
                <c:manualLayout>
                  <c:x val="-4.1734299877295633E-3"/>
                  <c:y val="-2.1621621621621651E-2"/>
                </c:manualLayout>
              </c:layout>
              <c:showVal val="1"/>
            </c:dLbl>
            <c:dLbl>
              <c:idx val="11"/>
              <c:layout>
                <c:manualLayout>
                  <c:x val="-1.8624321202657867E-3"/>
                  <c:y val="-1.44144144144144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Rate'!$D$28:$D$39</c:f>
              <c:strCache>
                <c:ptCount val="12"/>
                <c:pt idx="0">
                  <c:v>Jul-Sep 2009</c:v>
                </c:pt>
                <c:pt idx="1">
                  <c:v>Oct-Dec 2009</c:v>
                </c:pt>
                <c:pt idx="2">
                  <c:v>Jan-Mar 2010</c:v>
                </c:pt>
                <c:pt idx="3">
                  <c:v>Apr-Jun 2010</c:v>
                </c:pt>
                <c:pt idx="4">
                  <c:v>Jul-Sep 2010</c:v>
                </c:pt>
                <c:pt idx="5">
                  <c:v>Oct-Dec 2010</c:v>
                </c:pt>
                <c:pt idx="6">
                  <c:v>Jan-Mar 2011</c:v>
                </c:pt>
                <c:pt idx="7">
                  <c:v>Apr-Jun 2011</c:v>
                </c:pt>
                <c:pt idx="8">
                  <c:v>Jul-Sep 2011</c:v>
                </c:pt>
                <c:pt idx="9">
                  <c:v>Oct-Dec 2011</c:v>
                </c:pt>
                <c:pt idx="10">
                  <c:v>Jan-Mar 2012</c:v>
                </c:pt>
                <c:pt idx="11">
                  <c:v>Apr-Jun 2012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4.5990241980224715E-2</c:v>
                </c:pt>
                <c:pt idx="1">
                  <c:v>4.3003973811086366E-2</c:v>
                </c:pt>
                <c:pt idx="2">
                  <c:v>4.3113372391818276E-2</c:v>
                </c:pt>
                <c:pt idx="3">
                  <c:v>5.2313583004389916E-2</c:v>
                </c:pt>
                <c:pt idx="4">
                  <c:v>5.0968824039972792E-2</c:v>
                </c:pt>
                <c:pt idx="5">
                  <c:v>4.2474175968112267E-2</c:v>
                </c:pt>
                <c:pt idx="6">
                  <c:v>4.6465273081362536E-2</c:v>
                </c:pt>
                <c:pt idx="7">
                  <c:v>5.2943680817418806E-2</c:v>
                </c:pt>
                <c:pt idx="8">
                  <c:v>4.4874885186669981E-2</c:v>
                </c:pt>
                <c:pt idx="9">
                  <c:v>4.5169026379955651E-2</c:v>
                </c:pt>
                <c:pt idx="10">
                  <c:v>4.9881575051810914E-2</c:v>
                </c:pt>
                <c:pt idx="11">
                  <c:v>5.1288228931065001E-2</c:v>
                </c:pt>
              </c:numCache>
            </c:numRef>
          </c:val>
        </c:ser>
        <c:dLbls>
          <c:showVal val="1"/>
        </c:dLbls>
        <c:axId val="65394560"/>
        <c:axId val="65400832"/>
      </c:barChart>
      <c:lineChart>
        <c:grouping val="standard"/>
        <c:ser>
          <c:idx val="1"/>
          <c:order val="1"/>
          <c:tx>
            <c:v>Yearly Rate</c:v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8864167217593322E-2"/>
                  <c:y val="-9.7297297297297303E-2"/>
                </c:manualLayout>
              </c:layout>
              <c:showVal val="1"/>
            </c:dLbl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Rate'!$D$28:$D$38</c:f>
              <c:strCache>
                <c:ptCount val="11"/>
                <c:pt idx="0">
                  <c:v>Jul-Sep 2009</c:v>
                </c:pt>
                <c:pt idx="1">
                  <c:v>Oct-Dec 2009</c:v>
                </c:pt>
                <c:pt idx="2">
                  <c:v>Jan-Mar 2010</c:v>
                </c:pt>
                <c:pt idx="3">
                  <c:v>Apr-Jun 2010</c:v>
                </c:pt>
                <c:pt idx="4">
                  <c:v>Jul-Sep 2010</c:v>
                </c:pt>
                <c:pt idx="5">
                  <c:v>Oct-Dec 2010</c:v>
                </c:pt>
                <c:pt idx="6">
                  <c:v>Jan-Mar 2011</c:v>
                </c:pt>
                <c:pt idx="7">
                  <c:v>Apr-Jun 2011</c:v>
                </c:pt>
                <c:pt idx="8">
                  <c:v>Jul-Sep 2011</c:v>
                </c:pt>
                <c:pt idx="9">
                  <c:v>Oct-Dec 2011</c:v>
                </c:pt>
                <c:pt idx="10">
                  <c:v>Jan-Mar 2012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6.7640813847453518E-2</c:v>
                </c:pt>
                <c:pt idx="1">
                  <c:v>6.4199795890970551E-2</c:v>
                </c:pt>
                <c:pt idx="2">
                  <c:v>6.1603150152457355E-2</c:v>
                </c:pt>
                <c:pt idx="3">
                  <c:v>6.0585891864566678E-2</c:v>
                </c:pt>
                <c:pt idx="4">
                  <c:v>5.9742747715995206E-2</c:v>
                </c:pt>
                <c:pt idx="5">
                  <c:v>5.8171490104326838E-2</c:v>
                </c:pt>
                <c:pt idx="6">
                  <c:v>5.7186088169893658E-2</c:v>
                </c:pt>
                <c:pt idx="7">
                  <c:v>5.7189039375813502E-2</c:v>
                </c:pt>
                <c:pt idx="8">
                  <c:v>5.54033875789346E-2</c:v>
                </c:pt>
                <c:pt idx="9">
                  <c:v>4.6682853259968841E-2</c:v>
                </c:pt>
                <c:pt idx="10">
                  <c:v>4.6986701514336232E-2</c:v>
                </c:pt>
                <c:pt idx="11">
                  <c:v>4.7361069744990707E-2</c:v>
                </c:pt>
              </c:numCache>
            </c:numRef>
          </c:val>
        </c:ser>
        <c:dLbls>
          <c:showVal val="1"/>
        </c:dLbls>
        <c:marker val="1"/>
        <c:axId val="65394560"/>
        <c:axId val="65400832"/>
      </c:lineChart>
      <c:catAx>
        <c:axId val="65394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00832"/>
        <c:crosses val="autoZero"/>
        <c:auto val="1"/>
        <c:lblAlgn val="ctr"/>
        <c:lblOffset val="100"/>
        <c:tickLblSkip val="1"/>
        <c:tickMarkSkip val="1"/>
      </c:catAx>
      <c:valAx>
        <c:axId val="65400832"/>
        <c:scaling>
          <c:orientation val="minMax"/>
          <c:max val="0.11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94560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outEnd"/>
              <c:showVal val="1"/>
            </c:dLbl>
            <c:dLbl>
              <c:idx val="1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outEnd"/>
              <c:showVal val="1"/>
            </c:dLbl>
            <c:dLbl>
              <c:idx val="1"/>
              <c:dLblPos val="outEnd"/>
              <c:showVal val="1"/>
            </c:dLbl>
            <c:dLbl>
              <c:idx val="2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65450752"/>
        <c:axId val="65452672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67244800"/>
        <c:axId val="67246336"/>
      </c:lineChart>
      <c:catAx>
        <c:axId val="65450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52672"/>
        <c:crosses val="autoZero"/>
        <c:lblAlgn val="ctr"/>
        <c:lblOffset val="100"/>
        <c:tickLblSkip val="1"/>
        <c:tickMarkSkip val="1"/>
      </c:catAx>
      <c:valAx>
        <c:axId val="65452672"/>
        <c:scaling>
          <c:orientation val="minMax"/>
          <c:max val="14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50752"/>
        <c:crosses val="autoZero"/>
        <c:crossBetween val="between"/>
      </c:valAx>
      <c:catAx>
        <c:axId val="67244800"/>
        <c:scaling>
          <c:orientation val="minMax"/>
        </c:scaling>
        <c:delete val="1"/>
        <c:axPos val="b"/>
        <c:numFmt formatCode="General" sourceLinked="1"/>
        <c:tickLblPos val="none"/>
        <c:crossAx val="67246336"/>
        <c:crosses val="autoZero"/>
        <c:lblAlgn val="ctr"/>
        <c:lblOffset val="100"/>
      </c:catAx>
      <c:valAx>
        <c:axId val="6724633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4480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Apr-Jun 2012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33359103774591"/>
          <c:y val="0.24470588235294263"/>
          <c:w val="0.7116678249801871"/>
          <c:h val="0.49411764705882388"/>
        </c:manualLayout>
      </c:layout>
      <c:barChart>
        <c:barDir val="col"/>
        <c:grouping val="clustered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'5-9'!$A$8:$B$31</c:f>
              <c:multiLvlStrCache>
                <c:ptCount val="24"/>
                <c:lvl>
                  <c:pt idx="0">
                    <c:v>16</c:v>
                  </c:pt>
                  <c:pt idx="1">
                    <c:v>13</c:v>
                  </c:pt>
                  <c:pt idx="2">
                    <c:v>03</c:v>
                  </c:pt>
                  <c:pt idx="3">
                    <c:v>05</c:v>
                  </c:pt>
                  <c:pt idx="4">
                    <c:v>04</c:v>
                  </c:pt>
                  <c:pt idx="5">
                    <c:v>10</c:v>
                  </c:pt>
                  <c:pt idx="6">
                    <c:v>19</c:v>
                  </c:pt>
                  <c:pt idx="7">
                    <c:v>22</c:v>
                  </c:pt>
                  <c:pt idx="8">
                    <c:v>02</c:v>
                  </c:pt>
                  <c:pt idx="9">
                    <c:v>06</c:v>
                  </c:pt>
                  <c:pt idx="10">
                    <c:v>17</c:v>
                  </c:pt>
                  <c:pt idx="11">
                    <c:v>11</c:v>
                  </c:pt>
                  <c:pt idx="12">
                    <c:v>09</c:v>
                  </c:pt>
                  <c:pt idx="13">
                    <c:v>15</c:v>
                  </c:pt>
                  <c:pt idx="14">
                    <c:v>23</c:v>
                  </c:pt>
                  <c:pt idx="15">
                    <c:v>01</c:v>
                  </c:pt>
                  <c:pt idx="16">
                    <c:v>07</c:v>
                  </c:pt>
                  <c:pt idx="17">
                    <c:v>08</c:v>
                  </c:pt>
                  <c:pt idx="18">
                    <c:v>12</c:v>
                  </c:pt>
                  <c:pt idx="19">
                    <c:v>14</c:v>
                  </c:pt>
                  <c:pt idx="20">
                    <c:v>24</c:v>
                  </c:pt>
                  <c:pt idx="21">
                    <c:v>21</c:v>
                  </c:pt>
                  <c:pt idx="22">
                    <c:v>18</c:v>
                  </c:pt>
                  <c:pt idx="23">
                    <c:v>20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0.11050477489768076</c:v>
                </c:pt>
                <c:pt idx="1">
                  <c:v>8.1457224723700372E-2</c:v>
                </c:pt>
                <c:pt idx="2">
                  <c:v>7.2941176470588232E-2</c:v>
                </c:pt>
                <c:pt idx="3">
                  <c:v>6.2953995157384993E-2</c:v>
                </c:pt>
                <c:pt idx="4">
                  <c:v>5.9553349875930521E-2</c:v>
                </c:pt>
                <c:pt idx="5">
                  <c:v>5.0675675675675678E-2</c:v>
                </c:pt>
                <c:pt idx="6">
                  <c:v>4.7337278106508875E-2</c:v>
                </c:pt>
                <c:pt idx="7">
                  <c:v>4.5631540520807985E-2</c:v>
                </c:pt>
                <c:pt idx="8">
                  <c:v>4.5128939828080229E-2</c:v>
                </c:pt>
                <c:pt idx="9">
                  <c:v>4.0540540540540543E-2</c:v>
                </c:pt>
                <c:pt idx="10">
                  <c:v>3.9867109634551492E-2</c:v>
                </c:pt>
                <c:pt idx="11">
                  <c:v>3.9554531490015359E-2</c:v>
                </c:pt>
                <c:pt idx="12">
                  <c:v>3.7307380373073802E-2</c:v>
                </c:pt>
                <c:pt idx="13">
                  <c:v>3.182353931638323E-2</c:v>
                </c:pt>
                <c:pt idx="14">
                  <c:v>2.9961685823754788E-2</c:v>
                </c:pt>
                <c:pt idx="15">
                  <c:v>2.7876330461226558E-2</c:v>
                </c:pt>
                <c:pt idx="16">
                  <c:v>2.7210884353741496E-2</c:v>
                </c:pt>
                <c:pt idx="17">
                  <c:v>2.6964560862865947E-2</c:v>
                </c:pt>
                <c:pt idx="18">
                  <c:v>2.5993729139273794E-2</c:v>
                </c:pt>
                <c:pt idx="19">
                  <c:v>2.3656864912668583E-2</c:v>
                </c:pt>
                <c:pt idx="20">
                  <c:v>2.3642732049036778E-2</c:v>
                </c:pt>
                <c:pt idx="21">
                  <c:v>2.2518518518518518E-2</c:v>
                </c:pt>
                <c:pt idx="22">
                  <c:v>1.8574160065555859E-2</c:v>
                </c:pt>
                <c:pt idx="23">
                  <c:v>1.8365142239827152E-2</c:v>
                </c:pt>
              </c:numCache>
            </c:numRef>
          </c:val>
        </c:ser>
        <c:axId val="67300736"/>
        <c:axId val="67315200"/>
      </c:barChart>
      <c:catAx>
        <c:axId val="6730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553"/>
              <c:y val="0.891764705882347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15200"/>
        <c:crosses val="autoZero"/>
        <c:auto val="1"/>
        <c:lblAlgn val="ctr"/>
        <c:lblOffset val="100"/>
        <c:tickLblSkip val="2"/>
        <c:tickMarkSkip val="1"/>
      </c:catAx>
      <c:valAx>
        <c:axId val="6731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78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0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"/>
          <c:w val="9.8333508311461065E-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2012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577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555"/>
          <c:y val="0.28301919385133428"/>
          <c:w val="0.65534859082246033"/>
          <c:h val="0.43396276390538313"/>
        </c:manualLayout>
      </c:layout>
      <c:barChart>
        <c:barDir val="col"/>
        <c:grouping val="clustered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'10-25'!$A$8:$B$31</c:f>
              <c:multiLvlStrCache>
                <c:ptCount val="24"/>
                <c:lvl>
                  <c:pt idx="0">
                    <c:v>16</c:v>
                  </c:pt>
                  <c:pt idx="1">
                    <c:v>13</c:v>
                  </c:pt>
                  <c:pt idx="2">
                    <c:v>03</c:v>
                  </c:pt>
                  <c:pt idx="3">
                    <c:v>05</c:v>
                  </c:pt>
                  <c:pt idx="4">
                    <c:v>07</c:v>
                  </c:pt>
                  <c:pt idx="5">
                    <c:v>04</c:v>
                  </c:pt>
                  <c:pt idx="6">
                    <c:v>02</c:v>
                  </c:pt>
                  <c:pt idx="7">
                    <c:v>11</c:v>
                  </c:pt>
                  <c:pt idx="8">
                    <c:v>10</c:v>
                  </c:pt>
                  <c:pt idx="9">
                    <c:v>19</c:v>
                  </c:pt>
                  <c:pt idx="10">
                    <c:v>01</c:v>
                  </c:pt>
                  <c:pt idx="11">
                    <c:v>06</c:v>
                  </c:pt>
                  <c:pt idx="12">
                    <c:v>22</c:v>
                  </c:pt>
                  <c:pt idx="13">
                    <c:v>17</c:v>
                  </c:pt>
                  <c:pt idx="14">
                    <c:v>15</c:v>
                  </c:pt>
                  <c:pt idx="15">
                    <c:v>09</c:v>
                  </c:pt>
                  <c:pt idx="16">
                    <c:v>23</c:v>
                  </c:pt>
                  <c:pt idx="17">
                    <c:v>08</c:v>
                  </c:pt>
                  <c:pt idx="18">
                    <c:v>12</c:v>
                  </c:pt>
                  <c:pt idx="19">
                    <c:v>20</c:v>
                  </c:pt>
                  <c:pt idx="20">
                    <c:v>14</c:v>
                  </c:pt>
                  <c:pt idx="21">
                    <c:v>21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0.13875000000000001</c:v>
                </c:pt>
                <c:pt idx="1">
                  <c:v>0.12299741602067184</c:v>
                </c:pt>
                <c:pt idx="2">
                  <c:v>0.10163934426229508</c:v>
                </c:pt>
                <c:pt idx="3">
                  <c:v>7.9861111111111105E-2</c:v>
                </c:pt>
                <c:pt idx="4">
                  <c:v>7.8260869565217397E-2</c:v>
                </c:pt>
                <c:pt idx="5">
                  <c:v>7.7976817702845105E-2</c:v>
                </c:pt>
                <c:pt idx="6">
                  <c:v>7.3333333333333334E-2</c:v>
                </c:pt>
                <c:pt idx="7">
                  <c:v>6.7956089911134346E-2</c:v>
                </c:pt>
                <c:pt idx="8">
                  <c:v>6.5389696169088504E-2</c:v>
                </c:pt>
                <c:pt idx="9">
                  <c:v>6.3829787234042548E-2</c:v>
                </c:pt>
                <c:pt idx="10">
                  <c:v>5.8856819468024901E-2</c:v>
                </c:pt>
                <c:pt idx="11">
                  <c:v>5.7692307692307696E-2</c:v>
                </c:pt>
                <c:pt idx="12">
                  <c:v>5.6774384820634453E-2</c:v>
                </c:pt>
                <c:pt idx="13">
                  <c:v>5.3310886644219978E-2</c:v>
                </c:pt>
                <c:pt idx="14">
                  <c:v>4.4859453215248361E-2</c:v>
                </c:pt>
                <c:pt idx="15">
                  <c:v>4.2124542124542128E-2</c:v>
                </c:pt>
                <c:pt idx="16">
                  <c:v>4.1735537190082647E-2</c:v>
                </c:pt>
                <c:pt idx="17">
                  <c:v>3.8574040219378429E-2</c:v>
                </c:pt>
                <c:pt idx="18">
                  <c:v>3.3929601846508943E-2</c:v>
                </c:pt>
                <c:pt idx="19">
                  <c:v>3.3906633906633905E-2</c:v>
                </c:pt>
                <c:pt idx="20">
                  <c:v>3.1626909675690165E-2</c:v>
                </c:pt>
                <c:pt idx="21">
                  <c:v>3.0717986676535899E-2</c:v>
                </c:pt>
                <c:pt idx="22">
                  <c:v>2.6324904745410462E-2</c:v>
                </c:pt>
                <c:pt idx="23">
                  <c:v>2.401449932034436E-2</c:v>
                </c:pt>
              </c:numCache>
            </c:numRef>
          </c:val>
        </c:ser>
        <c:axId val="67384448"/>
        <c:axId val="67386368"/>
      </c:barChart>
      <c:catAx>
        <c:axId val="67384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86368"/>
        <c:crosses val="autoZero"/>
        <c:auto val="1"/>
        <c:lblAlgn val="ctr"/>
        <c:lblOffset val="100"/>
        <c:tickLblSkip val="2"/>
        <c:tickMarkSkip val="1"/>
      </c:catAx>
      <c:valAx>
        <c:axId val="673863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82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8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65"/>
          <c:h val="5.89622641509440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2012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563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544"/>
          <c:y val="0.28301919385133428"/>
          <c:w val="0.65534859082246033"/>
          <c:h val="0.43396276390538291"/>
        </c:manualLayout>
      </c:layout>
      <c:barChart>
        <c:barDir val="col"/>
        <c:grouping val="clustered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'26-99'!$A$8:$B$31</c:f>
              <c:multiLvlStrCache>
                <c:ptCount val="24"/>
                <c:lvl>
                  <c:pt idx="0">
                    <c:v>16</c:v>
                  </c:pt>
                  <c:pt idx="1">
                    <c:v>07</c:v>
                  </c:pt>
                  <c:pt idx="2">
                    <c:v>13</c:v>
                  </c:pt>
                  <c:pt idx="3">
                    <c:v>06</c:v>
                  </c:pt>
                  <c:pt idx="4">
                    <c:v>17</c:v>
                  </c:pt>
                  <c:pt idx="5">
                    <c:v>03</c:v>
                  </c:pt>
                  <c:pt idx="6">
                    <c:v>10</c:v>
                  </c:pt>
                  <c:pt idx="7">
                    <c:v>05</c:v>
                  </c:pt>
                  <c:pt idx="8">
                    <c:v>04</c:v>
                  </c:pt>
                  <c:pt idx="9">
                    <c:v>19</c:v>
                  </c:pt>
                  <c:pt idx="10">
                    <c:v>22</c:v>
                  </c:pt>
                  <c:pt idx="11">
                    <c:v>15</c:v>
                  </c:pt>
                  <c:pt idx="12">
                    <c:v>11</c:v>
                  </c:pt>
                  <c:pt idx="13">
                    <c:v>23</c:v>
                  </c:pt>
                  <c:pt idx="14">
                    <c:v>09</c:v>
                  </c:pt>
                  <c:pt idx="15">
                    <c:v>14</c:v>
                  </c:pt>
                  <c:pt idx="16">
                    <c:v>02</c:v>
                  </c:pt>
                  <c:pt idx="17">
                    <c:v>01</c:v>
                  </c:pt>
                  <c:pt idx="18">
                    <c:v>08</c:v>
                  </c:pt>
                  <c:pt idx="19">
                    <c:v>20</c:v>
                  </c:pt>
                  <c:pt idx="20">
                    <c:v>18</c:v>
                  </c:pt>
                  <c:pt idx="21">
                    <c:v>12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0.23153409090909091</c:v>
                </c:pt>
                <c:pt idx="1">
                  <c:v>0.15909090909090909</c:v>
                </c:pt>
                <c:pt idx="2">
                  <c:v>0.15403422982885084</c:v>
                </c:pt>
                <c:pt idx="3">
                  <c:v>0.15107913669064749</c:v>
                </c:pt>
                <c:pt idx="4">
                  <c:v>0.12587412587412589</c:v>
                </c:pt>
                <c:pt idx="5">
                  <c:v>0.12037037037037036</c:v>
                </c:pt>
                <c:pt idx="6">
                  <c:v>0.11755725190839694</c:v>
                </c:pt>
                <c:pt idx="7">
                  <c:v>9.7529258777633285E-2</c:v>
                </c:pt>
                <c:pt idx="8">
                  <c:v>9.2213114754098366E-2</c:v>
                </c:pt>
                <c:pt idx="9">
                  <c:v>8.4507042253521125E-2</c:v>
                </c:pt>
                <c:pt idx="10">
                  <c:v>8.3357537031658435E-2</c:v>
                </c:pt>
                <c:pt idx="11">
                  <c:v>7.9266055045871558E-2</c:v>
                </c:pt>
                <c:pt idx="12">
                  <c:v>7.2463768115942032E-2</c:v>
                </c:pt>
                <c:pt idx="13">
                  <c:v>7.0317494140208825E-2</c:v>
                </c:pt>
                <c:pt idx="14">
                  <c:v>6.7669172932330823E-2</c:v>
                </c:pt>
                <c:pt idx="15">
                  <c:v>6.0996082820369335E-2</c:v>
                </c:pt>
                <c:pt idx="16">
                  <c:v>5.6776556776556776E-2</c:v>
                </c:pt>
                <c:pt idx="17">
                  <c:v>5.6720098643649818E-2</c:v>
                </c:pt>
                <c:pt idx="18">
                  <c:v>5.6247775008899964E-2</c:v>
                </c:pt>
                <c:pt idx="19">
                  <c:v>5.4897739504843918E-2</c:v>
                </c:pt>
                <c:pt idx="20">
                  <c:v>4.8536209553158703E-2</c:v>
                </c:pt>
                <c:pt idx="21">
                  <c:v>4.6353251318101932E-2</c:v>
                </c:pt>
                <c:pt idx="22">
                  <c:v>4.5734050730207532E-2</c:v>
                </c:pt>
                <c:pt idx="23">
                  <c:v>3.8993089832181638E-2</c:v>
                </c:pt>
              </c:numCache>
            </c:numRef>
          </c:val>
        </c:ser>
        <c:axId val="67485056"/>
        <c:axId val="67495424"/>
      </c:barChart>
      <c:catAx>
        <c:axId val="6748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95424"/>
        <c:crosses val="autoZero"/>
        <c:auto val="1"/>
        <c:lblAlgn val="ctr"/>
        <c:lblOffset val="100"/>
        <c:tickLblSkip val="2"/>
        <c:tickMarkSkip val="1"/>
      </c:catAx>
      <c:valAx>
        <c:axId val="674954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80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85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61"/>
          <c:h val="5.89622641509440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2012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4303508821549"/>
          <c:y val="0.29274038159166182"/>
          <c:w val="0.76020534419733243"/>
          <c:h val="0.46370076444119179"/>
        </c:manualLayout>
      </c:layout>
      <c:barChart>
        <c:barDir val="col"/>
        <c:grouping val="clustered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'100+'!$A$8:$B$31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16</c:v>
                  </c:pt>
                  <c:pt idx="3">
                    <c:v>04</c:v>
                  </c:pt>
                  <c:pt idx="4">
                    <c:v>10</c:v>
                  </c:pt>
                  <c:pt idx="5">
                    <c:v>17</c:v>
                  </c:pt>
                  <c:pt idx="6">
                    <c:v>03</c:v>
                  </c:pt>
                  <c:pt idx="7">
                    <c:v>13</c:v>
                  </c:pt>
                  <c:pt idx="8">
                    <c:v>11</c:v>
                  </c:pt>
                  <c:pt idx="9">
                    <c:v>05</c:v>
                  </c:pt>
                  <c:pt idx="10">
                    <c:v>09</c:v>
                  </c:pt>
                  <c:pt idx="11">
                    <c:v>14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23</c:v>
                  </c:pt>
                  <c:pt idx="15">
                    <c:v>15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22</c:v>
                  </c:pt>
                  <c:pt idx="19">
                    <c:v>08</c:v>
                  </c:pt>
                  <c:pt idx="20">
                    <c:v>12</c:v>
                  </c:pt>
                  <c:pt idx="21">
                    <c:v>02</c:v>
                  </c:pt>
                  <c:pt idx="22">
                    <c:v>18</c:v>
                  </c:pt>
                  <c:pt idx="23">
                    <c:v>07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0.34146341463414637</c:v>
                </c:pt>
                <c:pt idx="1">
                  <c:v>0.32</c:v>
                </c:pt>
                <c:pt idx="2">
                  <c:v>0.29940119760479039</c:v>
                </c:pt>
                <c:pt idx="3">
                  <c:v>0.26415094339622641</c:v>
                </c:pt>
                <c:pt idx="4">
                  <c:v>0.23170731707317074</c:v>
                </c:pt>
                <c:pt idx="5">
                  <c:v>0.21818181818181817</c:v>
                </c:pt>
                <c:pt idx="6">
                  <c:v>0.21739130434782608</c:v>
                </c:pt>
                <c:pt idx="7">
                  <c:v>0.20422535211267606</c:v>
                </c:pt>
                <c:pt idx="8">
                  <c:v>0.19672131147540983</c:v>
                </c:pt>
                <c:pt idx="9">
                  <c:v>0.16806722689075632</c:v>
                </c:pt>
                <c:pt idx="10">
                  <c:v>0.16438356164383561</c:v>
                </c:pt>
                <c:pt idx="11">
                  <c:v>0.16404886561954624</c:v>
                </c:pt>
                <c:pt idx="12">
                  <c:v>0.15609756097560976</c:v>
                </c:pt>
                <c:pt idx="13">
                  <c:v>0.15609756097560976</c:v>
                </c:pt>
                <c:pt idx="14">
                  <c:v>0.15083393763596809</c:v>
                </c:pt>
                <c:pt idx="15">
                  <c:v>0.15033407572383073</c:v>
                </c:pt>
                <c:pt idx="16">
                  <c:v>0.14767932489451477</c:v>
                </c:pt>
                <c:pt idx="17">
                  <c:v>0.13758865248226951</c:v>
                </c:pt>
                <c:pt idx="18">
                  <c:v>0.13727359389895138</c:v>
                </c:pt>
                <c:pt idx="19">
                  <c:v>0.11778290993071594</c:v>
                </c:pt>
                <c:pt idx="20">
                  <c:v>0.10972222222222222</c:v>
                </c:pt>
                <c:pt idx="21">
                  <c:v>0.10204081632653061</c:v>
                </c:pt>
                <c:pt idx="22">
                  <c:v>0.10122699386503067</c:v>
                </c:pt>
                <c:pt idx="23">
                  <c:v>9.0909090909090912E-2</c:v>
                </c:pt>
              </c:numCache>
            </c:numRef>
          </c:val>
        </c:ser>
        <c:axId val="67565440"/>
        <c:axId val="67571712"/>
      </c:barChart>
      <c:catAx>
        <c:axId val="67565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5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1712"/>
        <c:crosses val="autoZero"/>
        <c:auto val="1"/>
        <c:lblAlgn val="ctr"/>
        <c:lblOffset val="100"/>
        <c:tickLblSkip val="2"/>
        <c:tickMarkSkip val="1"/>
      </c:catAx>
      <c:valAx>
        <c:axId val="67571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6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105"/>
          <c:y val="0.49648761117975476"/>
          <c:w val="0.10034031460353145"/>
          <c:h val="5.8548009367681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2012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15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2886680557767"/>
          <c:y val="0.29481166026180944"/>
          <c:w val="0.70389287207341311"/>
          <c:h val="0.44811372359794632"/>
        </c:manualLayout>
      </c:layout>
      <c:barChart>
        <c:barDir val="col"/>
        <c:grouping val="clustered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'0-4'!$A$8:$B$31</c:f>
              <c:multiLvlStrCache>
                <c:ptCount val="24"/>
                <c:lvl>
                  <c:pt idx="0">
                    <c:v>16</c:v>
                  </c:pt>
                  <c:pt idx="1">
                    <c:v>13</c:v>
                  </c:pt>
                  <c:pt idx="2">
                    <c:v>04</c:v>
                  </c:pt>
                  <c:pt idx="3">
                    <c:v>03</c:v>
                  </c:pt>
                  <c:pt idx="4">
                    <c:v>05</c:v>
                  </c:pt>
                  <c:pt idx="5">
                    <c:v>19</c:v>
                  </c:pt>
                  <c:pt idx="6">
                    <c:v>10</c:v>
                  </c:pt>
                  <c:pt idx="7">
                    <c:v>22</c:v>
                  </c:pt>
                  <c:pt idx="8">
                    <c:v>17</c:v>
                  </c:pt>
                  <c:pt idx="9">
                    <c:v>07</c:v>
                  </c:pt>
                  <c:pt idx="10">
                    <c:v>06</c:v>
                  </c:pt>
                  <c:pt idx="11">
                    <c:v>23</c:v>
                  </c:pt>
                  <c:pt idx="12">
                    <c:v>11</c:v>
                  </c:pt>
                  <c:pt idx="13">
                    <c:v>15</c:v>
                  </c:pt>
                  <c:pt idx="14">
                    <c:v>02</c:v>
                  </c:pt>
                  <c:pt idx="15">
                    <c:v>01</c:v>
                  </c:pt>
                  <c:pt idx="16">
                    <c:v>08</c:v>
                  </c:pt>
                  <c:pt idx="17">
                    <c:v>09</c:v>
                  </c:pt>
                  <c:pt idx="18">
                    <c:v>14</c:v>
                  </c:pt>
                  <c:pt idx="19">
                    <c:v>12</c:v>
                  </c:pt>
                  <c:pt idx="20">
                    <c:v>21</c:v>
                  </c:pt>
                  <c:pt idx="21">
                    <c:v>20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4.7624565469293161E-2</c:v>
                </c:pt>
                <c:pt idx="1">
                  <c:v>3.815238310879656E-2</c:v>
                </c:pt>
                <c:pt idx="2">
                  <c:v>3.2746370095767689E-2</c:v>
                </c:pt>
                <c:pt idx="3">
                  <c:v>2.9959514170040485E-2</c:v>
                </c:pt>
                <c:pt idx="4">
                  <c:v>2.8608825729244579E-2</c:v>
                </c:pt>
                <c:pt idx="5">
                  <c:v>2.621359223300971E-2</c:v>
                </c:pt>
                <c:pt idx="6">
                  <c:v>2.5064354423519848E-2</c:v>
                </c:pt>
                <c:pt idx="7">
                  <c:v>2.4257892437515808E-2</c:v>
                </c:pt>
                <c:pt idx="8">
                  <c:v>2.3574561403508772E-2</c:v>
                </c:pt>
                <c:pt idx="9">
                  <c:v>2.2997620935765267E-2</c:v>
                </c:pt>
                <c:pt idx="10">
                  <c:v>2.1354933726067747E-2</c:v>
                </c:pt>
                <c:pt idx="11">
                  <c:v>1.9859886157502973E-2</c:v>
                </c:pt>
                <c:pt idx="12">
                  <c:v>1.9712525667351131E-2</c:v>
                </c:pt>
                <c:pt idx="13">
                  <c:v>1.8957140378275204E-2</c:v>
                </c:pt>
                <c:pt idx="14">
                  <c:v>1.6959798994974875E-2</c:v>
                </c:pt>
                <c:pt idx="15">
                  <c:v>1.5489173383910227E-2</c:v>
                </c:pt>
                <c:pt idx="16">
                  <c:v>1.3957730282723343E-2</c:v>
                </c:pt>
                <c:pt idx="17">
                  <c:v>1.2155792607293476E-2</c:v>
                </c:pt>
                <c:pt idx="18">
                  <c:v>1.1826609872212478E-2</c:v>
                </c:pt>
                <c:pt idx="19">
                  <c:v>1.1621430018229694E-2</c:v>
                </c:pt>
                <c:pt idx="20">
                  <c:v>1.1152416356877323E-2</c:v>
                </c:pt>
                <c:pt idx="21">
                  <c:v>1.1089900918098354E-2</c:v>
                </c:pt>
                <c:pt idx="22">
                  <c:v>9.574330443783155E-3</c:v>
                </c:pt>
                <c:pt idx="23">
                  <c:v>6.7817241229404862E-3</c:v>
                </c:pt>
              </c:numCache>
            </c:numRef>
          </c:val>
        </c:ser>
        <c:axId val="67760128"/>
        <c:axId val="67762048"/>
      </c:barChart>
      <c:catAx>
        <c:axId val="67760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191"/>
              <c:y val="0.89622740553657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62048"/>
        <c:crosses val="autoZero"/>
        <c:auto val="1"/>
        <c:lblAlgn val="ctr"/>
        <c:lblOffset val="100"/>
        <c:tickLblSkip val="2"/>
        <c:tickMarkSkip val="1"/>
      </c:catAx>
      <c:valAx>
        <c:axId val="67762048"/>
        <c:scaling>
          <c:orientation val="minMax"/>
          <c:max val="8.0000000000000043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15E-2"/>
              <c:y val="0.3632080423909275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60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706"/>
          <c:w val="9.9830972905037549E-2"/>
          <c:h val="5.89622641509440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14/Employer%20Sizes%20-%20SW%20and%20RWB%20-%20Oct_Dec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1/Employer%20Sizes%20-%20SW%20and%20RWB%20-%20jan_Mar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33"/>
  <sheetViews>
    <sheetView view="pageLayout" zoomScaleNormal="100" zoomScaleSheetLayoutView="130" workbookViewId="0">
      <selection activeCell="B21" sqref="B21:K21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60" t="s">
        <v>73</v>
      </c>
      <c r="C7" s="261"/>
      <c r="D7" s="261"/>
      <c r="E7" s="261"/>
      <c r="F7" s="261"/>
      <c r="G7" s="261"/>
      <c r="H7" s="261"/>
      <c r="I7" s="261"/>
      <c r="J7" s="261"/>
      <c r="K7" s="261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3" t="s">
        <v>49</v>
      </c>
      <c r="C10" s="258"/>
      <c r="D10" s="258"/>
      <c r="E10" s="258"/>
      <c r="F10" s="258"/>
      <c r="G10" s="258"/>
      <c r="H10" s="258"/>
      <c r="I10" s="258"/>
      <c r="J10" s="258"/>
      <c r="K10" s="259"/>
      <c r="L10" s="51"/>
    </row>
    <row r="11" spans="1:12" ht="23.25">
      <c r="A11" s="51"/>
      <c r="B11" s="264" t="s">
        <v>50</v>
      </c>
      <c r="C11" s="258"/>
      <c r="D11" s="258"/>
      <c r="E11" s="258"/>
      <c r="F11" s="258"/>
      <c r="G11" s="258"/>
      <c r="H11" s="258"/>
      <c r="I11" s="258"/>
      <c r="J11" s="258"/>
      <c r="K11" s="259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62" t="s">
        <v>63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51"/>
    </row>
    <row r="16" spans="1:12" ht="20.25">
      <c r="A16" s="51"/>
      <c r="B16" s="265" t="s">
        <v>62</v>
      </c>
      <c r="C16" s="258"/>
      <c r="D16" s="258"/>
      <c r="E16" s="258"/>
      <c r="F16" s="258"/>
      <c r="G16" s="258"/>
      <c r="H16" s="258"/>
      <c r="I16" s="258"/>
      <c r="J16" s="258"/>
      <c r="K16" s="259"/>
      <c r="L16" s="51"/>
    </row>
    <row r="17" spans="1:12" ht="20.25">
      <c r="A17" s="51"/>
      <c r="B17" s="265" t="s">
        <v>51</v>
      </c>
      <c r="C17" s="258"/>
      <c r="D17" s="258"/>
      <c r="E17" s="258"/>
      <c r="F17" s="258"/>
      <c r="G17" s="258"/>
      <c r="H17" s="258"/>
      <c r="I17" s="258"/>
      <c r="J17" s="258"/>
      <c r="K17" s="259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7" t="s">
        <v>166</v>
      </c>
      <c r="C20" s="258"/>
      <c r="D20" s="258"/>
      <c r="E20" s="258"/>
      <c r="F20" s="258"/>
      <c r="G20" s="258"/>
      <c r="H20" s="258"/>
      <c r="I20" s="258"/>
      <c r="J20" s="258"/>
      <c r="K20" s="259"/>
      <c r="L20" s="51"/>
    </row>
    <row r="21" spans="1:12" ht="18">
      <c r="A21" s="51"/>
      <c r="B21" s="257" t="s">
        <v>190</v>
      </c>
      <c r="C21" s="258"/>
      <c r="D21" s="258"/>
      <c r="E21" s="258"/>
      <c r="F21" s="258"/>
      <c r="G21" s="258"/>
      <c r="H21" s="258"/>
      <c r="I21" s="258"/>
      <c r="J21" s="258"/>
      <c r="K21" s="259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F285"/>
  <sheetViews>
    <sheetView zoomScale="90" zoomScaleNormal="90" zoomScaleSheetLayoutView="100" workbookViewId="0">
      <selection activeCell="Y13" sqref="Y13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20" width="9.140625" hidden="1" customWidth="1"/>
  </cols>
  <sheetData>
    <row r="1" spans="1:20">
      <c r="R1" t="s">
        <v>184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6546</v>
      </c>
      <c r="R2">
        <v>6229</v>
      </c>
      <c r="S2">
        <v>0</v>
      </c>
      <c r="T2" t="s">
        <v>7</v>
      </c>
    </row>
    <row r="3" spans="1:20">
      <c r="C3" s="2"/>
      <c r="G3" s="268" t="s">
        <v>68</v>
      </c>
      <c r="H3" s="268"/>
      <c r="I3" s="268"/>
      <c r="J3" s="52">
        <f>$K$60</f>
        <v>370030</v>
      </c>
      <c r="R3">
        <v>11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1.7690457530470504E-2</v>
      </c>
      <c r="L4" s="36"/>
      <c r="R4">
        <v>10</v>
      </c>
      <c r="S4">
        <v>3</v>
      </c>
      <c r="T4" t="s">
        <v>7</v>
      </c>
    </row>
    <row r="5" spans="1:20">
      <c r="L5" s="36"/>
      <c r="R5">
        <v>65</v>
      </c>
      <c r="S5">
        <v>6</v>
      </c>
      <c r="T5" t="s">
        <v>7</v>
      </c>
    </row>
    <row r="6" spans="1:20">
      <c r="A6" t="s">
        <v>64</v>
      </c>
      <c r="R6">
        <v>12</v>
      </c>
      <c r="S6">
        <v>7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4695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16</v>
      </c>
      <c r="C8" s="37">
        <f>SUMIF($M$36:$M$59,$A8,$L$36:$L$59)</f>
        <v>4.7624565469293161E-2</v>
      </c>
      <c r="R8">
        <v>13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3.815238310879656E-2</v>
      </c>
      <c r="R9">
        <v>1</v>
      </c>
      <c r="S9">
        <v>2</v>
      </c>
      <c r="T9" t="s">
        <v>8</v>
      </c>
    </row>
    <row r="10" spans="1:20">
      <c r="A10" s="42">
        <v>3</v>
      </c>
      <c r="B10" s="19" t="str">
        <f t="shared" si="0"/>
        <v>04</v>
      </c>
      <c r="C10" s="37">
        <f t="shared" si="1"/>
        <v>3.2746370095767689E-2</v>
      </c>
      <c r="R10">
        <v>11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03</v>
      </c>
      <c r="C11" s="37">
        <f t="shared" si="1"/>
        <v>2.9959514170040485E-2</v>
      </c>
      <c r="R11">
        <v>1</v>
      </c>
      <c r="S11">
        <v>5</v>
      </c>
      <c r="T11" t="s">
        <v>8</v>
      </c>
    </row>
    <row r="12" spans="1:20">
      <c r="A12" s="42">
        <v>5</v>
      </c>
      <c r="B12" s="19" t="str">
        <f t="shared" si="0"/>
        <v>05</v>
      </c>
      <c r="C12" s="37">
        <f t="shared" si="1"/>
        <v>2.8608825729244579E-2</v>
      </c>
      <c r="R12">
        <v>37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19</v>
      </c>
      <c r="C13" s="37">
        <f t="shared" si="1"/>
        <v>2.621359223300971E-2</v>
      </c>
      <c r="R13">
        <v>18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10</v>
      </c>
      <c r="C14" s="37">
        <f t="shared" si="1"/>
        <v>2.5064354423519848E-2</v>
      </c>
      <c r="R14">
        <v>1198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2.4257892437515808E-2</v>
      </c>
      <c r="R15">
        <v>9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17</v>
      </c>
      <c r="C16" s="37">
        <f t="shared" si="1"/>
        <v>2.3574561403508772E-2</v>
      </c>
      <c r="R16">
        <v>13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07</v>
      </c>
      <c r="C17" s="37">
        <f t="shared" si="1"/>
        <v>2.2997620935765267E-2</v>
      </c>
      <c r="R17">
        <v>1</v>
      </c>
      <c r="S17">
        <v>5</v>
      </c>
      <c r="T17" t="s">
        <v>9</v>
      </c>
    </row>
    <row r="18" spans="1:20">
      <c r="A18" s="42">
        <v>11</v>
      </c>
      <c r="B18" s="19" t="str">
        <f t="shared" si="0"/>
        <v>06</v>
      </c>
      <c r="C18" s="37">
        <f t="shared" si="1"/>
        <v>2.1354933726067747E-2</v>
      </c>
      <c r="R18">
        <v>11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23</v>
      </c>
      <c r="C19" s="37">
        <f t="shared" si="1"/>
        <v>1.9859886157502973E-2</v>
      </c>
      <c r="R19">
        <v>3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11</v>
      </c>
      <c r="C20" s="37">
        <f t="shared" si="1"/>
        <v>1.9712525667351131E-2</v>
      </c>
      <c r="R20">
        <v>3131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15</v>
      </c>
      <c r="C21" s="37">
        <f t="shared" si="1"/>
        <v>1.8957140378275204E-2</v>
      </c>
      <c r="R21">
        <v>25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02</v>
      </c>
      <c r="C22" s="37">
        <f t="shared" si="1"/>
        <v>1.6959798994974875E-2</v>
      </c>
      <c r="R22">
        <v>18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01</v>
      </c>
      <c r="C23" s="37">
        <f t="shared" si="1"/>
        <v>1.5489173383910227E-2</v>
      </c>
      <c r="R23">
        <v>1</v>
      </c>
      <c r="S23">
        <v>4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1.3957730282723343E-2</v>
      </c>
      <c r="R24">
        <v>47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09</v>
      </c>
      <c r="C25" s="37">
        <f t="shared" si="1"/>
        <v>1.2155792607293476E-2</v>
      </c>
      <c r="R25">
        <v>15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14</v>
      </c>
      <c r="C26" s="37">
        <f t="shared" si="1"/>
        <v>1.1826609872212478E-2</v>
      </c>
      <c r="R26">
        <v>5195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1.1621430018229694E-2</v>
      </c>
      <c r="R27">
        <v>18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21</v>
      </c>
      <c r="C28" s="37">
        <f t="shared" si="1"/>
        <v>1.1152416356877323E-2</v>
      </c>
      <c r="R28">
        <v>23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20</v>
      </c>
      <c r="C29" s="37">
        <f t="shared" si="1"/>
        <v>1.1089900918098354E-2</v>
      </c>
      <c r="R29">
        <v>1</v>
      </c>
      <c r="S29">
        <v>4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9.574330443783155E-3</v>
      </c>
      <c r="R30">
        <v>102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6.7817241229404862E-3</v>
      </c>
      <c r="R31">
        <v>9</v>
      </c>
      <c r="S31">
        <v>7</v>
      </c>
      <c r="T31" t="s">
        <v>11</v>
      </c>
    </row>
    <row r="32" spans="1:20">
      <c r="A32" s="41"/>
      <c r="G32" s="56"/>
      <c r="H32" s="57"/>
      <c r="R32">
        <v>1329</v>
      </c>
      <c r="S32">
        <v>0</v>
      </c>
      <c r="T32" t="s">
        <v>12</v>
      </c>
    </row>
    <row r="33" spans="1:20">
      <c r="D33" s="67" t="s">
        <v>67</v>
      </c>
      <c r="R33">
        <v>6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</v>
      </c>
      <c r="S34">
        <v>2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9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6229</v>
      </c>
      <c r="C36" s="33">
        <f t="shared" si="2"/>
        <v>11</v>
      </c>
      <c r="D36" s="33">
        <f t="shared" si="2"/>
        <v>0</v>
      </c>
      <c r="E36" s="33">
        <f t="shared" si="2"/>
        <v>10</v>
      </c>
      <c r="F36" s="33">
        <f t="shared" si="2"/>
        <v>0</v>
      </c>
      <c r="G36" s="33">
        <f t="shared" si="2"/>
        <v>0</v>
      </c>
      <c r="H36" s="33">
        <f t="shared" si="2"/>
        <v>65</v>
      </c>
      <c r="I36" s="33">
        <f t="shared" si="2"/>
        <v>12</v>
      </c>
      <c r="J36" s="38">
        <f t="shared" ref="J36:J59" si="3">SUM(C36:I36)</f>
        <v>98</v>
      </c>
      <c r="K36" s="20">
        <f t="shared" ref="K36:K59" si="4">SUM(B36:I36)</f>
        <v>6327</v>
      </c>
      <c r="L36" s="37">
        <f t="shared" ref="L36:L60" si="5">J36/K36</f>
        <v>1.5489173383910227E-2</v>
      </c>
      <c r="M36" s="42">
        <f>RANK(L36,$L$36:$L$59)</f>
        <v>16</v>
      </c>
      <c r="N36" s="19" t="s">
        <v>7</v>
      </c>
      <c r="P36" s="43"/>
      <c r="R36">
        <v>9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4695</v>
      </c>
      <c r="C37" s="33">
        <f t="shared" si="2"/>
        <v>13</v>
      </c>
      <c r="D37" s="33">
        <f t="shared" si="2"/>
        <v>1</v>
      </c>
      <c r="E37" s="33">
        <f t="shared" si="2"/>
        <v>11</v>
      </c>
      <c r="F37" s="33">
        <f t="shared" si="2"/>
        <v>0</v>
      </c>
      <c r="G37" s="33">
        <f t="shared" si="2"/>
        <v>1</v>
      </c>
      <c r="H37" s="33">
        <f t="shared" si="2"/>
        <v>37</v>
      </c>
      <c r="I37" s="33">
        <f t="shared" si="2"/>
        <v>18</v>
      </c>
      <c r="J37" s="38">
        <f t="shared" si="3"/>
        <v>81</v>
      </c>
      <c r="K37" s="20">
        <f t="shared" si="4"/>
        <v>4776</v>
      </c>
      <c r="L37" s="37">
        <f t="shared" si="5"/>
        <v>1.6959798994974875E-2</v>
      </c>
      <c r="M37" s="42">
        <f t="shared" ref="M37:M59" si="6">RANK(L37,$L$36:$L$59)</f>
        <v>15</v>
      </c>
      <c r="N37" s="19" t="s">
        <v>8</v>
      </c>
      <c r="P37" s="43"/>
      <c r="R37">
        <v>3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1198</v>
      </c>
      <c r="C38" s="33">
        <f t="shared" si="2"/>
        <v>9</v>
      </c>
      <c r="D38" s="33">
        <f t="shared" si="2"/>
        <v>0</v>
      </c>
      <c r="E38" s="33">
        <f t="shared" si="2"/>
        <v>13</v>
      </c>
      <c r="F38" s="33">
        <f t="shared" si="2"/>
        <v>0</v>
      </c>
      <c r="G38" s="33">
        <f t="shared" si="2"/>
        <v>1</v>
      </c>
      <c r="H38" s="33">
        <f t="shared" si="2"/>
        <v>11</v>
      </c>
      <c r="I38" s="33">
        <f t="shared" si="2"/>
        <v>3</v>
      </c>
      <c r="J38" s="38">
        <f t="shared" si="3"/>
        <v>37</v>
      </c>
      <c r="K38" s="20">
        <f t="shared" si="4"/>
        <v>1235</v>
      </c>
      <c r="L38" s="37">
        <f t="shared" si="5"/>
        <v>2.9959514170040485E-2</v>
      </c>
      <c r="M38" s="42">
        <f t="shared" si="6"/>
        <v>4</v>
      </c>
      <c r="N38" s="19" t="s">
        <v>9</v>
      </c>
      <c r="P38" s="43"/>
      <c r="R38">
        <v>1232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3131</v>
      </c>
      <c r="C39" s="33">
        <f t="shared" si="2"/>
        <v>25</v>
      </c>
      <c r="D39" s="33">
        <f t="shared" si="2"/>
        <v>0</v>
      </c>
      <c r="E39" s="33">
        <f t="shared" si="2"/>
        <v>18</v>
      </c>
      <c r="F39" s="33">
        <f t="shared" si="2"/>
        <v>1</v>
      </c>
      <c r="G39" s="33">
        <f t="shared" si="2"/>
        <v>0</v>
      </c>
      <c r="H39" s="33">
        <f t="shared" si="2"/>
        <v>47</v>
      </c>
      <c r="I39" s="33">
        <f t="shared" si="2"/>
        <v>15</v>
      </c>
      <c r="J39" s="38">
        <f t="shared" si="3"/>
        <v>106</v>
      </c>
      <c r="K39" s="20">
        <f t="shared" si="4"/>
        <v>3237</v>
      </c>
      <c r="L39" s="37">
        <f t="shared" si="5"/>
        <v>3.2746370095767689E-2</v>
      </c>
      <c r="M39" s="42">
        <f t="shared" si="6"/>
        <v>3</v>
      </c>
      <c r="N39" s="19" t="s">
        <v>10</v>
      </c>
      <c r="P39" s="43"/>
      <c r="R39">
        <v>8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5195</v>
      </c>
      <c r="C40" s="33">
        <f t="shared" si="2"/>
        <v>18</v>
      </c>
      <c r="D40" s="33">
        <f t="shared" si="2"/>
        <v>0</v>
      </c>
      <c r="E40" s="33">
        <f t="shared" si="2"/>
        <v>23</v>
      </c>
      <c r="F40" s="33">
        <f t="shared" si="2"/>
        <v>1</v>
      </c>
      <c r="G40" s="33">
        <f t="shared" si="2"/>
        <v>0</v>
      </c>
      <c r="H40" s="33">
        <f t="shared" si="2"/>
        <v>102</v>
      </c>
      <c r="I40" s="33">
        <f t="shared" si="2"/>
        <v>9</v>
      </c>
      <c r="J40" s="38">
        <f t="shared" si="3"/>
        <v>153</v>
      </c>
      <c r="K40" s="20">
        <f t="shared" si="4"/>
        <v>5348</v>
      </c>
      <c r="L40" s="37">
        <f t="shared" si="5"/>
        <v>2.8608825729244579E-2</v>
      </c>
      <c r="M40" s="42">
        <f t="shared" si="6"/>
        <v>5</v>
      </c>
      <c r="N40" s="19" t="s">
        <v>11</v>
      </c>
      <c r="P40" s="43"/>
      <c r="R40">
        <v>1</v>
      </c>
      <c r="S40">
        <v>2</v>
      </c>
      <c r="T40" t="s">
        <v>13</v>
      </c>
    </row>
    <row r="41" spans="1:20">
      <c r="A41" s="21" t="s">
        <v>12</v>
      </c>
      <c r="B41" s="33">
        <f t="shared" si="2"/>
        <v>1329</v>
      </c>
      <c r="C41" s="33">
        <f t="shared" si="2"/>
        <v>6</v>
      </c>
      <c r="D41" s="33">
        <f t="shared" si="2"/>
        <v>2</v>
      </c>
      <c r="E41" s="33">
        <f t="shared" si="2"/>
        <v>9</v>
      </c>
      <c r="F41" s="33">
        <f t="shared" si="2"/>
        <v>0</v>
      </c>
      <c r="G41" s="33">
        <f t="shared" si="2"/>
        <v>0</v>
      </c>
      <c r="H41" s="33">
        <f t="shared" si="2"/>
        <v>9</v>
      </c>
      <c r="I41" s="33">
        <f t="shared" si="2"/>
        <v>3</v>
      </c>
      <c r="J41" s="38">
        <f t="shared" si="3"/>
        <v>29</v>
      </c>
      <c r="K41" s="20">
        <f t="shared" si="4"/>
        <v>1358</v>
      </c>
      <c r="L41" s="37">
        <f t="shared" si="5"/>
        <v>2.1354933726067747E-2</v>
      </c>
      <c r="M41" s="42">
        <f t="shared" si="6"/>
        <v>11</v>
      </c>
      <c r="N41" s="19" t="s">
        <v>12</v>
      </c>
      <c r="P41" s="43"/>
      <c r="R41">
        <v>5</v>
      </c>
      <c r="S41">
        <v>3</v>
      </c>
      <c r="T41" t="s">
        <v>13</v>
      </c>
    </row>
    <row r="42" spans="1:20">
      <c r="A42" s="21" t="s">
        <v>13</v>
      </c>
      <c r="B42" s="33">
        <f t="shared" si="2"/>
        <v>1232</v>
      </c>
      <c r="C42" s="33">
        <f t="shared" si="2"/>
        <v>8</v>
      </c>
      <c r="D42" s="33">
        <f t="shared" si="2"/>
        <v>1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11</v>
      </c>
      <c r="I42" s="33">
        <f t="shared" si="2"/>
        <v>4</v>
      </c>
      <c r="J42" s="38">
        <f t="shared" si="3"/>
        <v>29</v>
      </c>
      <c r="K42" s="20">
        <f t="shared" si="4"/>
        <v>1261</v>
      </c>
      <c r="L42" s="37">
        <f t="shared" si="5"/>
        <v>2.2997620935765267E-2</v>
      </c>
      <c r="M42" s="42">
        <f t="shared" si="6"/>
        <v>10</v>
      </c>
      <c r="N42" s="19" t="s">
        <v>13</v>
      </c>
      <c r="P42" s="43"/>
      <c r="R42">
        <v>11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24867</v>
      </c>
      <c r="C43" s="33">
        <f t="shared" si="2"/>
        <v>23</v>
      </c>
      <c r="D43" s="33">
        <f t="shared" si="2"/>
        <v>5</v>
      </c>
      <c r="E43" s="33">
        <f t="shared" si="2"/>
        <v>22</v>
      </c>
      <c r="F43" s="33">
        <f t="shared" si="2"/>
        <v>4</v>
      </c>
      <c r="G43" s="33">
        <f t="shared" si="2"/>
        <v>0</v>
      </c>
      <c r="H43" s="33">
        <f t="shared" si="2"/>
        <v>266</v>
      </c>
      <c r="I43" s="33">
        <f t="shared" si="2"/>
        <v>32</v>
      </c>
      <c r="J43" s="38">
        <f t="shared" si="3"/>
        <v>352</v>
      </c>
      <c r="K43" s="20">
        <f t="shared" si="4"/>
        <v>25219</v>
      </c>
      <c r="L43" s="37">
        <f t="shared" si="5"/>
        <v>1.3957730282723343E-2</v>
      </c>
      <c r="M43" s="42">
        <f t="shared" si="6"/>
        <v>17</v>
      </c>
      <c r="N43" s="19" t="s">
        <v>14</v>
      </c>
      <c r="P43" s="43"/>
      <c r="R43">
        <v>4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3982</v>
      </c>
      <c r="C44" s="33">
        <f t="shared" si="2"/>
        <v>3</v>
      </c>
      <c r="D44" s="33">
        <f t="shared" si="2"/>
        <v>3</v>
      </c>
      <c r="E44" s="33">
        <f t="shared" si="2"/>
        <v>8</v>
      </c>
      <c r="F44" s="33">
        <f t="shared" si="2"/>
        <v>0</v>
      </c>
      <c r="G44" s="33">
        <f t="shared" si="2"/>
        <v>0</v>
      </c>
      <c r="H44" s="33">
        <f t="shared" si="2"/>
        <v>31</v>
      </c>
      <c r="I44" s="33">
        <f t="shared" si="2"/>
        <v>4</v>
      </c>
      <c r="J44" s="38">
        <f t="shared" si="3"/>
        <v>49</v>
      </c>
      <c r="K44" s="20">
        <f t="shared" si="4"/>
        <v>4031</v>
      </c>
      <c r="L44" s="37">
        <f t="shared" si="5"/>
        <v>1.2155792607293476E-2</v>
      </c>
      <c r="M44" s="42">
        <f t="shared" si="6"/>
        <v>18</v>
      </c>
      <c r="N44" s="19" t="s">
        <v>15</v>
      </c>
      <c r="P44" s="43"/>
      <c r="R44">
        <v>24867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7196</v>
      </c>
      <c r="C45" s="33">
        <f t="shared" si="2"/>
        <v>31</v>
      </c>
      <c r="D45" s="33">
        <f t="shared" si="2"/>
        <v>1</v>
      </c>
      <c r="E45" s="33">
        <f t="shared" si="2"/>
        <v>38</v>
      </c>
      <c r="F45" s="33">
        <f t="shared" si="2"/>
        <v>0</v>
      </c>
      <c r="G45" s="33">
        <f t="shared" si="2"/>
        <v>1</v>
      </c>
      <c r="H45" s="33">
        <f t="shared" si="2"/>
        <v>86</v>
      </c>
      <c r="I45" s="33">
        <f t="shared" si="2"/>
        <v>28</v>
      </c>
      <c r="J45" s="38">
        <f t="shared" si="3"/>
        <v>185</v>
      </c>
      <c r="K45" s="20">
        <f t="shared" si="4"/>
        <v>7381</v>
      </c>
      <c r="L45" s="37">
        <f t="shared" si="5"/>
        <v>2.5064354423519848E-2</v>
      </c>
      <c r="M45" s="42">
        <f t="shared" si="6"/>
        <v>7</v>
      </c>
      <c r="N45" s="19" t="s">
        <v>16</v>
      </c>
      <c r="P45" s="43"/>
      <c r="R45">
        <v>23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9548</v>
      </c>
      <c r="C46" s="33">
        <f t="shared" si="7"/>
        <v>17</v>
      </c>
      <c r="D46" s="33">
        <f t="shared" si="7"/>
        <v>2</v>
      </c>
      <c r="E46" s="33">
        <f t="shared" si="7"/>
        <v>43</v>
      </c>
      <c r="F46" s="33">
        <f t="shared" si="7"/>
        <v>6</v>
      </c>
      <c r="G46" s="33">
        <f t="shared" si="7"/>
        <v>0</v>
      </c>
      <c r="H46" s="33">
        <f t="shared" si="7"/>
        <v>106</v>
      </c>
      <c r="I46" s="33">
        <f t="shared" si="7"/>
        <v>18</v>
      </c>
      <c r="J46" s="38">
        <f t="shared" si="3"/>
        <v>192</v>
      </c>
      <c r="K46" s="20">
        <f t="shared" si="4"/>
        <v>9740</v>
      </c>
      <c r="L46" s="37">
        <f t="shared" si="5"/>
        <v>1.9712525667351131E-2</v>
      </c>
      <c r="M46" s="42">
        <f t="shared" si="6"/>
        <v>13</v>
      </c>
      <c r="N46" s="19" t="s">
        <v>17</v>
      </c>
      <c r="P46" s="43"/>
      <c r="R46">
        <v>5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39037</v>
      </c>
      <c r="C47" s="33">
        <f t="shared" si="7"/>
        <v>50</v>
      </c>
      <c r="D47" s="33">
        <f t="shared" si="7"/>
        <v>4</v>
      </c>
      <c r="E47" s="33">
        <f t="shared" si="7"/>
        <v>53</v>
      </c>
      <c r="F47" s="33">
        <f t="shared" si="7"/>
        <v>0</v>
      </c>
      <c r="G47" s="33">
        <f t="shared" si="7"/>
        <v>1</v>
      </c>
      <c r="H47" s="33">
        <f t="shared" si="7"/>
        <v>299</v>
      </c>
      <c r="I47" s="33">
        <f t="shared" si="7"/>
        <v>52</v>
      </c>
      <c r="J47" s="38">
        <f t="shared" si="3"/>
        <v>459</v>
      </c>
      <c r="K47" s="20">
        <f t="shared" si="4"/>
        <v>39496</v>
      </c>
      <c r="L47" s="37">
        <f t="shared" si="5"/>
        <v>1.1621430018229694E-2</v>
      </c>
      <c r="M47" s="42">
        <f t="shared" si="6"/>
        <v>20</v>
      </c>
      <c r="N47" s="19" t="s">
        <v>18</v>
      </c>
      <c r="P47" s="43"/>
      <c r="R47">
        <v>22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8496</v>
      </c>
      <c r="C48" s="33">
        <f t="shared" si="7"/>
        <v>41</v>
      </c>
      <c r="D48" s="33">
        <f t="shared" si="7"/>
        <v>5</v>
      </c>
      <c r="E48" s="33">
        <f t="shared" si="7"/>
        <v>53</v>
      </c>
      <c r="F48" s="33">
        <f t="shared" si="7"/>
        <v>2</v>
      </c>
      <c r="G48" s="33">
        <f t="shared" si="7"/>
        <v>3</v>
      </c>
      <c r="H48" s="33">
        <f t="shared" si="7"/>
        <v>186</v>
      </c>
      <c r="I48" s="33">
        <f t="shared" si="7"/>
        <v>47</v>
      </c>
      <c r="J48" s="38">
        <f t="shared" si="3"/>
        <v>337</v>
      </c>
      <c r="K48" s="20">
        <f t="shared" si="4"/>
        <v>8833</v>
      </c>
      <c r="L48" s="37">
        <f t="shared" si="5"/>
        <v>3.815238310879656E-2</v>
      </c>
      <c r="M48" s="42">
        <f t="shared" si="6"/>
        <v>2</v>
      </c>
      <c r="N48" s="19" t="s">
        <v>19</v>
      </c>
      <c r="P48" s="43"/>
      <c r="R48">
        <v>4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19719</v>
      </c>
      <c r="C49" s="33">
        <f t="shared" si="7"/>
        <v>37</v>
      </c>
      <c r="D49" s="33">
        <f t="shared" si="7"/>
        <v>2</v>
      </c>
      <c r="E49" s="33">
        <f t="shared" si="7"/>
        <v>27</v>
      </c>
      <c r="F49" s="33">
        <f t="shared" si="7"/>
        <v>0</v>
      </c>
      <c r="G49" s="33">
        <f t="shared" si="7"/>
        <v>2</v>
      </c>
      <c r="H49" s="33">
        <f t="shared" si="7"/>
        <v>134</v>
      </c>
      <c r="I49" s="33">
        <f t="shared" si="7"/>
        <v>34</v>
      </c>
      <c r="J49" s="38">
        <f t="shared" si="3"/>
        <v>236</v>
      </c>
      <c r="K49" s="20">
        <f t="shared" si="4"/>
        <v>19955</v>
      </c>
      <c r="L49" s="37">
        <f t="shared" si="5"/>
        <v>1.1826609872212478E-2</v>
      </c>
      <c r="M49" s="42">
        <f t="shared" si="6"/>
        <v>19</v>
      </c>
      <c r="N49" s="19" t="s">
        <v>20</v>
      </c>
      <c r="P49" s="43"/>
      <c r="R49">
        <v>266</v>
      </c>
      <c r="S49">
        <v>6</v>
      </c>
      <c r="T49" t="s">
        <v>14</v>
      </c>
    </row>
    <row r="50" spans="1:20">
      <c r="A50" s="21" t="s">
        <v>21</v>
      </c>
      <c r="B50" s="33">
        <f t="shared" si="7"/>
        <v>22615</v>
      </c>
      <c r="C50" s="33">
        <f t="shared" si="7"/>
        <v>31</v>
      </c>
      <c r="D50" s="33">
        <f t="shared" si="7"/>
        <v>3</v>
      </c>
      <c r="E50" s="33">
        <f t="shared" si="7"/>
        <v>40</v>
      </c>
      <c r="F50" s="33">
        <f t="shared" si="7"/>
        <v>0</v>
      </c>
      <c r="G50" s="33">
        <f t="shared" si="7"/>
        <v>4</v>
      </c>
      <c r="H50" s="33">
        <f t="shared" si="7"/>
        <v>322</v>
      </c>
      <c r="I50" s="33">
        <f t="shared" si="7"/>
        <v>37</v>
      </c>
      <c r="J50" s="38">
        <f t="shared" si="3"/>
        <v>437</v>
      </c>
      <c r="K50" s="20">
        <f t="shared" si="4"/>
        <v>23052</v>
      </c>
      <c r="L50" s="37">
        <f t="shared" si="5"/>
        <v>1.8957140378275204E-2</v>
      </c>
      <c r="M50" s="42">
        <f t="shared" si="6"/>
        <v>14</v>
      </c>
      <c r="N50" s="19" t="s">
        <v>21</v>
      </c>
      <c r="P50" s="43"/>
      <c r="R50">
        <v>32</v>
      </c>
      <c r="S50">
        <v>7</v>
      </c>
      <c r="T50" t="s">
        <v>14</v>
      </c>
    </row>
    <row r="51" spans="1:20">
      <c r="A51" s="21" t="s">
        <v>22</v>
      </c>
      <c r="B51" s="33">
        <f t="shared" si="7"/>
        <v>8219</v>
      </c>
      <c r="C51" s="33">
        <f t="shared" si="7"/>
        <v>64</v>
      </c>
      <c r="D51" s="33">
        <f t="shared" si="7"/>
        <v>8</v>
      </c>
      <c r="E51" s="33">
        <f t="shared" si="7"/>
        <v>40</v>
      </c>
      <c r="F51" s="33">
        <f t="shared" si="7"/>
        <v>1</v>
      </c>
      <c r="G51" s="33">
        <f t="shared" si="7"/>
        <v>2</v>
      </c>
      <c r="H51" s="33">
        <f t="shared" si="7"/>
        <v>223</v>
      </c>
      <c r="I51" s="33">
        <f t="shared" si="7"/>
        <v>73</v>
      </c>
      <c r="J51" s="38">
        <f t="shared" si="3"/>
        <v>411</v>
      </c>
      <c r="K51" s="20">
        <f t="shared" si="4"/>
        <v>8630</v>
      </c>
      <c r="L51" s="37">
        <f t="shared" si="5"/>
        <v>4.7624565469293161E-2</v>
      </c>
      <c r="M51" s="42">
        <f t="shared" si="6"/>
        <v>1</v>
      </c>
      <c r="N51" s="19" t="s">
        <v>22</v>
      </c>
      <c r="P51" s="43"/>
      <c r="R51">
        <v>3982</v>
      </c>
      <c r="S51">
        <v>0</v>
      </c>
      <c r="T51" t="s">
        <v>15</v>
      </c>
    </row>
    <row r="52" spans="1:20">
      <c r="A52" s="21" t="s">
        <v>23</v>
      </c>
      <c r="B52" s="33">
        <f t="shared" si="7"/>
        <v>7124</v>
      </c>
      <c r="C52" s="33">
        <f t="shared" si="7"/>
        <v>23</v>
      </c>
      <c r="D52" s="33">
        <f t="shared" si="7"/>
        <v>0</v>
      </c>
      <c r="E52" s="33">
        <f t="shared" si="7"/>
        <v>28</v>
      </c>
      <c r="F52" s="33">
        <f t="shared" si="7"/>
        <v>4</v>
      </c>
      <c r="G52" s="33">
        <f t="shared" si="7"/>
        <v>0</v>
      </c>
      <c r="H52" s="33">
        <f t="shared" si="7"/>
        <v>62</v>
      </c>
      <c r="I52" s="33">
        <f t="shared" si="7"/>
        <v>55</v>
      </c>
      <c r="J52" s="38">
        <f t="shared" si="3"/>
        <v>172</v>
      </c>
      <c r="K52" s="20">
        <f t="shared" si="4"/>
        <v>7296</v>
      </c>
      <c r="L52" s="37">
        <f t="shared" si="5"/>
        <v>2.3574561403508772E-2</v>
      </c>
      <c r="M52" s="42">
        <f t="shared" si="6"/>
        <v>9</v>
      </c>
      <c r="N52" s="19" t="s">
        <v>23</v>
      </c>
      <c r="P52" s="43"/>
      <c r="R52">
        <v>3</v>
      </c>
      <c r="S52">
        <v>1</v>
      </c>
      <c r="T52" t="s">
        <v>15</v>
      </c>
    </row>
    <row r="53" spans="1:20">
      <c r="A53" s="21" t="s">
        <v>24</v>
      </c>
      <c r="B53" s="33">
        <f t="shared" si="7"/>
        <v>15310</v>
      </c>
      <c r="C53" s="33">
        <f t="shared" si="7"/>
        <v>13</v>
      </c>
      <c r="D53" s="33">
        <f t="shared" si="7"/>
        <v>1</v>
      </c>
      <c r="E53" s="33">
        <f t="shared" si="7"/>
        <v>22</v>
      </c>
      <c r="F53" s="33">
        <f t="shared" si="7"/>
        <v>1</v>
      </c>
      <c r="G53" s="33">
        <f t="shared" si="7"/>
        <v>1</v>
      </c>
      <c r="H53" s="33">
        <f t="shared" si="7"/>
        <v>96</v>
      </c>
      <c r="I53" s="33">
        <f t="shared" si="7"/>
        <v>14</v>
      </c>
      <c r="J53" s="38">
        <f t="shared" si="3"/>
        <v>148</v>
      </c>
      <c r="K53" s="20">
        <f t="shared" si="4"/>
        <v>15458</v>
      </c>
      <c r="L53" s="37">
        <f t="shared" si="5"/>
        <v>9.574330443783155E-3</v>
      </c>
      <c r="M53" s="42">
        <f t="shared" si="6"/>
        <v>23</v>
      </c>
      <c r="N53" s="19" t="s">
        <v>24</v>
      </c>
      <c r="P53" s="43"/>
      <c r="R53">
        <v>3</v>
      </c>
      <c r="S53">
        <v>2</v>
      </c>
      <c r="T53" t="s">
        <v>15</v>
      </c>
    </row>
    <row r="54" spans="1:20">
      <c r="A54" s="21" t="s">
        <v>25</v>
      </c>
      <c r="B54" s="33">
        <f t="shared" si="7"/>
        <v>2006</v>
      </c>
      <c r="C54" s="33">
        <f t="shared" si="7"/>
        <v>5</v>
      </c>
      <c r="D54" s="33">
        <f t="shared" si="7"/>
        <v>0</v>
      </c>
      <c r="E54" s="33">
        <f t="shared" si="7"/>
        <v>16</v>
      </c>
      <c r="F54" s="33">
        <f t="shared" si="7"/>
        <v>0</v>
      </c>
      <c r="G54" s="33">
        <f t="shared" si="7"/>
        <v>0</v>
      </c>
      <c r="H54" s="33">
        <f t="shared" si="7"/>
        <v>16</v>
      </c>
      <c r="I54" s="33">
        <f t="shared" si="7"/>
        <v>17</v>
      </c>
      <c r="J54" s="38">
        <f t="shared" si="3"/>
        <v>54</v>
      </c>
      <c r="K54" s="20">
        <f t="shared" si="4"/>
        <v>2060</v>
      </c>
      <c r="L54" s="37">
        <f t="shared" si="5"/>
        <v>2.621359223300971E-2</v>
      </c>
      <c r="M54" s="42">
        <f t="shared" si="6"/>
        <v>6</v>
      </c>
      <c r="N54" s="19" t="s">
        <v>25</v>
      </c>
      <c r="P54" s="43"/>
      <c r="R54">
        <v>8</v>
      </c>
      <c r="S54">
        <v>3</v>
      </c>
      <c r="T54" t="s">
        <v>15</v>
      </c>
    </row>
    <row r="55" spans="1:20">
      <c r="A55" s="21" t="s">
        <v>26</v>
      </c>
      <c r="B55" s="33">
        <f t="shared" si="7"/>
        <v>10879</v>
      </c>
      <c r="C55" s="33">
        <f t="shared" si="7"/>
        <v>14</v>
      </c>
      <c r="D55" s="33">
        <f t="shared" si="7"/>
        <v>0</v>
      </c>
      <c r="E55" s="33">
        <f t="shared" si="7"/>
        <v>30</v>
      </c>
      <c r="F55" s="33">
        <f t="shared" si="7"/>
        <v>0</v>
      </c>
      <c r="G55" s="33">
        <f t="shared" si="7"/>
        <v>0</v>
      </c>
      <c r="H55" s="33">
        <f t="shared" si="7"/>
        <v>57</v>
      </c>
      <c r="I55" s="33">
        <f t="shared" si="7"/>
        <v>21</v>
      </c>
      <c r="J55" s="38">
        <f t="shared" si="3"/>
        <v>122</v>
      </c>
      <c r="K55" s="20">
        <f t="shared" si="4"/>
        <v>11001</v>
      </c>
      <c r="L55" s="37">
        <f t="shared" si="5"/>
        <v>1.1089900918098354E-2</v>
      </c>
      <c r="M55" s="42">
        <f t="shared" si="6"/>
        <v>22</v>
      </c>
      <c r="N55" s="19" t="s">
        <v>26</v>
      </c>
      <c r="P55" s="43"/>
      <c r="R55">
        <v>31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33516</v>
      </c>
      <c r="C56" s="33">
        <f t="shared" si="7"/>
        <v>20</v>
      </c>
      <c r="D56" s="33">
        <f t="shared" si="7"/>
        <v>2</v>
      </c>
      <c r="E56" s="33">
        <f t="shared" si="7"/>
        <v>32</v>
      </c>
      <c r="F56" s="33">
        <f t="shared" si="7"/>
        <v>2</v>
      </c>
      <c r="G56" s="33">
        <f t="shared" si="7"/>
        <v>2</v>
      </c>
      <c r="H56" s="33">
        <f t="shared" si="7"/>
        <v>267</v>
      </c>
      <c r="I56" s="33">
        <f t="shared" si="7"/>
        <v>53</v>
      </c>
      <c r="J56" s="38">
        <f t="shared" si="3"/>
        <v>378</v>
      </c>
      <c r="K56" s="20">
        <f t="shared" si="4"/>
        <v>33894</v>
      </c>
      <c r="L56" s="37">
        <f t="shared" si="5"/>
        <v>1.1152416356877323E-2</v>
      </c>
      <c r="M56" s="42">
        <f t="shared" si="6"/>
        <v>21</v>
      </c>
      <c r="N56" s="19" t="s">
        <v>27</v>
      </c>
      <c r="P56" s="43"/>
      <c r="R56">
        <v>4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42436</v>
      </c>
      <c r="C57" s="33">
        <f t="shared" si="7"/>
        <v>63</v>
      </c>
      <c r="D57" s="33">
        <f t="shared" si="7"/>
        <v>0</v>
      </c>
      <c r="E57" s="33">
        <f t="shared" si="7"/>
        <v>87</v>
      </c>
      <c r="F57" s="33">
        <f t="shared" si="7"/>
        <v>2</v>
      </c>
      <c r="G57" s="33">
        <f t="shared" si="7"/>
        <v>0</v>
      </c>
      <c r="H57" s="33">
        <f t="shared" si="7"/>
        <v>801</v>
      </c>
      <c r="I57" s="33">
        <f t="shared" si="7"/>
        <v>102</v>
      </c>
      <c r="J57" s="38">
        <f t="shared" si="3"/>
        <v>1055</v>
      </c>
      <c r="K57" s="20">
        <f t="shared" si="4"/>
        <v>43491</v>
      </c>
      <c r="L57" s="37">
        <f t="shared" si="5"/>
        <v>2.4257892437515808E-2</v>
      </c>
      <c r="M57" s="42">
        <f t="shared" si="6"/>
        <v>8</v>
      </c>
      <c r="N57" s="19" t="s">
        <v>28</v>
      </c>
      <c r="P57" s="43"/>
      <c r="R57">
        <v>7196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62678</v>
      </c>
      <c r="C58" s="33">
        <f t="shared" si="7"/>
        <v>24</v>
      </c>
      <c r="D58" s="33">
        <f t="shared" si="7"/>
        <v>3</v>
      </c>
      <c r="E58" s="33">
        <f t="shared" si="7"/>
        <v>76</v>
      </c>
      <c r="F58" s="33">
        <f t="shared" si="7"/>
        <v>4</v>
      </c>
      <c r="G58" s="33">
        <f t="shared" si="7"/>
        <v>1</v>
      </c>
      <c r="H58" s="33">
        <f t="shared" si="7"/>
        <v>1076</v>
      </c>
      <c r="I58" s="33">
        <f t="shared" si="7"/>
        <v>86</v>
      </c>
      <c r="J58" s="38">
        <f t="shared" si="3"/>
        <v>1270</v>
      </c>
      <c r="K58" s="20">
        <f t="shared" si="4"/>
        <v>63948</v>
      </c>
      <c r="L58" s="37">
        <f t="shared" si="5"/>
        <v>1.9859886157502973E-2</v>
      </c>
      <c r="M58" s="42">
        <f t="shared" si="6"/>
        <v>12</v>
      </c>
      <c r="N58" s="19" t="s">
        <v>29</v>
      </c>
      <c r="P58" s="43"/>
      <c r="R58">
        <v>31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22847</v>
      </c>
      <c r="C59" s="33">
        <f t="shared" si="7"/>
        <v>7</v>
      </c>
      <c r="D59" s="33">
        <f t="shared" si="7"/>
        <v>1</v>
      </c>
      <c r="E59" s="33">
        <f t="shared" si="7"/>
        <v>20</v>
      </c>
      <c r="F59" s="33">
        <f t="shared" si="7"/>
        <v>1</v>
      </c>
      <c r="G59" s="33">
        <f t="shared" si="7"/>
        <v>0</v>
      </c>
      <c r="H59" s="33">
        <f t="shared" si="7"/>
        <v>92</v>
      </c>
      <c r="I59" s="33">
        <f t="shared" si="7"/>
        <v>35</v>
      </c>
      <c r="J59" s="35">
        <f t="shared" si="3"/>
        <v>156</v>
      </c>
      <c r="K59" s="20">
        <f t="shared" si="4"/>
        <v>23003</v>
      </c>
      <c r="L59" s="37">
        <f t="shared" si="5"/>
        <v>6.7817241229404862E-3</v>
      </c>
      <c r="M59" s="42">
        <f t="shared" si="6"/>
        <v>24</v>
      </c>
      <c r="N59" s="19" t="s">
        <v>30</v>
      </c>
      <c r="P59" s="43"/>
      <c r="R59">
        <v>1</v>
      </c>
      <c r="S59">
        <v>2</v>
      </c>
      <c r="T59" t="s">
        <v>16</v>
      </c>
    </row>
    <row r="60" spans="1:20">
      <c r="A60" s="17" t="s">
        <v>39</v>
      </c>
      <c r="B60" s="61">
        <f>SUM(B36:B59)</f>
        <v>363484</v>
      </c>
      <c r="C60" s="62">
        <f t="shared" ref="C60:K60" si="8">SUM(C36:C59)</f>
        <v>556</v>
      </c>
      <c r="D60" s="62">
        <f t="shared" si="8"/>
        <v>44</v>
      </c>
      <c r="E60" s="62">
        <f t="shared" si="8"/>
        <v>724</v>
      </c>
      <c r="F60" s="62">
        <f t="shared" si="8"/>
        <v>29</v>
      </c>
      <c r="G60" s="62">
        <f t="shared" si="8"/>
        <v>19</v>
      </c>
      <c r="H60" s="62">
        <f t="shared" si="8"/>
        <v>4402</v>
      </c>
      <c r="I60" s="62">
        <f t="shared" si="8"/>
        <v>772</v>
      </c>
      <c r="J60" s="62">
        <f t="shared" si="8"/>
        <v>6546</v>
      </c>
      <c r="K60" s="18">
        <f t="shared" si="8"/>
        <v>370030</v>
      </c>
      <c r="L60" s="37">
        <f t="shared" si="5"/>
        <v>1.7690457530470504E-2</v>
      </c>
      <c r="M60" s="39"/>
      <c r="N60" s="21" t="s">
        <v>39</v>
      </c>
      <c r="P60" s="103"/>
      <c r="R60">
        <v>38</v>
      </c>
      <c r="S60">
        <v>3</v>
      </c>
      <c r="T60" t="s">
        <v>16</v>
      </c>
    </row>
    <row r="61" spans="1:20">
      <c r="P61" s="103"/>
      <c r="R61">
        <v>1</v>
      </c>
      <c r="S61">
        <v>5</v>
      </c>
      <c r="T61" t="s">
        <v>16</v>
      </c>
    </row>
    <row r="62" spans="1:20">
      <c r="J62" s="27" t="s">
        <v>61</v>
      </c>
      <c r="K62" s="54">
        <f>SUM(J36:J59)</f>
        <v>6546</v>
      </c>
      <c r="L62" s="27"/>
      <c r="P62" s="103"/>
      <c r="R62">
        <v>86</v>
      </c>
      <c r="S62">
        <v>6</v>
      </c>
      <c r="T62" t="s">
        <v>16</v>
      </c>
    </row>
    <row r="63" spans="1:20">
      <c r="I63" s="4"/>
      <c r="J63" s="27" t="s">
        <v>59</v>
      </c>
      <c r="K63" s="40">
        <f>J60/K60</f>
        <v>1.7690457530470504E-2</v>
      </c>
      <c r="R63">
        <v>28</v>
      </c>
      <c r="S63">
        <v>7</v>
      </c>
      <c r="T63" t="s">
        <v>16</v>
      </c>
    </row>
    <row r="64" spans="1:20">
      <c r="B64" s="4"/>
      <c r="R64">
        <v>9548</v>
      </c>
      <c r="S64">
        <v>0</v>
      </c>
      <c r="T64" t="s">
        <v>17</v>
      </c>
    </row>
    <row r="65" spans="1:188" s="118" customFormat="1">
      <c r="A65" s="237"/>
      <c r="B65" s="237"/>
      <c r="C65" s="237"/>
      <c r="D65"/>
      <c r="E65" s="237"/>
      <c r="F65"/>
      <c r="G65"/>
      <c r="H65" s="237"/>
      <c r="I65" s="237"/>
      <c r="J65" s="237"/>
      <c r="K65" s="237"/>
      <c r="L65" s="237"/>
      <c r="M65" s="237"/>
      <c r="N65"/>
      <c r="O65"/>
      <c r="P65" s="237"/>
      <c r="Q65"/>
      <c r="R65">
        <v>17</v>
      </c>
      <c r="S65">
        <v>1</v>
      </c>
      <c r="T65" t="s">
        <v>17</v>
      </c>
      <c r="U65" s="237"/>
      <c r="V65" s="237"/>
      <c r="W65" s="237"/>
      <c r="X65" s="237"/>
      <c r="Y65"/>
      <c r="Z65" s="237"/>
      <c r="AA65" s="237"/>
      <c r="AB65" s="237"/>
      <c r="AC65" s="237"/>
      <c r="AD65" s="237"/>
      <c r="AE65" s="237"/>
      <c r="AF65" s="237"/>
      <c r="AG65"/>
      <c r="AH65"/>
      <c r="AI65" s="237"/>
      <c r="AJ65" s="237"/>
      <c r="AK65" s="237"/>
      <c r="AL65" s="237"/>
      <c r="AM65" s="237"/>
      <c r="AN65" s="237"/>
      <c r="AO65"/>
      <c r="AP65" s="237"/>
      <c r="AQ65" s="237"/>
      <c r="AR65" s="237"/>
      <c r="AS65" s="237"/>
      <c r="AT65" s="237"/>
      <c r="AU65" s="237"/>
      <c r="AV65" s="237"/>
      <c r="AW65"/>
      <c r="AX65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/>
      <c r="BL65" s="237"/>
      <c r="BM65"/>
      <c r="BN65" s="237"/>
      <c r="BO65" s="237"/>
      <c r="BP65" s="237"/>
      <c r="BQ65" s="237"/>
      <c r="BR65" s="237"/>
      <c r="BS65" s="237"/>
      <c r="BT65" s="237"/>
      <c r="BU65"/>
      <c r="BV65" s="237"/>
      <c r="BW65" s="237"/>
      <c r="BX65" s="237"/>
      <c r="BY65" s="237"/>
      <c r="BZ65" s="237"/>
      <c r="CA65"/>
      <c r="CB65" s="237"/>
      <c r="CC65" s="237"/>
      <c r="CD65" s="237"/>
      <c r="CE65" s="237"/>
      <c r="CF65" s="237"/>
      <c r="CG65" s="237"/>
      <c r="CH65" s="237"/>
      <c r="CI65" s="237"/>
      <c r="CJ65" s="237"/>
      <c r="CK65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/>
      <c r="DB65" s="237"/>
      <c r="DC65" s="237"/>
      <c r="DD65" s="237"/>
      <c r="DE65" s="237"/>
      <c r="DF65" s="237"/>
      <c r="DG65"/>
      <c r="DH65" s="237"/>
      <c r="DI65" s="237"/>
      <c r="DJ65" s="237"/>
      <c r="DK65" s="237"/>
      <c r="DL65" s="237"/>
      <c r="DM65" s="237"/>
      <c r="DN65" s="237"/>
      <c r="DO65" s="237"/>
      <c r="DP65" s="237"/>
      <c r="DQ65"/>
      <c r="DR65" s="237"/>
      <c r="DS65" s="237"/>
      <c r="DT65" s="237"/>
      <c r="DU65" s="237"/>
      <c r="DV65" s="237"/>
      <c r="DW65" s="237"/>
      <c r="DX65" s="237"/>
      <c r="DY65"/>
      <c r="DZ65"/>
      <c r="EA65" s="237"/>
      <c r="EB65" s="237"/>
      <c r="EC65" s="237"/>
      <c r="ED65" s="237"/>
      <c r="EE65" s="237"/>
      <c r="EF65" s="237"/>
      <c r="EG65"/>
      <c r="EH65" s="237"/>
      <c r="EI65" s="237"/>
      <c r="EJ65" s="237"/>
      <c r="EK65" s="237"/>
      <c r="EL65" s="237"/>
      <c r="EM65"/>
      <c r="EN65" s="237"/>
      <c r="EO65"/>
      <c r="EP65" s="237"/>
      <c r="EQ65" s="237"/>
      <c r="ER65" s="237"/>
      <c r="ES65" s="237"/>
      <c r="ET65" s="237"/>
      <c r="EU65" s="237"/>
      <c r="EV65" s="237"/>
      <c r="EW65" s="237"/>
      <c r="EX65" s="237"/>
      <c r="EY65" s="237"/>
      <c r="EZ65" s="237"/>
      <c r="FA65" s="237"/>
      <c r="FB65" s="237"/>
      <c r="FC65" s="237"/>
      <c r="FD65" s="237"/>
      <c r="FE65"/>
      <c r="FF65" s="237"/>
      <c r="FG65" s="237"/>
      <c r="FH65" s="237"/>
      <c r="FI65" s="237"/>
      <c r="FJ65" s="237"/>
      <c r="FK65" s="237"/>
      <c r="FL65" s="237"/>
      <c r="FM65" s="237"/>
      <c r="FN65" s="237"/>
      <c r="FO65" s="237"/>
      <c r="FP65" s="237"/>
      <c r="FQ65" s="237"/>
      <c r="FR65" s="237"/>
      <c r="FS65" s="237"/>
      <c r="FT65" s="237"/>
      <c r="FU65" s="237"/>
      <c r="FV65" s="237"/>
      <c r="FW65" s="237"/>
      <c r="FX65" s="237"/>
      <c r="FY65" s="237"/>
      <c r="FZ65" s="237"/>
      <c r="GA65" s="237"/>
      <c r="GB65" s="237"/>
      <c r="GC65"/>
      <c r="GD65" s="237"/>
      <c r="GE65" s="237"/>
      <c r="GF65" s="237"/>
    </row>
    <row r="66" spans="1:188" s="118" customFormat="1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>
        <v>2</v>
      </c>
      <c r="S66">
        <v>2</v>
      </c>
      <c r="T66" t="s">
        <v>17</v>
      </c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  <c r="DH66" s="237"/>
      <c r="DI66" s="237"/>
      <c r="DJ66" s="237"/>
      <c r="DK66" s="237"/>
      <c r="DL66" s="237"/>
      <c r="DM66" s="237"/>
      <c r="DN66" s="237"/>
      <c r="DO66" s="237"/>
      <c r="DP66" s="237"/>
      <c r="DQ66" s="237"/>
      <c r="DR66" s="237"/>
      <c r="DS66" s="237"/>
      <c r="DT66" s="237"/>
      <c r="DU66" s="237"/>
      <c r="DV66" s="237"/>
      <c r="DW66" s="237"/>
      <c r="DX66" s="237"/>
      <c r="DY66" s="237"/>
      <c r="DZ66" s="237"/>
      <c r="EA66" s="237"/>
      <c r="EB66" s="237"/>
      <c r="EC66" s="237"/>
      <c r="ED66" s="237"/>
      <c r="EE66" s="237"/>
      <c r="EF66" s="237"/>
      <c r="EG66" s="237"/>
      <c r="EH66" s="237"/>
      <c r="EI66" s="237"/>
      <c r="EJ66" s="237"/>
      <c r="EK66" s="237"/>
      <c r="EL66" s="237"/>
      <c r="EM66" s="237"/>
      <c r="EN66" s="237"/>
      <c r="EO66" s="237"/>
      <c r="EP66" s="237"/>
      <c r="EQ66" s="237"/>
      <c r="ER66" s="237"/>
      <c r="ES66" s="237"/>
      <c r="ET66" s="237"/>
      <c r="EU66" s="237"/>
      <c r="EV66" s="237"/>
      <c r="EW66" s="237"/>
      <c r="EX66" s="237"/>
      <c r="EY66" s="237"/>
      <c r="EZ66" s="237"/>
      <c r="FA66" s="237"/>
      <c r="FB66" s="237"/>
      <c r="FC66" s="237"/>
      <c r="FD66" s="237"/>
      <c r="FE66" s="237"/>
      <c r="FF66" s="237"/>
      <c r="FG66" s="237"/>
      <c r="FH66" s="237"/>
      <c r="FI66" s="237"/>
      <c r="FJ66" s="237"/>
      <c r="FK66" s="237"/>
      <c r="FL66" s="237"/>
      <c r="FM66" s="237"/>
      <c r="FN66" s="237"/>
      <c r="FO66" s="237"/>
      <c r="FP66" s="237"/>
      <c r="FQ66" s="237"/>
      <c r="FR66" s="237"/>
      <c r="FS66" s="237"/>
      <c r="FT66" s="237"/>
      <c r="FU66" s="237"/>
      <c r="FV66" s="237"/>
      <c r="FW66" s="237"/>
      <c r="FX66" s="237"/>
      <c r="FY66" s="237"/>
      <c r="FZ66" s="237"/>
      <c r="GA66" s="237"/>
      <c r="GB66" s="237"/>
      <c r="GC66" s="237"/>
      <c r="GD66" s="237"/>
      <c r="GE66" s="237"/>
      <c r="GF66" s="237"/>
    </row>
    <row r="67" spans="1:188" s="118" customFormat="1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>
        <v>43</v>
      </c>
      <c r="S67">
        <v>3</v>
      </c>
      <c r="T67" t="s">
        <v>17</v>
      </c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7"/>
      <c r="DE67" s="237"/>
      <c r="DF67" s="237"/>
      <c r="DG67" s="237"/>
      <c r="DH67" s="237"/>
      <c r="DI67" s="237"/>
      <c r="DJ67" s="237"/>
      <c r="DK67" s="237"/>
      <c r="DL67" s="237"/>
      <c r="DM67" s="237"/>
      <c r="DN67" s="237"/>
      <c r="DO67" s="237"/>
      <c r="DP67" s="237"/>
      <c r="DQ67" s="237"/>
      <c r="DR67" s="237"/>
      <c r="DS67" s="237"/>
      <c r="DT67" s="237"/>
      <c r="DU67" s="237"/>
      <c r="DV67" s="237"/>
      <c r="DW67" s="237"/>
      <c r="DX67" s="237"/>
      <c r="DY67" s="237"/>
      <c r="DZ67" s="237"/>
      <c r="EA67" s="237"/>
      <c r="EB67" s="237"/>
      <c r="EC67" s="237"/>
      <c r="ED67" s="237"/>
      <c r="EE67" s="237"/>
      <c r="EF67" s="237"/>
      <c r="EG67" s="237"/>
      <c r="EH67" s="237"/>
      <c r="EI67" s="237"/>
      <c r="EJ67" s="237"/>
      <c r="EK67" s="237"/>
      <c r="EL67" s="237"/>
      <c r="EM67" s="237"/>
      <c r="EN67" s="237"/>
      <c r="EO67" s="237"/>
      <c r="EP67" s="237"/>
      <c r="EQ67" s="237"/>
      <c r="ER67" s="237"/>
      <c r="ES67" s="237"/>
      <c r="ET67" s="237"/>
      <c r="EU67" s="237"/>
      <c r="EV67" s="237"/>
      <c r="EW67" s="237"/>
      <c r="EX67" s="237"/>
      <c r="EY67" s="237"/>
      <c r="EZ67" s="237"/>
      <c r="FA67" s="237"/>
      <c r="FB67" s="237"/>
      <c r="FC67" s="237"/>
      <c r="FD67" s="237"/>
      <c r="FE67" s="237"/>
      <c r="FF67" s="237"/>
      <c r="FG67" s="237"/>
      <c r="FH67" s="237"/>
      <c r="FI67" s="237"/>
      <c r="FJ67" s="237"/>
      <c r="FK67" s="237"/>
      <c r="FL67" s="237"/>
      <c r="FM67" s="237"/>
      <c r="FN67" s="237"/>
      <c r="FO67" s="237"/>
      <c r="FP67" s="237"/>
      <c r="FQ67" s="237"/>
      <c r="FR67" s="237"/>
      <c r="FS67" s="237"/>
      <c r="FT67" s="237"/>
      <c r="FU67" s="237"/>
      <c r="FV67" s="237"/>
      <c r="FW67" s="237"/>
      <c r="FX67" s="237"/>
      <c r="FY67" s="237"/>
      <c r="FZ67" s="237"/>
      <c r="GA67" s="237"/>
      <c r="GB67" s="237"/>
      <c r="GC67" s="237"/>
      <c r="GD67" s="237"/>
      <c r="GE67" s="237"/>
      <c r="GF67" s="237"/>
    </row>
    <row r="68" spans="1:188">
      <c r="R68">
        <v>6</v>
      </c>
      <c r="S68">
        <v>4</v>
      </c>
      <c r="T68" t="s">
        <v>17</v>
      </c>
    </row>
    <row r="69" spans="1:188">
      <c r="A69" s="225"/>
      <c r="B69" s="225"/>
      <c r="C69" s="225"/>
      <c r="R69">
        <v>106</v>
      </c>
      <c r="S69">
        <v>6</v>
      </c>
      <c r="T69" t="s">
        <v>17</v>
      </c>
    </row>
    <row r="70" spans="1:188">
      <c r="A70" s="237"/>
      <c r="B70" s="237"/>
      <c r="C70" s="237"/>
      <c r="R70">
        <v>18</v>
      </c>
      <c r="S70">
        <v>7</v>
      </c>
      <c r="T70" t="s">
        <v>17</v>
      </c>
    </row>
    <row r="71" spans="1:188">
      <c r="A71" s="237"/>
      <c r="B71" s="237"/>
      <c r="C71" s="237"/>
      <c r="R71">
        <v>39037</v>
      </c>
      <c r="S71">
        <v>0</v>
      </c>
      <c r="T71" t="s">
        <v>18</v>
      </c>
    </row>
    <row r="72" spans="1:188">
      <c r="A72" s="237"/>
      <c r="B72" s="237"/>
      <c r="C72" s="237"/>
      <c r="R72">
        <v>50</v>
      </c>
      <c r="S72">
        <v>1</v>
      </c>
      <c r="T72" t="s">
        <v>18</v>
      </c>
    </row>
    <row r="73" spans="1:188">
      <c r="B73" s="237"/>
      <c r="C73" s="237"/>
      <c r="R73">
        <v>4</v>
      </c>
      <c r="S73">
        <v>2</v>
      </c>
      <c r="T73" t="s">
        <v>18</v>
      </c>
    </row>
    <row r="74" spans="1:188">
      <c r="A74" s="237"/>
      <c r="B74" s="237"/>
      <c r="C74" s="237"/>
      <c r="R74">
        <v>53</v>
      </c>
      <c r="S74">
        <v>3</v>
      </c>
      <c r="T74" t="s">
        <v>18</v>
      </c>
    </row>
    <row r="75" spans="1:188">
      <c r="B75" s="237"/>
      <c r="C75" s="237"/>
      <c r="R75">
        <v>1</v>
      </c>
      <c r="S75">
        <v>5</v>
      </c>
      <c r="T75" t="s">
        <v>18</v>
      </c>
    </row>
    <row r="76" spans="1:188">
      <c r="B76" s="237"/>
      <c r="C76" s="237"/>
      <c r="R76">
        <v>299</v>
      </c>
      <c r="S76">
        <v>6</v>
      </c>
      <c r="T76" t="s">
        <v>18</v>
      </c>
    </row>
    <row r="77" spans="1:188">
      <c r="A77" s="237"/>
      <c r="B77" s="237"/>
      <c r="C77" s="237"/>
      <c r="R77">
        <v>52</v>
      </c>
      <c r="S77">
        <v>7</v>
      </c>
      <c r="T77" t="s">
        <v>18</v>
      </c>
    </row>
    <row r="78" spans="1:188">
      <c r="A78" s="237"/>
      <c r="B78" s="237"/>
      <c r="C78" s="237"/>
      <c r="R78">
        <v>8496</v>
      </c>
      <c r="S78">
        <v>0</v>
      </c>
      <c r="T78" t="s">
        <v>19</v>
      </c>
    </row>
    <row r="79" spans="1:188">
      <c r="A79" s="237"/>
      <c r="B79" s="237"/>
      <c r="C79" s="237"/>
      <c r="R79">
        <v>41</v>
      </c>
      <c r="S79">
        <v>1</v>
      </c>
      <c r="T79" t="s">
        <v>19</v>
      </c>
    </row>
    <row r="80" spans="1:188">
      <c r="A80" s="237"/>
      <c r="B80" s="237"/>
      <c r="C80" s="237"/>
      <c r="R80">
        <v>5</v>
      </c>
      <c r="S80">
        <v>2</v>
      </c>
      <c r="T80" t="s">
        <v>19</v>
      </c>
    </row>
    <row r="81" spans="1:20">
      <c r="A81" s="237"/>
      <c r="B81" s="237"/>
      <c r="C81" s="237"/>
      <c r="R81">
        <v>53</v>
      </c>
      <c r="S81">
        <v>3</v>
      </c>
      <c r="T81" t="s">
        <v>19</v>
      </c>
    </row>
    <row r="82" spans="1:20">
      <c r="A82" s="237"/>
      <c r="B82" s="237"/>
      <c r="C82" s="237"/>
      <c r="R82">
        <v>2</v>
      </c>
      <c r="S82">
        <v>4</v>
      </c>
      <c r="T82" t="s">
        <v>19</v>
      </c>
    </row>
    <row r="83" spans="1:20">
      <c r="B83" s="237"/>
      <c r="C83" s="237"/>
      <c r="R83">
        <v>3</v>
      </c>
      <c r="S83">
        <v>5</v>
      </c>
      <c r="T83" t="s">
        <v>19</v>
      </c>
    </row>
    <row r="84" spans="1:20">
      <c r="B84" s="237"/>
      <c r="C84" s="237"/>
      <c r="R84">
        <v>186</v>
      </c>
      <c r="S84">
        <v>6</v>
      </c>
      <c r="T84" t="s">
        <v>19</v>
      </c>
    </row>
    <row r="85" spans="1:20">
      <c r="A85" s="237"/>
      <c r="B85" s="237"/>
      <c r="C85" s="237"/>
      <c r="R85">
        <v>47</v>
      </c>
      <c r="S85">
        <v>7</v>
      </c>
      <c r="T85" t="s">
        <v>19</v>
      </c>
    </row>
    <row r="86" spans="1:20">
      <c r="A86" s="237"/>
      <c r="B86" s="237"/>
      <c r="C86" s="237"/>
      <c r="R86">
        <v>19719</v>
      </c>
      <c r="S86">
        <v>0</v>
      </c>
      <c r="T86" t="s">
        <v>20</v>
      </c>
    </row>
    <row r="87" spans="1:20">
      <c r="A87" s="237"/>
      <c r="B87" s="237"/>
      <c r="C87" s="237"/>
      <c r="R87">
        <v>37</v>
      </c>
      <c r="S87">
        <v>1</v>
      </c>
      <c r="T87" t="s">
        <v>20</v>
      </c>
    </row>
    <row r="88" spans="1:20">
      <c r="A88" s="237"/>
      <c r="B88" s="237"/>
      <c r="C88" s="237"/>
      <c r="R88">
        <v>2</v>
      </c>
      <c r="S88">
        <v>2</v>
      </c>
      <c r="T88" t="s">
        <v>20</v>
      </c>
    </row>
    <row r="89" spans="1:20">
      <c r="B89" s="237"/>
      <c r="C89" s="237"/>
      <c r="R89">
        <v>27</v>
      </c>
      <c r="S89">
        <v>3</v>
      </c>
      <c r="T89" t="s">
        <v>20</v>
      </c>
    </row>
    <row r="90" spans="1:20">
      <c r="A90" s="237"/>
      <c r="B90" s="237"/>
      <c r="C90" s="237"/>
      <c r="R90">
        <v>2</v>
      </c>
      <c r="S90">
        <v>5</v>
      </c>
      <c r="T90" t="s">
        <v>20</v>
      </c>
    </row>
    <row r="91" spans="1:20">
      <c r="B91" s="237"/>
      <c r="C91" s="237"/>
      <c r="R91">
        <v>134</v>
      </c>
      <c r="S91">
        <v>6</v>
      </c>
      <c r="T91" t="s">
        <v>20</v>
      </c>
    </row>
    <row r="92" spans="1:20">
      <c r="B92" s="237"/>
      <c r="C92" s="237"/>
      <c r="R92">
        <v>34</v>
      </c>
      <c r="S92">
        <v>7</v>
      </c>
      <c r="T92" t="s">
        <v>20</v>
      </c>
    </row>
    <row r="93" spans="1:20">
      <c r="A93" s="237"/>
      <c r="B93" s="237"/>
      <c r="C93" s="237"/>
      <c r="R93">
        <v>22615</v>
      </c>
      <c r="S93">
        <v>0</v>
      </c>
      <c r="T93" t="s">
        <v>21</v>
      </c>
    </row>
    <row r="94" spans="1:20">
      <c r="A94" s="237"/>
      <c r="B94" s="237"/>
      <c r="C94" s="237"/>
      <c r="R94">
        <v>31</v>
      </c>
      <c r="S94">
        <v>1</v>
      </c>
      <c r="T94" t="s">
        <v>21</v>
      </c>
    </row>
    <row r="95" spans="1:20">
      <c r="A95" s="237"/>
      <c r="B95" s="237"/>
      <c r="C95" s="237"/>
      <c r="R95">
        <v>3</v>
      </c>
      <c r="S95">
        <v>2</v>
      </c>
      <c r="T95" t="s">
        <v>21</v>
      </c>
    </row>
    <row r="96" spans="1:20">
      <c r="A96" s="237"/>
      <c r="B96" s="237"/>
      <c r="C96" s="237"/>
      <c r="R96">
        <v>40</v>
      </c>
      <c r="S96">
        <v>3</v>
      </c>
      <c r="T96" t="s">
        <v>21</v>
      </c>
    </row>
    <row r="97" spans="1:20">
      <c r="A97" s="237"/>
      <c r="B97" s="237"/>
      <c r="C97" s="237"/>
      <c r="R97">
        <v>4</v>
      </c>
      <c r="S97">
        <v>5</v>
      </c>
      <c r="T97" t="s">
        <v>21</v>
      </c>
    </row>
    <row r="98" spans="1:20">
      <c r="A98" s="237"/>
      <c r="B98" s="237"/>
      <c r="C98" s="237"/>
      <c r="R98">
        <v>322</v>
      </c>
      <c r="S98">
        <v>6</v>
      </c>
      <c r="T98" t="s">
        <v>21</v>
      </c>
    </row>
    <row r="99" spans="1:20">
      <c r="B99" s="237"/>
      <c r="C99" s="237"/>
      <c r="R99">
        <v>37</v>
      </c>
      <c r="S99">
        <v>7</v>
      </c>
      <c r="T99" t="s">
        <v>21</v>
      </c>
    </row>
    <row r="100" spans="1:20">
      <c r="A100" s="237"/>
      <c r="B100" s="237"/>
      <c r="C100" s="237"/>
      <c r="R100">
        <v>8219</v>
      </c>
      <c r="S100">
        <v>0</v>
      </c>
      <c r="T100" t="s">
        <v>22</v>
      </c>
    </row>
    <row r="101" spans="1:20">
      <c r="A101" s="237"/>
      <c r="B101" s="237"/>
      <c r="C101" s="237"/>
      <c r="R101">
        <v>64</v>
      </c>
      <c r="S101">
        <v>1</v>
      </c>
      <c r="T101" t="s">
        <v>22</v>
      </c>
    </row>
    <row r="102" spans="1:20">
      <c r="A102" s="237"/>
      <c r="B102" s="237"/>
      <c r="C102" s="237"/>
      <c r="R102">
        <v>8</v>
      </c>
      <c r="S102">
        <v>2</v>
      </c>
      <c r="T102" t="s">
        <v>22</v>
      </c>
    </row>
    <row r="103" spans="1:20">
      <c r="A103" s="237"/>
      <c r="B103" s="237"/>
      <c r="C103" s="237"/>
      <c r="R103">
        <v>40</v>
      </c>
      <c r="S103">
        <v>3</v>
      </c>
      <c r="T103" t="s">
        <v>22</v>
      </c>
    </row>
    <row r="104" spans="1:20">
      <c r="A104" s="237"/>
      <c r="B104" s="237"/>
      <c r="C104" s="237"/>
      <c r="R104">
        <v>1</v>
      </c>
      <c r="S104">
        <v>4</v>
      </c>
      <c r="T104" t="s">
        <v>22</v>
      </c>
    </row>
    <row r="105" spans="1:20">
      <c r="A105" s="237"/>
      <c r="B105" s="237"/>
      <c r="C105" s="237"/>
      <c r="R105">
        <v>2</v>
      </c>
      <c r="S105">
        <v>5</v>
      </c>
      <c r="T105" t="s">
        <v>22</v>
      </c>
    </row>
    <row r="106" spans="1:20">
      <c r="A106" s="237"/>
      <c r="B106" s="237"/>
      <c r="C106" s="237"/>
      <c r="R106">
        <v>223</v>
      </c>
      <c r="S106">
        <v>6</v>
      </c>
      <c r="T106" t="s">
        <v>22</v>
      </c>
    </row>
    <row r="107" spans="1:20">
      <c r="B107" s="237"/>
      <c r="C107" s="237"/>
      <c r="R107">
        <v>73</v>
      </c>
      <c r="S107">
        <v>7</v>
      </c>
      <c r="T107" t="s">
        <v>22</v>
      </c>
    </row>
    <row r="108" spans="1:20">
      <c r="B108" s="237"/>
      <c r="C108" s="237"/>
      <c r="R108">
        <v>7124</v>
      </c>
      <c r="S108">
        <v>0</v>
      </c>
      <c r="T108" t="s">
        <v>23</v>
      </c>
    </row>
    <row r="109" spans="1:20">
      <c r="A109" s="237"/>
      <c r="B109" s="237"/>
      <c r="C109" s="237"/>
      <c r="R109">
        <v>23</v>
      </c>
      <c r="S109">
        <v>1</v>
      </c>
      <c r="T109" t="s">
        <v>23</v>
      </c>
    </row>
    <row r="110" spans="1:20">
      <c r="A110" s="237"/>
      <c r="B110" s="237"/>
      <c r="C110" s="237"/>
      <c r="R110">
        <v>28</v>
      </c>
      <c r="S110">
        <v>3</v>
      </c>
      <c r="T110" t="s">
        <v>23</v>
      </c>
    </row>
    <row r="111" spans="1:20">
      <c r="A111" s="237"/>
      <c r="B111" s="237"/>
      <c r="C111" s="237"/>
      <c r="R111">
        <v>4</v>
      </c>
      <c r="S111">
        <v>4</v>
      </c>
      <c r="T111" t="s">
        <v>23</v>
      </c>
    </row>
    <row r="112" spans="1:20">
      <c r="A112" s="237"/>
      <c r="B112" s="237"/>
      <c r="C112" s="237"/>
      <c r="R112">
        <v>62</v>
      </c>
      <c r="S112">
        <v>6</v>
      </c>
      <c r="T112" t="s">
        <v>23</v>
      </c>
    </row>
    <row r="113" spans="1:20">
      <c r="A113" s="237"/>
      <c r="B113" s="237"/>
      <c r="C113" s="237"/>
      <c r="R113">
        <v>55</v>
      </c>
      <c r="S113">
        <v>7</v>
      </c>
      <c r="T113" t="s">
        <v>23</v>
      </c>
    </row>
    <row r="114" spans="1:20">
      <c r="A114" s="237"/>
      <c r="B114" s="237"/>
      <c r="C114" s="237"/>
      <c r="R114">
        <v>15310</v>
      </c>
      <c r="S114">
        <v>0</v>
      </c>
      <c r="T114" t="s">
        <v>24</v>
      </c>
    </row>
    <row r="115" spans="1:20">
      <c r="B115" s="237"/>
      <c r="C115" s="237"/>
      <c r="R115">
        <v>13</v>
      </c>
      <c r="S115">
        <v>1</v>
      </c>
      <c r="T115" t="s">
        <v>24</v>
      </c>
    </row>
    <row r="116" spans="1:20">
      <c r="A116" s="237"/>
      <c r="B116" s="237"/>
      <c r="C116" s="237"/>
      <c r="R116">
        <v>1</v>
      </c>
      <c r="S116">
        <v>2</v>
      </c>
      <c r="T116" t="s">
        <v>24</v>
      </c>
    </row>
    <row r="117" spans="1:20">
      <c r="A117" s="237"/>
      <c r="B117" s="237"/>
      <c r="C117" s="237"/>
      <c r="R117">
        <v>22</v>
      </c>
      <c r="S117">
        <v>3</v>
      </c>
      <c r="T117" t="s">
        <v>24</v>
      </c>
    </row>
    <row r="118" spans="1:20">
      <c r="A118" s="237"/>
      <c r="B118" s="237"/>
      <c r="C118" s="237"/>
      <c r="R118">
        <v>1</v>
      </c>
      <c r="S118">
        <v>4</v>
      </c>
      <c r="T118" t="s">
        <v>24</v>
      </c>
    </row>
    <row r="119" spans="1:20">
      <c r="A119" s="237"/>
      <c r="B119" s="237"/>
      <c r="C119" s="237"/>
      <c r="R119">
        <v>1</v>
      </c>
      <c r="S119">
        <v>5</v>
      </c>
      <c r="T119" t="s">
        <v>24</v>
      </c>
    </row>
    <row r="120" spans="1:20">
      <c r="A120" s="237"/>
      <c r="B120" s="237"/>
      <c r="C120" s="237"/>
      <c r="R120">
        <v>96</v>
      </c>
      <c r="S120">
        <v>6</v>
      </c>
      <c r="T120" t="s">
        <v>24</v>
      </c>
    </row>
    <row r="121" spans="1:20">
      <c r="A121" s="237"/>
      <c r="B121" s="237"/>
      <c r="C121" s="237"/>
      <c r="R121">
        <v>14</v>
      </c>
      <c r="S121">
        <v>7</v>
      </c>
      <c r="T121" t="s">
        <v>24</v>
      </c>
    </row>
    <row r="122" spans="1:20">
      <c r="A122" s="237"/>
      <c r="B122" s="237"/>
      <c r="C122" s="237"/>
      <c r="R122">
        <v>2006</v>
      </c>
      <c r="S122">
        <v>0</v>
      </c>
      <c r="T122" t="s">
        <v>25</v>
      </c>
    </row>
    <row r="123" spans="1:20">
      <c r="B123" s="237"/>
      <c r="C123" s="237"/>
      <c r="R123">
        <v>5</v>
      </c>
      <c r="S123">
        <v>1</v>
      </c>
      <c r="T123" t="s">
        <v>25</v>
      </c>
    </row>
    <row r="124" spans="1:20">
      <c r="B124" s="237"/>
      <c r="C124" s="237"/>
      <c r="R124">
        <v>16</v>
      </c>
      <c r="S124">
        <v>3</v>
      </c>
      <c r="T124" t="s">
        <v>25</v>
      </c>
    </row>
    <row r="125" spans="1:20">
      <c r="A125" s="237"/>
      <c r="B125" s="237"/>
      <c r="C125" s="237"/>
      <c r="R125">
        <v>16</v>
      </c>
      <c r="S125">
        <v>6</v>
      </c>
      <c r="T125" t="s">
        <v>25</v>
      </c>
    </row>
    <row r="126" spans="1:20">
      <c r="A126" s="237"/>
      <c r="B126" s="237"/>
      <c r="C126" s="237"/>
      <c r="R126">
        <v>17</v>
      </c>
      <c r="S126">
        <v>7</v>
      </c>
      <c r="T126" t="s">
        <v>25</v>
      </c>
    </row>
    <row r="127" spans="1:20">
      <c r="A127" s="237"/>
      <c r="B127" s="237"/>
      <c r="C127" s="237"/>
      <c r="R127">
        <v>10879</v>
      </c>
      <c r="S127">
        <v>0</v>
      </c>
      <c r="T127" t="s">
        <v>26</v>
      </c>
    </row>
    <row r="128" spans="1:20">
      <c r="A128" s="237"/>
      <c r="B128" s="237"/>
      <c r="C128" s="237"/>
      <c r="R128">
        <v>14</v>
      </c>
      <c r="S128">
        <v>1</v>
      </c>
      <c r="T128" t="s">
        <v>26</v>
      </c>
    </row>
    <row r="129" spans="1:20">
      <c r="A129" s="237"/>
      <c r="B129" s="237"/>
      <c r="C129" s="237"/>
      <c r="R129">
        <v>30</v>
      </c>
      <c r="S129">
        <v>3</v>
      </c>
      <c r="T129" t="s">
        <v>26</v>
      </c>
    </row>
    <row r="130" spans="1:20">
      <c r="A130" s="237"/>
      <c r="B130" s="237"/>
      <c r="C130" s="237"/>
      <c r="R130">
        <v>57</v>
      </c>
      <c r="S130">
        <v>6</v>
      </c>
      <c r="T130" t="s">
        <v>26</v>
      </c>
    </row>
    <row r="131" spans="1:20">
      <c r="A131" s="237"/>
      <c r="B131" s="237"/>
      <c r="C131" s="237"/>
      <c r="R131">
        <v>21</v>
      </c>
      <c r="S131">
        <v>7</v>
      </c>
      <c r="T131" t="s">
        <v>26</v>
      </c>
    </row>
    <row r="132" spans="1:20">
      <c r="A132" s="237"/>
      <c r="B132" s="237"/>
      <c r="C132" s="237"/>
      <c r="R132">
        <v>33516</v>
      </c>
      <c r="S132">
        <v>0</v>
      </c>
      <c r="T132" t="s">
        <v>27</v>
      </c>
    </row>
    <row r="133" spans="1:20">
      <c r="A133" s="237"/>
      <c r="B133" s="237"/>
      <c r="C133" s="237"/>
      <c r="R133">
        <v>20</v>
      </c>
      <c r="S133">
        <v>1</v>
      </c>
      <c r="T133" t="s">
        <v>27</v>
      </c>
    </row>
    <row r="134" spans="1:20">
      <c r="A134" s="237"/>
      <c r="B134" s="237"/>
      <c r="C134" s="237"/>
      <c r="R134">
        <v>2</v>
      </c>
      <c r="S134">
        <v>2</v>
      </c>
      <c r="T134" t="s">
        <v>27</v>
      </c>
    </row>
    <row r="135" spans="1:20">
      <c r="A135" s="237"/>
      <c r="B135" s="237"/>
      <c r="C135" s="237"/>
      <c r="R135">
        <v>32</v>
      </c>
      <c r="S135">
        <v>3</v>
      </c>
      <c r="T135" t="s">
        <v>27</v>
      </c>
    </row>
    <row r="136" spans="1:20">
      <c r="A136" s="237"/>
      <c r="B136" s="237"/>
      <c r="C136" s="237"/>
      <c r="R136">
        <v>2</v>
      </c>
      <c r="S136">
        <v>4</v>
      </c>
      <c r="T136" t="s">
        <v>27</v>
      </c>
    </row>
    <row r="137" spans="1:20">
      <c r="B137" s="237"/>
      <c r="C137" s="237"/>
      <c r="R137">
        <v>2</v>
      </c>
      <c r="S137">
        <v>5</v>
      </c>
      <c r="T137" t="s">
        <v>27</v>
      </c>
    </row>
    <row r="138" spans="1:20">
      <c r="A138" s="237"/>
      <c r="B138" s="237"/>
      <c r="C138" s="237"/>
      <c r="R138">
        <v>267</v>
      </c>
      <c r="S138">
        <v>6</v>
      </c>
      <c r="T138" t="s">
        <v>27</v>
      </c>
    </row>
    <row r="139" spans="1:20">
      <c r="B139" s="237"/>
      <c r="C139" s="237"/>
      <c r="R139">
        <v>53</v>
      </c>
      <c r="S139">
        <v>7</v>
      </c>
      <c r="T139" t="s">
        <v>27</v>
      </c>
    </row>
    <row r="140" spans="1:20">
      <c r="A140" s="237"/>
      <c r="B140" s="237"/>
      <c r="C140" s="237"/>
      <c r="R140">
        <v>42436</v>
      </c>
      <c r="S140">
        <v>0</v>
      </c>
      <c r="T140" t="s">
        <v>28</v>
      </c>
    </row>
    <row r="141" spans="1:20">
      <c r="A141" s="237"/>
      <c r="B141" s="237"/>
      <c r="C141" s="237"/>
      <c r="R141">
        <v>63</v>
      </c>
      <c r="S141">
        <v>1</v>
      </c>
      <c r="T141" t="s">
        <v>28</v>
      </c>
    </row>
    <row r="142" spans="1:20">
      <c r="A142" s="237"/>
      <c r="B142" s="237"/>
      <c r="C142" s="237"/>
      <c r="R142">
        <v>87</v>
      </c>
      <c r="S142">
        <v>3</v>
      </c>
      <c r="T142" t="s">
        <v>28</v>
      </c>
    </row>
    <row r="143" spans="1:20">
      <c r="A143" s="237"/>
      <c r="B143" s="237"/>
      <c r="C143" s="237"/>
      <c r="R143">
        <v>2</v>
      </c>
      <c r="S143">
        <v>4</v>
      </c>
      <c r="T143" t="s">
        <v>28</v>
      </c>
    </row>
    <row r="144" spans="1:20">
      <c r="A144" s="237"/>
      <c r="B144" s="237"/>
      <c r="C144" s="237"/>
      <c r="R144">
        <v>801</v>
      </c>
      <c r="S144">
        <v>6</v>
      </c>
      <c r="T144" t="s">
        <v>28</v>
      </c>
    </row>
    <row r="145" spans="1:20">
      <c r="A145" s="237"/>
      <c r="B145" s="237"/>
      <c r="C145" s="237"/>
      <c r="R145">
        <v>102</v>
      </c>
      <c r="S145">
        <v>7</v>
      </c>
      <c r="T145" t="s">
        <v>28</v>
      </c>
    </row>
    <row r="146" spans="1:20">
      <c r="A146" s="237"/>
      <c r="B146" s="237"/>
      <c r="C146" s="237"/>
      <c r="R146">
        <v>62678</v>
      </c>
      <c r="S146">
        <v>0</v>
      </c>
      <c r="T146" t="s">
        <v>29</v>
      </c>
    </row>
    <row r="147" spans="1:20">
      <c r="B147" s="237"/>
      <c r="C147" s="237"/>
      <c r="R147">
        <v>24</v>
      </c>
      <c r="S147">
        <v>1</v>
      </c>
      <c r="T147" t="s">
        <v>29</v>
      </c>
    </row>
    <row r="148" spans="1:20">
      <c r="A148" s="237"/>
      <c r="B148" s="237"/>
      <c r="C148" s="237"/>
      <c r="R148">
        <v>3</v>
      </c>
      <c r="S148">
        <v>2</v>
      </c>
      <c r="T148" t="s">
        <v>29</v>
      </c>
    </row>
    <row r="149" spans="1:20">
      <c r="A149" s="237"/>
      <c r="B149" s="237"/>
      <c r="C149" s="237"/>
      <c r="R149">
        <v>76</v>
      </c>
      <c r="S149">
        <v>3</v>
      </c>
      <c r="T149" t="s">
        <v>29</v>
      </c>
    </row>
    <row r="150" spans="1:20">
      <c r="A150" s="237"/>
      <c r="B150" s="237"/>
      <c r="C150" s="237"/>
      <c r="R150">
        <v>4</v>
      </c>
      <c r="S150">
        <v>4</v>
      </c>
      <c r="T150" t="s">
        <v>29</v>
      </c>
    </row>
    <row r="151" spans="1:20">
      <c r="A151" s="237"/>
      <c r="B151" s="237"/>
      <c r="C151" s="237"/>
      <c r="R151">
        <v>1</v>
      </c>
      <c r="S151">
        <v>5</v>
      </c>
      <c r="T151" t="s">
        <v>29</v>
      </c>
    </row>
    <row r="152" spans="1:20">
      <c r="A152" s="237"/>
      <c r="B152" s="237"/>
      <c r="C152" s="237"/>
      <c r="R152">
        <v>1076</v>
      </c>
      <c r="S152">
        <v>6</v>
      </c>
      <c r="T152" t="s">
        <v>29</v>
      </c>
    </row>
    <row r="153" spans="1:20">
      <c r="B153" s="237"/>
      <c r="C153" s="237"/>
      <c r="R153">
        <v>86</v>
      </c>
      <c r="S153">
        <v>7</v>
      </c>
      <c r="T153" t="s">
        <v>29</v>
      </c>
    </row>
    <row r="154" spans="1:20">
      <c r="A154" s="237"/>
      <c r="B154" s="237"/>
      <c r="C154" s="237"/>
      <c r="R154">
        <v>22847</v>
      </c>
      <c r="S154">
        <v>0</v>
      </c>
      <c r="T154" t="s">
        <v>30</v>
      </c>
    </row>
    <row r="155" spans="1:20">
      <c r="A155" s="237"/>
      <c r="B155" s="237"/>
      <c r="C155" s="237"/>
      <c r="R155">
        <v>7</v>
      </c>
      <c r="S155">
        <v>1</v>
      </c>
      <c r="T155" t="s">
        <v>30</v>
      </c>
    </row>
    <row r="156" spans="1:20">
      <c r="A156" s="237"/>
      <c r="B156" s="237"/>
      <c r="C156" s="237"/>
      <c r="R156">
        <v>1</v>
      </c>
      <c r="S156">
        <v>2</v>
      </c>
      <c r="T156" t="s">
        <v>30</v>
      </c>
    </row>
    <row r="157" spans="1:20">
      <c r="A157" s="237"/>
      <c r="B157" s="237"/>
      <c r="C157" s="237"/>
      <c r="R157">
        <v>20</v>
      </c>
      <c r="S157">
        <v>3</v>
      </c>
      <c r="T157" t="s">
        <v>30</v>
      </c>
    </row>
    <row r="158" spans="1:20">
      <c r="A158" s="237"/>
      <c r="B158" s="237"/>
      <c r="C158" s="237"/>
      <c r="R158">
        <v>1</v>
      </c>
      <c r="S158">
        <v>4</v>
      </c>
      <c r="T158" t="s">
        <v>30</v>
      </c>
    </row>
    <row r="159" spans="1:20">
      <c r="A159" s="237"/>
      <c r="B159" s="237"/>
      <c r="C159" s="237"/>
      <c r="R159">
        <v>92</v>
      </c>
      <c r="S159">
        <v>6</v>
      </c>
      <c r="T159" t="s">
        <v>30</v>
      </c>
    </row>
    <row r="160" spans="1:20">
      <c r="A160" s="237"/>
      <c r="B160" s="237"/>
      <c r="C160" s="237"/>
      <c r="R160">
        <v>35</v>
      </c>
      <c r="S160">
        <v>7</v>
      </c>
      <c r="T160" t="s">
        <v>30</v>
      </c>
    </row>
    <row r="161" spans="1:3">
      <c r="A161" s="237"/>
      <c r="B161" s="237"/>
      <c r="C161" s="237"/>
    </row>
    <row r="162" spans="1:3">
      <c r="A162" s="237"/>
      <c r="B162" s="237"/>
      <c r="C162" s="237"/>
    </row>
    <row r="163" spans="1:3">
      <c r="B163" s="237"/>
      <c r="C163" s="237"/>
    </row>
    <row r="164" spans="1:3">
      <c r="A164" s="237"/>
      <c r="B164" s="237"/>
      <c r="C164" s="237"/>
    </row>
    <row r="165" spans="1:3">
      <c r="A165" s="237"/>
      <c r="B165" s="237"/>
      <c r="C165" s="237"/>
    </row>
    <row r="166" spans="1:3">
      <c r="A166" s="237"/>
      <c r="B166" s="237"/>
      <c r="C166" s="237"/>
    </row>
    <row r="167" spans="1:3">
      <c r="A167" s="237"/>
      <c r="B167" s="237"/>
      <c r="C167" s="237"/>
    </row>
    <row r="168" spans="1:3">
      <c r="A168" s="237"/>
      <c r="B168" s="237"/>
      <c r="C168" s="237"/>
    </row>
    <row r="169" spans="1:3">
      <c r="A169" s="237"/>
      <c r="B169" s="237"/>
      <c r="C169" s="237"/>
    </row>
    <row r="170" spans="1:3">
      <c r="A170" s="237"/>
      <c r="B170" s="237"/>
      <c r="C170" s="237"/>
    </row>
    <row r="171" spans="1:3">
      <c r="A171" s="237"/>
      <c r="B171" s="237"/>
      <c r="C171" s="237"/>
    </row>
    <row r="172" spans="1:3">
      <c r="A172" s="237"/>
      <c r="B172" s="237"/>
      <c r="C172" s="237"/>
    </row>
    <row r="173" spans="1:3">
      <c r="A173" s="237"/>
      <c r="B173" s="237"/>
      <c r="C173" s="237"/>
    </row>
    <row r="174" spans="1:3">
      <c r="A174" s="237"/>
      <c r="B174" s="237"/>
      <c r="C174" s="237"/>
    </row>
    <row r="175" spans="1:3">
      <c r="A175" s="237"/>
      <c r="B175" s="237"/>
      <c r="C175" s="237"/>
    </row>
    <row r="176" spans="1:3">
      <c r="A176" s="237"/>
      <c r="B176" s="237"/>
      <c r="C176" s="237"/>
    </row>
    <row r="177" spans="1:3">
      <c r="A177" s="237"/>
      <c r="B177" s="237"/>
      <c r="C177" s="237"/>
    </row>
    <row r="178" spans="1:3">
      <c r="A178" s="237"/>
      <c r="B178" s="237"/>
      <c r="C178" s="237"/>
    </row>
    <row r="179" spans="1:3">
      <c r="B179" s="237"/>
      <c r="C179" s="237"/>
    </row>
    <row r="180" spans="1:3">
      <c r="A180" s="237"/>
      <c r="B180" s="237"/>
      <c r="C180" s="237"/>
    </row>
    <row r="181" spans="1:3">
      <c r="A181" s="237"/>
      <c r="B181" s="237"/>
      <c r="C181" s="237"/>
    </row>
    <row r="182" spans="1:3">
      <c r="A182" s="237"/>
      <c r="B182" s="237"/>
      <c r="C182" s="237"/>
    </row>
    <row r="183" spans="1:3">
      <c r="A183" s="237"/>
      <c r="B183" s="237"/>
      <c r="C183" s="237"/>
    </row>
    <row r="184" spans="1:3">
      <c r="A184" s="237"/>
      <c r="B184" s="237"/>
      <c r="C184" s="237"/>
    </row>
    <row r="185" spans="1:3">
      <c r="B185" s="237"/>
      <c r="C185" s="237"/>
    </row>
    <row r="186" spans="1:3">
      <c r="A186" s="237"/>
      <c r="B186" s="237"/>
      <c r="C186" s="237"/>
    </row>
    <row r="187" spans="1:3">
      <c r="A187" s="237"/>
      <c r="B187" s="237"/>
      <c r="C187" s="237"/>
    </row>
    <row r="188" spans="1:3">
      <c r="A188" s="237"/>
      <c r="B188" s="237"/>
      <c r="C188" s="237"/>
    </row>
    <row r="189" spans="1:3">
      <c r="A189" s="237"/>
      <c r="B189" s="237"/>
      <c r="C189" s="237"/>
    </row>
    <row r="190" spans="1:3">
      <c r="A190" s="237"/>
      <c r="B190" s="237"/>
      <c r="C190" s="237"/>
    </row>
    <row r="191" spans="1:3">
      <c r="A191" s="237"/>
      <c r="B191" s="237"/>
      <c r="C191" s="237"/>
    </row>
    <row r="192" spans="1:3">
      <c r="A192" s="237"/>
      <c r="B192" s="237"/>
      <c r="C192" s="237"/>
    </row>
    <row r="193" spans="1:3">
      <c r="A193" s="237"/>
      <c r="B193" s="237"/>
      <c r="C193" s="237"/>
    </row>
    <row r="194" spans="1:3">
      <c r="A194" s="237"/>
      <c r="B194" s="237"/>
      <c r="C194" s="237"/>
    </row>
    <row r="195" spans="1:3">
      <c r="B195" s="237"/>
      <c r="C195" s="237"/>
    </row>
    <row r="196" spans="1:3">
      <c r="A196" s="237"/>
      <c r="B196" s="237"/>
      <c r="C196" s="237"/>
    </row>
    <row r="197" spans="1:3">
      <c r="A197" s="237"/>
      <c r="B197" s="237"/>
      <c r="C197" s="237"/>
    </row>
    <row r="198" spans="1:3">
      <c r="A198" s="237"/>
      <c r="B198" s="237"/>
      <c r="C198" s="237"/>
    </row>
    <row r="199" spans="1:3">
      <c r="A199" s="237"/>
      <c r="B199" s="237"/>
      <c r="C199" s="237"/>
    </row>
    <row r="200" spans="1:3">
      <c r="A200" s="237"/>
      <c r="B200" s="237"/>
      <c r="C200" s="237"/>
    </row>
    <row r="201" spans="1:3">
      <c r="A201" s="237"/>
      <c r="B201" s="237"/>
      <c r="C201" s="237"/>
    </row>
    <row r="202" spans="1:3">
      <c r="A202" s="237"/>
      <c r="B202" s="237"/>
      <c r="C202" s="237"/>
    </row>
    <row r="203" spans="1:3">
      <c r="B203" s="237"/>
      <c r="C203" s="237"/>
    </row>
    <row r="204" spans="1:3">
      <c r="B204" s="237"/>
      <c r="C204" s="237"/>
    </row>
    <row r="205" spans="1:3">
      <c r="A205" s="237"/>
      <c r="B205" s="237"/>
      <c r="C205" s="237"/>
    </row>
    <row r="206" spans="1:3">
      <c r="A206" s="237"/>
      <c r="B206" s="237"/>
      <c r="C206" s="237"/>
    </row>
    <row r="207" spans="1:3">
      <c r="A207" s="237"/>
      <c r="B207" s="237"/>
      <c r="C207" s="237"/>
    </row>
    <row r="208" spans="1:3">
      <c r="A208" s="237"/>
      <c r="B208" s="237"/>
      <c r="C208" s="237"/>
    </row>
    <row r="209" spans="1:3">
      <c r="A209" s="237"/>
      <c r="B209" s="237"/>
      <c r="C209" s="237"/>
    </row>
    <row r="210" spans="1:3">
      <c r="A210" s="237"/>
      <c r="B210" s="237"/>
      <c r="C210" s="237"/>
    </row>
    <row r="211" spans="1:3">
      <c r="B211" s="237"/>
      <c r="C211" s="237"/>
    </row>
    <row r="212" spans="1:3">
      <c r="A212" s="237"/>
      <c r="B212" s="237"/>
      <c r="C212" s="237"/>
    </row>
    <row r="213" spans="1:3">
      <c r="A213" s="237"/>
      <c r="B213" s="237"/>
      <c r="C213" s="237"/>
    </row>
    <row r="214" spans="1:3">
      <c r="A214" s="237"/>
      <c r="B214" s="237"/>
      <c r="C214" s="237"/>
    </row>
    <row r="215" spans="1:3">
      <c r="A215" s="237"/>
      <c r="B215" s="237"/>
      <c r="C215" s="237"/>
    </row>
    <row r="216" spans="1:3">
      <c r="A216" s="237"/>
      <c r="B216" s="237"/>
      <c r="C216" s="237"/>
    </row>
    <row r="217" spans="1:3">
      <c r="B217" s="237"/>
      <c r="C217" s="237"/>
    </row>
    <row r="218" spans="1:3">
      <c r="A218" s="237"/>
      <c r="B218" s="237"/>
      <c r="C218" s="237"/>
    </row>
    <row r="219" spans="1:3">
      <c r="B219" s="237"/>
      <c r="C219" s="237"/>
    </row>
    <row r="220" spans="1:3">
      <c r="A220" s="237"/>
      <c r="B220" s="237"/>
      <c r="C220" s="237"/>
    </row>
    <row r="221" spans="1:3">
      <c r="A221" s="237"/>
      <c r="B221" s="237"/>
      <c r="C221" s="237"/>
    </row>
    <row r="222" spans="1:3">
      <c r="A222" s="237"/>
      <c r="B222" s="237"/>
      <c r="C222" s="237"/>
    </row>
    <row r="223" spans="1:3">
      <c r="A223" s="237"/>
      <c r="B223" s="237"/>
      <c r="C223" s="237"/>
    </row>
    <row r="224" spans="1:3">
      <c r="A224" s="237"/>
      <c r="B224" s="237"/>
      <c r="C224" s="237"/>
    </row>
    <row r="225" spans="1:3">
      <c r="A225" s="237"/>
      <c r="B225" s="237"/>
      <c r="C225" s="237"/>
    </row>
    <row r="226" spans="1:3">
      <c r="A226" s="237"/>
      <c r="B226" s="237"/>
      <c r="C226" s="237"/>
    </row>
    <row r="227" spans="1:3">
      <c r="A227" s="237"/>
      <c r="B227" s="237"/>
      <c r="C227" s="237"/>
    </row>
    <row r="228" spans="1:3">
      <c r="A228" s="237"/>
      <c r="B228" s="237"/>
      <c r="C228" s="237"/>
    </row>
    <row r="229" spans="1:3">
      <c r="A229" s="237"/>
      <c r="B229" s="237"/>
      <c r="C229" s="237"/>
    </row>
    <row r="230" spans="1:3">
      <c r="A230" s="237"/>
      <c r="B230" s="237"/>
      <c r="C230" s="237"/>
    </row>
    <row r="231" spans="1:3">
      <c r="A231" s="237"/>
      <c r="B231" s="237"/>
      <c r="C231" s="237"/>
    </row>
    <row r="232" spans="1:3">
      <c r="A232" s="237"/>
      <c r="B232" s="237"/>
      <c r="C232" s="237"/>
    </row>
    <row r="233" spans="1:3">
      <c r="A233" s="237"/>
      <c r="B233" s="237"/>
      <c r="C233" s="237"/>
    </row>
    <row r="234" spans="1:3">
      <c r="A234" s="237"/>
      <c r="B234" s="237"/>
      <c r="C234" s="237"/>
    </row>
    <row r="235" spans="1:3">
      <c r="B235" s="237"/>
      <c r="C235" s="237"/>
    </row>
    <row r="236" spans="1:3">
      <c r="A236" s="237"/>
      <c r="B236" s="237"/>
      <c r="C236" s="237"/>
    </row>
    <row r="237" spans="1:3">
      <c r="A237" s="237"/>
      <c r="B237" s="237"/>
      <c r="C237" s="237"/>
    </row>
    <row r="238" spans="1:3">
      <c r="A238" s="237"/>
      <c r="B238" s="237"/>
      <c r="C238" s="237"/>
    </row>
    <row r="239" spans="1:3">
      <c r="A239" s="237"/>
      <c r="B239" s="237"/>
      <c r="C239" s="237"/>
    </row>
    <row r="240" spans="1:3">
      <c r="A240" s="237"/>
      <c r="B240" s="237"/>
      <c r="C240" s="237"/>
    </row>
    <row r="241" spans="1:3">
      <c r="A241" s="237"/>
      <c r="B241" s="237"/>
      <c r="C241" s="237"/>
    </row>
    <row r="242" spans="1:3">
      <c r="A242" s="237"/>
      <c r="B242" s="237"/>
      <c r="C242" s="237"/>
    </row>
    <row r="243" spans="1:3">
      <c r="A243" s="237"/>
      <c r="B243" s="237"/>
      <c r="C243" s="237"/>
    </row>
    <row r="244" spans="1:3">
      <c r="A244" s="237"/>
      <c r="B244" s="237"/>
      <c r="C244" s="237"/>
    </row>
    <row r="245" spans="1:3">
      <c r="A245" s="237"/>
      <c r="B245" s="237"/>
      <c r="C245" s="237"/>
    </row>
    <row r="246" spans="1:3">
      <c r="A246" s="237"/>
      <c r="B246" s="237"/>
      <c r="C246" s="237"/>
    </row>
    <row r="247" spans="1:3">
      <c r="A247" s="237"/>
      <c r="B247" s="237"/>
      <c r="C247" s="237"/>
    </row>
    <row r="248" spans="1:3">
      <c r="A248" s="237"/>
      <c r="B248" s="237"/>
      <c r="C248" s="237"/>
    </row>
    <row r="249" spans="1:3">
      <c r="A249" s="237"/>
      <c r="B249" s="237"/>
      <c r="C249" s="237"/>
    </row>
    <row r="250" spans="1:3">
      <c r="A250" s="237"/>
      <c r="B250" s="237"/>
      <c r="C250" s="237"/>
    </row>
    <row r="251" spans="1:3">
      <c r="A251" s="237"/>
      <c r="B251" s="237"/>
      <c r="C251" s="237"/>
    </row>
    <row r="252" spans="1:3">
      <c r="A252" s="237"/>
      <c r="B252" s="237"/>
      <c r="C252" s="237"/>
    </row>
    <row r="253" spans="1:3">
      <c r="A253" s="237"/>
      <c r="B253" s="237"/>
      <c r="C253" s="237"/>
    </row>
    <row r="254" spans="1:3">
      <c r="A254" s="237"/>
      <c r="B254" s="237"/>
      <c r="C254" s="237"/>
    </row>
    <row r="255" spans="1:3">
      <c r="A255" s="237"/>
      <c r="B255" s="237"/>
      <c r="C255" s="237"/>
    </row>
    <row r="256" spans="1:3">
      <c r="A256" s="237"/>
      <c r="B256" s="237"/>
      <c r="C256" s="237"/>
    </row>
    <row r="257" spans="1:3">
      <c r="A257" s="237"/>
      <c r="B257" s="237"/>
      <c r="C257" s="237"/>
    </row>
    <row r="258" spans="1:3">
      <c r="A258" s="237"/>
      <c r="B258" s="237"/>
      <c r="C258" s="237"/>
    </row>
    <row r="259" spans="1:3">
      <c r="B259" s="237"/>
      <c r="C259" s="237"/>
    </row>
    <row r="260" spans="1:3">
      <c r="A260" s="237"/>
      <c r="B260" s="237"/>
      <c r="C260" s="237"/>
    </row>
    <row r="261" spans="1:3">
      <c r="A261" s="237"/>
      <c r="B261" s="237"/>
      <c r="C261" s="237"/>
    </row>
    <row r="262" spans="1:3">
      <c r="A262" s="237"/>
      <c r="B262" s="237"/>
      <c r="C262" s="237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55" t="s">
        <v>88</v>
      </c>
      <c r="B2" s="255"/>
      <c r="C2" s="255"/>
      <c r="F2" s="256" t="s">
        <v>88</v>
      </c>
      <c r="G2" s="256"/>
      <c r="H2" s="256"/>
    </row>
    <row r="3" spans="1:9">
      <c r="A3" t="s">
        <v>190</v>
      </c>
      <c r="D3" t="s">
        <v>192</v>
      </c>
      <c r="F3" t="s">
        <v>189</v>
      </c>
      <c r="I3" t="s">
        <v>191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55">
        <v>1.7690457530470504E-2</v>
      </c>
      <c r="H7" t="s">
        <v>66</v>
      </c>
      <c r="I7" s="256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55">
        <v>3.4900260585577894E-2</v>
      </c>
      <c r="H11" t="s">
        <v>66</v>
      </c>
      <c r="I11" s="256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55">
        <v>4.7674795830571111E-2</v>
      </c>
      <c r="H15" t="s">
        <v>66</v>
      </c>
      <c r="I15" s="256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55">
        <v>7.1463803858987374E-2</v>
      </c>
      <c r="H19" t="s">
        <v>66</v>
      </c>
      <c r="I19" s="256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55">
        <v>0.150014794358418</v>
      </c>
      <c r="H23" t="s">
        <v>66</v>
      </c>
      <c r="I23" s="256">
        <v>0.15323916220165612</v>
      </c>
    </row>
    <row r="25" spans="1:9">
      <c r="A25" t="s">
        <v>186</v>
      </c>
      <c r="D25" t="s">
        <v>185</v>
      </c>
      <c r="F25" t="s">
        <v>187</v>
      </c>
      <c r="I25" t="s">
        <v>188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9">
        <v>1.5614791584999347E-2</v>
      </c>
      <c r="H29" t="s">
        <v>66</v>
      </c>
      <c r="I29" s="219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9">
        <v>2.9833774881016576E-2</v>
      </c>
      <c r="H33" t="s">
        <v>66</v>
      </c>
      <c r="I33" s="219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9">
        <v>4.0598197253651359E-2</v>
      </c>
      <c r="H37" t="s">
        <v>66</v>
      </c>
      <c r="I37" s="219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9">
        <v>6.3711911357340723E-2</v>
      </c>
      <c r="H41" t="s">
        <v>66</v>
      </c>
      <c r="I41" s="219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9">
        <v>0.14126469396027563</v>
      </c>
      <c r="H45" t="s">
        <v>66</v>
      </c>
      <c r="I45" s="219">
        <v>0.15323916220165612</v>
      </c>
    </row>
    <row r="58" spans="1:14" ht="20.25">
      <c r="A58" s="271" t="s">
        <v>136</v>
      </c>
      <c r="B58" s="271"/>
      <c r="C58" s="271"/>
      <c r="D58" s="271"/>
      <c r="E58" s="271"/>
      <c r="F58" s="271"/>
      <c r="G58" s="271"/>
      <c r="H58" s="271"/>
      <c r="I58" s="271"/>
    </row>
    <row r="59" spans="1:14">
      <c r="A59" s="178" t="s">
        <v>88</v>
      </c>
      <c r="B59" s="171"/>
      <c r="C59" s="171"/>
      <c r="D59" s="182"/>
      <c r="E59" s="219"/>
      <c r="F59" s="219" t="s">
        <v>88</v>
      </c>
      <c r="G59" s="219"/>
      <c r="H59" s="219"/>
      <c r="I59" s="219"/>
    </row>
    <row r="60" spans="1:14">
      <c r="A60" s="232" t="s">
        <v>180</v>
      </c>
      <c r="B60" s="232"/>
      <c r="C60" s="232"/>
      <c r="D60" s="221" t="s">
        <v>181</v>
      </c>
      <c r="E60" s="219"/>
      <c r="F60" s="238" t="s">
        <v>182</v>
      </c>
      <c r="G60" s="239"/>
      <c r="H60" s="240"/>
      <c r="I60" s="219" t="s">
        <v>183</v>
      </c>
    </row>
    <row r="61" spans="1:14" ht="13.5">
      <c r="A61" s="211" t="s">
        <v>96</v>
      </c>
      <c r="B61" s="212"/>
      <c r="C61" s="213"/>
      <c r="D61" s="182"/>
      <c r="E61" s="206"/>
      <c r="F61" s="219" t="s">
        <v>96</v>
      </c>
      <c r="G61" s="219"/>
      <c r="H61" s="219"/>
      <c r="I61" s="219"/>
    </row>
    <row r="62" spans="1:14">
      <c r="A62" s="171"/>
      <c r="B62" s="171"/>
      <c r="C62" s="186" t="s">
        <v>65</v>
      </c>
      <c r="D62" s="234">
        <v>6566</v>
      </c>
      <c r="E62" s="219"/>
      <c r="F62" s="219"/>
      <c r="G62" s="219"/>
      <c r="H62" s="219" t="s">
        <v>65</v>
      </c>
      <c r="I62" s="219">
        <v>5736</v>
      </c>
    </row>
    <row r="63" spans="1:14" s="4" customFormat="1">
      <c r="A63" s="171"/>
      <c r="B63" s="171"/>
      <c r="C63" s="186" t="s">
        <v>68</v>
      </c>
      <c r="D63" s="234">
        <v>364089</v>
      </c>
      <c r="E63" s="219"/>
      <c r="F63" s="219"/>
      <c r="G63" s="219"/>
      <c r="H63" s="219" t="s">
        <v>68</v>
      </c>
      <c r="I63" s="219">
        <v>367344</v>
      </c>
      <c r="M63" s="87"/>
      <c r="N63" s="92"/>
    </row>
    <row r="64" spans="1:14" s="4" customFormat="1">
      <c r="A64" s="171"/>
      <c r="B64" s="171"/>
      <c r="C64" s="186" t="s">
        <v>66</v>
      </c>
      <c r="D64" s="233">
        <v>1.8034052113631557E-2</v>
      </c>
      <c r="E64" s="219"/>
      <c r="F64" s="219"/>
      <c r="G64" s="219"/>
      <c r="H64" s="219" t="s">
        <v>66</v>
      </c>
      <c r="I64" s="236">
        <v>1.5614791584999347E-2</v>
      </c>
      <c r="M64" s="87"/>
      <c r="N64" s="92"/>
    </row>
    <row r="65" spans="1:14" s="4" customFormat="1">
      <c r="A65" s="183" t="s">
        <v>97</v>
      </c>
      <c r="B65" s="184"/>
      <c r="C65" s="185"/>
      <c r="D65" s="221"/>
      <c r="E65" s="219"/>
      <c r="F65" s="219" t="s">
        <v>97</v>
      </c>
      <c r="G65" s="219"/>
      <c r="H65" s="219"/>
      <c r="I65" s="219"/>
      <c r="M65" s="87"/>
      <c r="N65" s="92"/>
    </row>
    <row r="66" spans="1:14" s="4" customFormat="1">
      <c r="A66" s="178"/>
      <c r="B66" s="171"/>
      <c r="C66" s="186" t="s">
        <v>65</v>
      </c>
      <c r="D66" s="234">
        <v>2637</v>
      </c>
      <c r="E66" s="219"/>
      <c r="F66" s="219"/>
      <c r="G66" s="219"/>
      <c r="H66" s="219" t="s">
        <v>65</v>
      </c>
      <c r="I66" s="219">
        <v>2545</v>
      </c>
      <c r="M66" s="87"/>
      <c r="N66" s="92"/>
    </row>
    <row r="67" spans="1:14" s="4" customFormat="1">
      <c r="A67" s="171"/>
      <c r="B67" s="171"/>
      <c r="C67" s="186" t="s">
        <v>68</v>
      </c>
      <c r="D67" s="234">
        <v>84776</v>
      </c>
      <c r="E67" s="219"/>
      <c r="F67" s="219"/>
      <c r="G67" s="219"/>
      <c r="H67" s="219" t="s">
        <v>68</v>
      </c>
      <c r="I67" s="219">
        <v>85306</v>
      </c>
      <c r="M67" s="87"/>
      <c r="N67" s="92"/>
    </row>
    <row r="68" spans="1:14" s="4" customFormat="1">
      <c r="A68" s="171"/>
      <c r="B68" s="171"/>
      <c r="C68" s="186" t="s">
        <v>66</v>
      </c>
      <c r="D68" s="233">
        <v>3.1105501557044446E-2</v>
      </c>
      <c r="E68" s="219"/>
      <c r="F68" s="219"/>
      <c r="G68" s="219"/>
      <c r="H68" s="219" t="s">
        <v>66</v>
      </c>
      <c r="I68" s="236">
        <v>2.9833774881016576E-2</v>
      </c>
      <c r="M68" s="87"/>
      <c r="N68" s="92"/>
    </row>
    <row r="69" spans="1:14" s="4" customFormat="1">
      <c r="A69" s="183" t="s">
        <v>121</v>
      </c>
      <c r="B69" s="184"/>
      <c r="C69" s="185"/>
      <c r="D69" s="221"/>
      <c r="E69" s="219"/>
      <c r="F69" s="219" t="s">
        <v>121</v>
      </c>
      <c r="G69" s="219"/>
      <c r="H69" s="219"/>
      <c r="I69" s="219"/>
      <c r="M69" s="87"/>
      <c r="N69" s="92"/>
    </row>
    <row r="70" spans="1:14" s="4" customFormat="1">
      <c r="A70" s="178"/>
      <c r="B70" s="171"/>
      <c r="C70" s="186" t="s">
        <v>65</v>
      </c>
      <c r="D70" s="234">
        <v>2847</v>
      </c>
      <c r="E70" s="219"/>
      <c r="F70" s="219"/>
      <c r="G70" s="219"/>
      <c r="H70" s="219" t="s">
        <v>65</v>
      </c>
      <c r="I70" s="219">
        <v>2788</v>
      </c>
      <c r="M70" s="87"/>
      <c r="N70" s="92"/>
    </row>
    <row r="71" spans="1:14" s="4" customFormat="1">
      <c r="A71" s="171"/>
      <c r="B71" s="171"/>
      <c r="C71" s="186" t="s">
        <v>68</v>
      </c>
      <c r="D71" s="234">
        <v>68350</v>
      </c>
      <c r="E71" s="219"/>
      <c r="F71" s="219"/>
      <c r="G71" s="219"/>
      <c r="H71" s="219" t="s">
        <v>68</v>
      </c>
      <c r="I71" s="219">
        <v>68673</v>
      </c>
      <c r="M71" s="87"/>
      <c r="N71" s="92"/>
    </row>
    <row r="72" spans="1:14" s="4" customFormat="1">
      <c r="A72" s="171"/>
      <c r="B72" s="171"/>
      <c r="C72" s="186" t="s">
        <v>66</v>
      </c>
      <c r="D72" s="233">
        <v>4.1653255303584491E-2</v>
      </c>
      <c r="E72" s="219"/>
      <c r="F72" s="219"/>
      <c r="G72" s="219"/>
      <c r="H72" s="219" t="s">
        <v>66</v>
      </c>
      <c r="I72" s="236">
        <v>4.0598197253651359E-2</v>
      </c>
      <c r="M72" s="87"/>
      <c r="N72" s="92"/>
    </row>
    <row r="73" spans="1:14" s="4" customFormat="1">
      <c r="A73" s="183" t="s">
        <v>122</v>
      </c>
      <c r="B73" s="184"/>
      <c r="C73" s="185"/>
      <c r="D73" s="221"/>
      <c r="E73" s="219"/>
      <c r="F73" s="219" t="s">
        <v>122</v>
      </c>
      <c r="G73" s="219"/>
      <c r="H73" s="219"/>
      <c r="I73" s="219"/>
      <c r="M73" s="87"/>
      <c r="N73" s="92"/>
    </row>
    <row r="74" spans="1:14" s="4" customFormat="1">
      <c r="A74" s="178"/>
      <c r="B74" s="171"/>
      <c r="C74" s="186" t="s">
        <v>65</v>
      </c>
      <c r="D74" s="234">
        <v>2218</v>
      </c>
      <c r="E74" s="219"/>
      <c r="F74" s="219"/>
      <c r="G74" s="219"/>
      <c r="H74" s="219" t="s">
        <v>65</v>
      </c>
      <c r="I74" s="219">
        <v>2116</v>
      </c>
      <c r="M74" s="87"/>
      <c r="N74" s="92"/>
    </row>
    <row r="75" spans="1:14" s="4" customFormat="1">
      <c r="A75" s="171"/>
      <c r="B75" s="171"/>
      <c r="C75" s="186" t="s">
        <v>68</v>
      </c>
      <c r="D75" s="234">
        <v>33472</v>
      </c>
      <c r="E75" s="219"/>
      <c r="F75" s="219"/>
      <c r="G75" s="219"/>
      <c r="H75" s="219" t="s">
        <v>68</v>
      </c>
      <c r="I75" s="219">
        <v>33212</v>
      </c>
      <c r="M75" s="87"/>
      <c r="N75" s="92"/>
    </row>
    <row r="76" spans="1:14" s="4" customFormat="1">
      <c r="A76" s="171"/>
      <c r="B76" s="171"/>
      <c r="C76" s="186" t="s">
        <v>66</v>
      </c>
      <c r="D76" s="233">
        <v>6.6264340344168254E-2</v>
      </c>
      <c r="E76" s="219"/>
      <c r="F76" s="219"/>
      <c r="G76" s="219"/>
      <c r="H76" s="219" t="s">
        <v>66</v>
      </c>
      <c r="I76" s="236">
        <v>6.3711911357340723E-2</v>
      </c>
      <c r="M76" s="87"/>
      <c r="N76" s="92"/>
    </row>
    <row r="77" spans="1:14" s="4" customFormat="1">
      <c r="A77" s="183" t="s">
        <v>99</v>
      </c>
      <c r="B77" s="184"/>
      <c r="C77" s="185"/>
      <c r="D77" s="221"/>
      <c r="E77" s="219"/>
      <c r="F77" s="219" t="s">
        <v>99</v>
      </c>
      <c r="G77" s="219"/>
      <c r="H77" s="219"/>
      <c r="I77" s="219"/>
      <c r="M77" s="87"/>
      <c r="N77" s="92"/>
    </row>
    <row r="78" spans="1:14" s="4" customFormat="1">
      <c r="A78" s="171"/>
      <c r="B78" s="171"/>
      <c r="C78" s="186" t="s">
        <v>65</v>
      </c>
      <c r="D78" s="234">
        <v>1436</v>
      </c>
      <c r="E78" s="219"/>
      <c r="F78" s="219"/>
      <c r="G78" s="219"/>
      <c r="H78" s="219" t="s">
        <v>65</v>
      </c>
      <c r="I78" s="219">
        <f>Summary!$E$16</f>
        <v>1521</v>
      </c>
      <c r="M78" s="87"/>
      <c r="N78" s="92"/>
    </row>
    <row r="79" spans="1:14" s="4" customFormat="1">
      <c r="A79" s="171"/>
      <c r="B79" s="171"/>
      <c r="C79" s="186" t="s">
        <v>68</v>
      </c>
      <c r="D79" s="234">
        <v>10065</v>
      </c>
      <c r="E79" s="219"/>
      <c r="F79" s="219"/>
      <c r="G79" s="219"/>
      <c r="H79" s="219" t="s">
        <v>68</v>
      </c>
      <c r="I79" s="219">
        <f>Summary!$C$16</f>
        <v>10139</v>
      </c>
      <c r="M79" s="87"/>
      <c r="N79" s="92"/>
    </row>
    <row r="80" spans="1:14" s="4" customFormat="1">
      <c r="A80" s="171"/>
      <c r="B80" s="171"/>
      <c r="C80" s="186" t="s">
        <v>66</v>
      </c>
      <c r="D80" s="233">
        <v>0.14267262791852955</v>
      </c>
      <c r="E80" s="219"/>
      <c r="F80" s="219"/>
      <c r="G80" s="219"/>
      <c r="H80" s="87" t="s">
        <v>66</v>
      </c>
      <c r="I80" s="236">
        <f>I78/I79</f>
        <v>0.150014794358418</v>
      </c>
      <c r="M80" s="87"/>
      <c r="N80" s="92"/>
    </row>
    <row r="81" spans="1:14" s="4" customFormat="1">
      <c r="A81" s="219" t="s">
        <v>88</v>
      </c>
      <c r="B81" s="219"/>
      <c r="C81" s="219"/>
      <c r="D81" s="219"/>
      <c r="E81" s="219"/>
      <c r="F81" s="219" t="s">
        <v>88</v>
      </c>
      <c r="G81" s="219"/>
      <c r="H81" s="219"/>
      <c r="I81" s="219"/>
      <c r="M81" s="87"/>
      <c r="N81" s="92"/>
    </row>
    <row r="82" spans="1:14" s="4" customFormat="1">
      <c r="A82" s="223" t="s">
        <v>174</v>
      </c>
      <c r="B82" s="223"/>
      <c r="C82" s="223"/>
      <c r="D82" s="219" t="s">
        <v>173</v>
      </c>
      <c r="E82" s="219"/>
      <c r="F82" s="229" t="s">
        <v>178</v>
      </c>
      <c r="G82" s="230"/>
      <c r="H82" s="231"/>
      <c r="I82" s="219" t="s">
        <v>179</v>
      </c>
      <c r="M82" s="87"/>
      <c r="N82" s="92"/>
    </row>
    <row r="83" spans="1:14" s="4" customFormat="1">
      <c r="A83" s="219" t="s">
        <v>96</v>
      </c>
      <c r="B83" s="219"/>
      <c r="C83" s="219"/>
      <c r="D83" s="219"/>
      <c r="E83" s="219"/>
      <c r="F83" s="219" t="s">
        <v>96</v>
      </c>
      <c r="G83" s="219"/>
      <c r="H83" s="219"/>
      <c r="I83" s="219"/>
      <c r="M83" s="87"/>
      <c r="N83" s="92"/>
    </row>
    <row r="84" spans="1:14" s="4" customFormat="1">
      <c r="A84" s="219"/>
      <c r="B84" s="219"/>
      <c r="C84" s="219" t="s">
        <v>65</v>
      </c>
      <c r="D84" s="219">
        <v>6593</v>
      </c>
      <c r="E84" s="219"/>
      <c r="F84" s="219"/>
      <c r="G84" s="219"/>
      <c r="H84" s="219" t="s">
        <v>65</v>
      </c>
      <c r="I84" s="219">
        <v>5997</v>
      </c>
      <c r="M84" s="87"/>
      <c r="N84" s="92"/>
    </row>
    <row r="85" spans="1:14" s="4" customFormat="1">
      <c r="A85" s="219"/>
      <c r="B85" s="219"/>
      <c r="C85" s="219" t="s">
        <v>68</v>
      </c>
      <c r="D85" s="219">
        <v>347175</v>
      </c>
      <c r="E85" s="219"/>
      <c r="F85" s="219"/>
      <c r="G85" s="219"/>
      <c r="H85" s="219" t="s">
        <v>68</v>
      </c>
      <c r="I85" s="219">
        <v>369907</v>
      </c>
      <c r="M85" s="87"/>
      <c r="N85" s="92"/>
    </row>
    <row r="86" spans="1:14" s="4" customFormat="1">
      <c r="A86" s="219"/>
      <c r="B86" s="219"/>
      <c r="C86" s="219" t="s">
        <v>66</v>
      </c>
      <c r="D86" s="224">
        <v>1.899042269748686E-2</v>
      </c>
      <c r="E86" s="219"/>
      <c r="F86" s="219"/>
      <c r="G86" s="219"/>
      <c r="H86" s="219" t="s">
        <v>66</v>
      </c>
      <c r="I86" s="228">
        <v>1.6212183062229154E-2</v>
      </c>
      <c r="M86" s="87"/>
      <c r="N86" s="92"/>
    </row>
    <row r="87" spans="1:14" s="4" customFormat="1">
      <c r="A87" s="219" t="s">
        <v>97</v>
      </c>
      <c r="B87" s="219"/>
      <c r="C87" s="219"/>
      <c r="D87" s="219"/>
      <c r="E87" s="219"/>
      <c r="F87" s="219" t="s">
        <v>97</v>
      </c>
      <c r="G87" s="219"/>
      <c r="H87" s="219"/>
      <c r="I87" s="219"/>
      <c r="M87" s="87"/>
      <c r="N87" s="92"/>
    </row>
    <row r="88" spans="1:14" s="4" customFormat="1">
      <c r="A88" s="219"/>
      <c r="B88" s="219"/>
      <c r="C88" s="219" t="s">
        <v>65</v>
      </c>
      <c r="D88" s="219">
        <v>2744</v>
      </c>
      <c r="E88" s="219"/>
      <c r="F88" s="219"/>
      <c r="G88" s="219"/>
      <c r="H88" s="219" t="s">
        <v>65</v>
      </c>
      <c r="I88" s="219">
        <v>2637</v>
      </c>
      <c r="M88" s="87"/>
      <c r="N88" s="92"/>
    </row>
    <row r="89" spans="1:14" s="4" customFormat="1">
      <c r="A89" s="219"/>
      <c r="B89" s="219"/>
      <c r="C89" s="219" t="s">
        <v>68</v>
      </c>
      <c r="D89" s="219">
        <v>74204</v>
      </c>
      <c r="E89" s="219"/>
      <c r="F89" s="219"/>
      <c r="G89" s="219"/>
      <c r="H89" s="219" t="s">
        <v>68</v>
      </c>
      <c r="I89" s="219">
        <v>84776</v>
      </c>
      <c r="M89" s="87"/>
      <c r="N89" s="92"/>
    </row>
    <row r="90" spans="1:14" s="4" customFormat="1">
      <c r="A90" s="219"/>
      <c r="B90" s="219"/>
      <c r="C90" s="219" t="s">
        <v>66</v>
      </c>
      <c r="D90" s="224">
        <v>3.6979138590911544E-2</v>
      </c>
      <c r="E90" s="219"/>
      <c r="F90" s="219"/>
      <c r="G90" s="219"/>
      <c r="H90" s="219" t="s">
        <v>66</v>
      </c>
      <c r="I90" s="228">
        <v>3.1105501557044446E-2</v>
      </c>
      <c r="M90" s="87"/>
      <c r="N90" s="92"/>
    </row>
    <row r="91" spans="1:14" s="4" customFormat="1">
      <c r="A91" s="219" t="s">
        <v>121</v>
      </c>
      <c r="B91" s="219"/>
      <c r="C91" s="219"/>
      <c r="D91" s="219"/>
      <c r="E91" s="219"/>
      <c r="F91" s="219" t="s">
        <v>121</v>
      </c>
      <c r="G91" s="219"/>
      <c r="H91" s="219"/>
      <c r="I91" s="219"/>
      <c r="M91" s="87"/>
      <c r="N91" s="92"/>
    </row>
    <row r="92" spans="1:14" s="4" customFormat="1">
      <c r="A92" s="219"/>
      <c r="B92" s="219"/>
      <c r="C92" s="219" t="s">
        <v>65</v>
      </c>
      <c r="D92" s="219">
        <v>2632</v>
      </c>
      <c r="E92" s="219"/>
      <c r="F92" s="219"/>
      <c r="G92" s="219"/>
      <c r="H92" s="219" t="s">
        <v>65</v>
      </c>
      <c r="I92" s="219">
        <v>2847</v>
      </c>
      <c r="M92" s="87"/>
      <c r="N92" s="92"/>
    </row>
    <row r="93" spans="1:14" s="4" customFormat="1">
      <c r="A93" s="219"/>
      <c r="B93" s="219"/>
      <c r="C93" s="219" t="s">
        <v>68</v>
      </c>
      <c r="D93" s="219">
        <v>58084</v>
      </c>
      <c r="E93" s="219"/>
      <c r="F93" s="219"/>
      <c r="G93" s="219"/>
      <c r="H93" s="219" t="s">
        <v>68</v>
      </c>
      <c r="I93" s="219">
        <v>68350</v>
      </c>
      <c r="M93" s="87"/>
      <c r="N93" s="92"/>
    </row>
    <row r="94" spans="1:14" s="4" customFormat="1">
      <c r="A94" s="219"/>
      <c r="B94" s="219"/>
      <c r="C94" s="219" t="s">
        <v>66</v>
      </c>
      <c r="D94" s="224">
        <v>4.5313683630603951E-2</v>
      </c>
      <c r="E94" s="219"/>
      <c r="F94" s="219"/>
      <c r="G94" s="219"/>
      <c r="H94" s="219" t="s">
        <v>66</v>
      </c>
      <c r="I94" s="228">
        <v>4.1653255303584491E-2</v>
      </c>
      <c r="M94" s="87"/>
      <c r="N94" s="92"/>
    </row>
    <row r="95" spans="1:14" s="4" customFormat="1">
      <c r="A95" s="219" t="s">
        <v>122</v>
      </c>
      <c r="B95" s="219"/>
      <c r="C95" s="219"/>
      <c r="D95" s="219"/>
      <c r="E95" s="219"/>
      <c r="F95" s="219" t="s">
        <v>122</v>
      </c>
      <c r="G95" s="219"/>
      <c r="H95" s="219"/>
      <c r="I95" s="219"/>
      <c r="M95" s="87"/>
      <c r="N95" s="92"/>
    </row>
    <row r="96" spans="1:14" s="4" customFormat="1">
      <c r="A96" s="219"/>
      <c r="B96" s="219"/>
      <c r="C96" s="219" t="s">
        <v>65</v>
      </c>
      <c r="D96" s="219">
        <v>2028</v>
      </c>
      <c r="E96" s="219"/>
      <c r="F96" s="219"/>
      <c r="G96" s="219"/>
      <c r="H96" s="219" t="s">
        <v>65</v>
      </c>
      <c r="I96" s="219">
        <v>2218</v>
      </c>
      <c r="M96" s="87"/>
      <c r="N96" s="92"/>
    </row>
    <row r="97" spans="1:14" s="4" customFormat="1">
      <c r="A97" s="219"/>
      <c r="B97" s="219"/>
      <c r="C97" s="219" t="s">
        <v>68</v>
      </c>
      <c r="D97" s="219">
        <v>28894</v>
      </c>
      <c r="E97" s="219"/>
      <c r="F97" s="219"/>
      <c r="G97" s="219"/>
      <c r="H97" s="219" t="s">
        <v>68</v>
      </c>
      <c r="I97" s="219">
        <v>33472</v>
      </c>
      <c r="M97" s="87"/>
      <c r="N97" s="92"/>
    </row>
    <row r="98" spans="1:14" s="4" customFormat="1">
      <c r="A98" s="219"/>
      <c r="B98" s="219"/>
      <c r="C98" s="219" t="s">
        <v>66</v>
      </c>
      <c r="D98" s="224">
        <v>7.0187582196995918E-2</v>
      </c>
      <c r="E98" s="219"/>
      <c r="F98" s="219"/>
      <c r="G98" s="219"/>
      <c r="H98" s="219" t="s">
        <v>66</v>
      </c>
      <c r="I98" s="228">
        <v>6.6264340344168254E-2</v>
      </c>
      <c r="M98" s="87"/>
      <c r="N98" s="92"/>
    </row>
    <row r="99" spans="1:14" s="4" customFormat="1">
      <c r="A99" s="219" t="s">
        <v>99</v>
      </c>
      <c r="B99" s="219"/>
      <c r="C99" s="219"/>
      <c r="D99" s="219"/>
      <c r="E99" s="219"/>
      <c r="F99" s="219" t="s">
        <v>99</v>
      </c>
      <c r="G99" s="219"/>
      <c r="H99" s="219"/>
      <c r="I99" s="219"/>
      <c r="M99" s="87"/>
      <c r="N99" s="92"/>
    </row>
    <row r="100" spans="1:14" s="4" customFormat="1">
      <c r="A100" s="219"/>
      <c r="B100" s="219"/>
      <c r="C100" s="219" t="s">
        <v>65</v>
      </c>
      <c r="D100" s="219">
        <v>1287</v>
      </c>
      <c r="E100" s="219"/>
      <c r="F100" s="219"/>
      <c r="G100" s="219"/>
      <c r="H100" s="219" t="s">
        <v>65</v>
      </c>
      <c r="I100" s="219">
        <v>2828</v>
      </c>
      <c r="M100" s="87"/>
      <c r="N100" s="92"/>
    </row>
    <row r="101" spans="1:14" s="4" customFormat="1">
      <c r="A101" s="219"/>
      <c r="B101" s="219"/>
      <c r="C101" s="219" t="s">
        <v>68</v>
      </c>
      <c r="D101" s="219">
        <v>9334</v>
      </c>
      <c r="E101" s="219"/>
      <c r="F101" s="219"/>
      <c r="G101" s="219"/>
      <c r="H101" s="219" t="s">
        <v>68</v>
      </c>
      <c r="I101" s="219">
        <v>10065</v>
      </c>
      <c r="M101" s="87"/>
      <c r="N101" s="92"/>
    </row>
    <row r="102" spans="1:14" s="4" customFormat="1">
      <c r="A102" s="219"/>
      <c r="B102" s="219"/>
      <c r="C102" s="219" t="s">
        <v>66</v>
      </c>
      <c r="D102" s="224">
        <v>0.13788300835654596</v>
      </c>
      <c r="E102" s="219"/>
      <c r="F102" s="219"/>
      <c r="G102" s="219"/>
      <c r="H102" s="219" t="s">
        <v>66</v>
      </c>
      <c r="I102" s="228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82"/>
      <c r="E103" s="219"/>
      <c r="F103" s="171" t="s">
        <v>88</v>
      </c>
      <c r="G103" s="171"/>
      <c r="H103" s="171"/>
      <c r="I103" s="222"/>
      <c r="M103" s="87"/>
      <c r="N103" s="92"/>
    </row>
    <row r="104" spans="1:14" s="4" customFormat="1">
      <c r="A104" s="208" t="s">
        <v>162</v>
      </c>
      <c r="B104" s="214"/>
      <c r="C104" s="215"/>
      <c r="D104" s="221" t="s">
        <v>160</v>
      </c>
      <c r="E104" s="219"/>
      <c r="F104" s="272" t="s">
        <v>163</v>
      </c>
      <c r="G104" s="273"/>
      <c r="H104" s="274"/>
      <c r="I104" s="221" t="s">
        <v>161</v>
      </c>
      <c r="M104" s="87"/>
      <c r="N104" s="92"/>
    </row>
    <row r="105" spans="1:14" s="4" customFormat="1">
      <c r="A105" s="211" t="s">
        <v>96</v>
      </c>
      <c r="B105" s="212"/>
      <c r="C105" s="213"/>
      <c r="D105" s="182"/>
      <c r="E105" s="219"/>
      <c r="F105" s="211" t="s">
        <v>96</v>
      </c>
      <c r="G105" s="212"/>
      <c r="H105" s="213"/>
      <c r="I105" s="182"/>
      <c r="M105" s="87"/>
      <c r="N105" s="92"/>
    </row>
    <row r="106" spans="1:14">
      <c r="A106" s="171"/>
      <c r="B106" s="171"/>
      <c r="C106" s="186" t="s">
        <v>65</v>
      </c>
      <c r="D106" s="187">
        <v>7379</v>
      </c>
      <c r="E106" s="219"/>
      <c r="F106" s="171"/>
      <c r="G106" s="171"/>
      <c r="H106" s="186" t="s">
        <v>65</v>
      </c>
      <c r="I106" s="187">
        <v>8091</v>
      </c>
      <c r="M106" s="41"/>
      <c r="N106" s="88"/>
    </row>
    <row r="107" spans="1:14">
      <c r="A107" s="171"/>
      <c r="B107" s="171"/>
      <c r="C107" s="186" t="s">
        <v>68</v>
      </c>
      <c r="D107" s="187">
        <v>371389</v>
      </c>
      <c r="E107" s="210"/>
      <c r="F107" s="171"/>
      <c r="G107" s="171"/>
      <c r="H107" s="186" t="s">
        <v>68</v>
      </c>
      <c r="I107" s="187">
        <v>373775</v>
      </c>
      <c r="M107" s="41"/>
      <c r="N107" s="88"/>
    </row>
    <row r="108" spans="1:14">
      <c r="A108" s="171"/>
      <c r="B108" s="171"/>
      <c r="C108" s="186" t="s">
        <v>66</v>
      </c>
      <c r="D108" s="209">
        <v>1.9868655237500303E-2</v>
      </c>
      <c r="E108" s="219"/>
      <c r="F108" s="171"/>
      <c r="G108" s="171"/>
      <c r="H108" s="186" t="s">
        <v>66</v>
      </c>
      <c r="I108" s="217">
        <v>2.1646712594475287E-2</v>
      </c>
      <c r="M108" s="41"/>
      <c r="N108" s="88"/>
    </row>
    <row r="109" spans="1:14">
      <c r="A109" s="183" t="s">
        <v>97</v>
      </c>
      <c r="B109" s="184"/>
      <c r="C109" s="185"/>
      <c r="D109" s="182"/>
      <c r="E109" s="219"/>
      <c r="F109" s="183" t="s">
        <v>97</v>
      </c>
      <c r="G109" s="184"/>
      <c r="H109" s="185"/>
      <c r="I109" s="182"/>
      <c r="M109" s="41"/>
      <c r="N109" s="88"/>
    </row>
    <row r="110" spans="1:14">
      <c r="A110" s="178"/>
      <c r="B110" s="171"/>
      <c r="C110" s="186" t="s">
        <v>65</v>
      </c>
      <c r="D110" s="187">
        <v>2535</v>
      </c>
      <c r="E110" s="219"/>
      <c r="F110" s="178"/>
      <c r="G110" s="171"/>
      <c r="H110" s="186" t="s">
        <v>65</v>
      </c>
      <c r="I110" s="187">
        <v>3148</v>
      </c>
      <c r="M110" s="41"/>
      <c r="N110" s="88"/>
    </row>
    <row r="111" spans="1:14">
      <c r="A111" s="171"/>
      <c r="B111" s="171"/>
      <c r="C111" s="186" t="s">
        <v>68</v>
      </c>
      <c r="D111" s="187">
        <v>84579</v>
      </c>
      <c r="E111" s="219"/>
      <c r="F111" s="171"/>
      <c r="G111" s="171"/>
      <c r="H111" s="186" t="s">
        <v>68</v>
      </c>
      <c r="I111" s="187">
        <v>84368</v>
      </c>
      <c r="M111" s="41"/>
      <c r="N111" s="88"/>
    </row>
    <row r="112" spans="1:14">
      <c r="A112" s="171"/>
      <c r="B112" s="171"/>
      <c r="C112" s="186" t="s">
        <v>66</v>
      </c>
      <c r="D112" s="209">
        <v>2.9971978860000709E-2</v>
      </c>
      <c r="E112" s="219"/>
      <c r="F112" s="171"/>
      <c r="G112" s="171"/>
      <c r="H112" s="186" t="s">
        <v>66</v>
      </c>
      <c r="I112" s="217">
        <v>3.7312725203868767E-2</v>
      </c>
      <c r="M112" s="41"/>
      <c r="N112" s="88"/>
    </row>
    <row r="113" spans="1:14">
      <c r="A113" s="183" t="s">
        <v>121</v>
      </c>
      <c r="B113" s="184"/>
      <c r="C113" s="185"/>
      <c r="D113" s="182"/>
      <c r="E113" s="219"/>
      <c r="F113" s="183" t="s">
        <v>121</v>
      </c>
      <c r="G113" s="184"/>
      <c r="H113" s="185"/>
      <c r="I113" s="182"/>
      <c r="M113" s="41"/>
      <c r="N113" s="88"/>
    </row>
    <row r="114" spans="1:14">
      <c r="A114" s="178"/>
      <c r="B114" s="171"/>
      <c r="C114" s="186" t="s">
        <v>65</v>
      </c>
      <c r="D114" s="187">
        <v>2530</v>
      </c>
      <c r="E114" s="219"/>
      <c r="F114" s="178"/>
      <c r="G114" s="171"/>
      <c r="H114" s="186" t="s">
        <v>65</v>
      </c>
      <c r="I114" s="187">
        <v>3248</v>
      </c>
      <c r="M114" s="41"/>
      <c r="N114" s="88"/>
    </row>
    <row r="115" spans="1:14">
      <c r="A115" s="171"/>
      <c r="B115" s="171"/>
      <c r="C115" s="186" t="s">
        <v>68</v>
      </c>
      <c r="D115" s="187">
        <v>67212</v>
      </c>
      <c r="E115" s="219"/>
      <c r="F115" s="171"/>
      <c r="G115" s="171"/>
      <c r="H115" s="186" t="s">
        <v>68</v>
      </c>
      <c r="I115" s="187">
        <v>67181</v>
      </c>
      <c r="M115" s="41"/>
      <c r="N115" s="88"/>
    </row>
    <row r="116" spans="1:14">
      <c r="A116" s="171"/>
      <c r="B116" s="171"/>
      <c r="C116" s="186" t="s">
        <v>66</v>
      </c>
      <c r="D116" s="209">
        <v>3.7642087722430516E-2</v>
      </c>
      <c r="E116" s="219"/>
      <c r="F116" s="171"/>
      <c r="G116" s="171"/>
      <c r="H116" s="186" t="s">
        <v>66</v>
      </c>
      <c r="I116" s="217">
        <v>4.8347002872836067E-2</v>
      </c>
      <c r="M116" s="41"/>
      <c r="N116" s="88"/>
    </row>
    <row r="117" spans="1:14">
      <c r="A117" s="183" t="s">
        <v>122</v>
      </c>
      <c r="B117" s="184"/>
      <c r="C117" s="185"/>
      <c r="D117" s="182"/>
      <c r="E117" s="219"/>
      <c r="F117" s="183" t="s">
        <v>122</v>
      </c>
      <c r="G117" s="184"/>
      <c r="H117" s="185"/>
      <c r="I117" s="182"/>
      <c r="M117" s="41"/>
      <c r="N117" s="88"/>
    </row>
    <row r="118" spans="1:14">
      <c r="A118" s="178"/>
      <c r="B118" s="171"/>
      <c r="C118" s="186" t="s">
        <v>65</v>
      </c>
      <c r="D118" s="187">
        <v>1991</v>
      </c>
      <c r="E118" s="219"/>
      <c r="F118" s="178"/>
      <c r="G118" s="171"/>
      <c r="H118" s="186" t="s">
        <v>65</v>
      </c>
      <c r="I118" s="187">
        <v>2362</v>
      </c>
      <c r="M118" s="41"/>
      <c r="N118" s="88"/>
    </row>
    <row r="119" spans="1:14">
      <c r="A119" s="171"/>
      <c r="B119" s="171"/>
      <c r="C119" s="186" t="s">
        <v>68</v>
      </c>
      <c r="D119" s="187">
        <v>32793</v>
      </c>
      <c r="E119" s="219"/>
      <c r="F119" s="171"/>
      <c r="G119" s="171"/>
      <c r="H119" s="186" t="s">
        <v>68</v>
      </c>
      <c r="I119" s="187">
        <v>32834</v>
      </c>
      <c r="M119" s="41"/>
      <c r="N119" s="88"/>
    </row>
    <row r="120" spans="1:14">
      <c r="A120" s="171"/>
      <c r="B120" s="171"/>
      <c r="C120" s="186" t="s">
        <v>66</v>
      </c>
      <c r="D120" s="209">
        <v>6.0714176806025678E-2</v>
      </c>
      <c r="E120" s="219"/>
      <c r="F120" s="171"/>
      <c r="G120" s="171"/>
      <c r="H120" s="186" t="s">
        <v>66</v>
      </c>
      <c r="I120" s="217">
        <v>7.1937625631966859E-2</v>
      </c>
      <c r="M120" s="41"/>
      <c r="N120" s="88"/>
    </row>
    <row r="121" spans="1:14">
      <c r="A121" s="183" t="s">
        <v>99</v>
      </c>
      <c r="B121" s="184"/>
      <c r="C121" s="185"/>
      <c r="D121" s="182"/>
      <c r="E121" s="219"/>
      <c r="F121" s="183" t="s">
        <v>99</v>
      </c>
      <c r="G121" s="184"/>
      <c r="H121" s="185"/>
      <c r="I121" s="182"/>
      <c r="M121" s="41"/>
      <c r="N121" s="88"/>
    </row>
    <row r="122" spans="1:14">
      <c r="A122" s="171"/>
      <c r="B122" s="171"/>
      <c r="C122" s="186" t="s">
        <v>65</v>
      </c>
      <c r="D122" s="187">
        <v>1333</v>
      </c>
      <c r="E122" s="219"/>
      <c r="F122" s="171"/>
      <c r="G122" s="171"/>
      <c r="H122" s="186" t="s">
        <v>65</v>
      </c>
      <c r="I122" s="187">
        <v>1407</v>
      </c>
      <c r="M122" s="41"/>
      <c r="N122" s="88"/>
    </row>
    <row r="123" spans="1:14">
      <c r="A123" s="171"/>
      <c r="B123" s="171"/>
      <c r="C123" s="186" t="s">
        <v>68</v>
      </c>
      <c r="D123" s="187">
        <v>9996</v>
      </c>
      <c r="E123" s="219"/>
      <c r="F123" s="171"/>
      <c r="G123" s="171"/>
      <c r="H123" s="186" t="s">
        <v>68</v>
      </c>
      <c r="I123" s="187">
        <v>9926</v>
      </c>
      <c r="M123" s="41"/>
      <c r="N123" s="88"/>
    </row>
    <row r="124" spans="1:14">
      <c r="A124" s="171"/>
      <c r="B124" s="171"/>
      <c r="C124" s="186" t="s">
        <v>66</v>
      </c>
      <c r="D124" s="209">
        <v>0.13335334133653462</v>
      </c>
      <c r="E124" s="4"/>
      <c r="F124" s="171"/>
      <c r="G124" s="171"/>
      <c r="H124" s="186" t="s">
        <v>66</v>
      </c>
      <c r="I124" s="217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82"/>
      <c r="E126" s="189"/>
      <c r="F126" s="171" t="s">
        <v>88</v>
      </c>
      <c r="G126" s="171"/>
      <c r="H126" s="171"/>
      <c r="I126" s="182"/>
      <c r="M126" s="41"/>
      <c r="N126" s="88"/>
    </row>
    <row r="127" spans="1:14">
      <c r="A127" s="177" t="s">
        <v>131</v>
      </c>
      <c r="B127" s="177"/>
      <c r="C127" s="177"/>
      <c r="D127" s="182" t="s">
        <v>130</v>
      </c>
      <c r="E127" s="56"/>
      <c r="F127" s="202" t="s">
        <v>164</v>
      </c>
      <c r="G127" s="203"/>
      <c r="H127" s="201"/>
      <c r="I127" s="182" t="s">
        <v>154</v>
      </c>
      <c r="M127" s="41"/>
      <c r="N127" s="88"/>
    </row>
    <row r="128" spans="1:14">
      <c r="A128" s="171"/>
      <c r="B128" s="171"/>
      <c r="C128" s="171"/>
      <c r="D128" s="182"/>
      <c r="E128" s="56"/>
      <c r="F128" s="171"/>
      <c r="G128" s="171"/>
      <c r="H128" s="171"/>
      <c r="I128" s="182"/>
      <c r="M128" s="41"/>
      <c r="N128" s="88"/>
    </row>
    <row r="129" spans="1:14">
      <c r="A129" s="183" t="s">
        <v>96</v>
      </c>
      <c r="B129" s="184"/>
      <c r="C129" s="185"/>
      <c r="D129" s="182"/>
      <c r="E129" s="56"/>
      <c r="F129" s="183" t="s">
        <v>96</v>
      </c>
      <c r="G129" s="184"/>
      <c r="H129" s="185"/>
      <c r="I129" s="182"/>
      <c r="J129" s="58"/>
      <c r="M129" s="41"/>
      <c r="N129" s="88"/>
    </row>
    <row r="130" spans="1:14">
      <c r="A130" s="171"/>
      <c r="B130" s="171"/>
      <c r="C130" s="186" t="s">
        <v>65</v>
      </c>
      <c r="D130" s="187">
        <v>7332</v>
      </c>
      <c r="E130" s="56"/>
      <c r="F130" s="171"/>
      <c r="G130" s="171"/>
      <c r="H130" s="186" t="s">
        <v>65</v>
      </c>
      <c r="I130" s="187">
        <v>7379</v>
      </c>
      <c r="J130" s="58"/>
      <c r="M130" s="41"/>
      <c r="N130" s="88"/>
    </row>
    <row r="131" spans="1:14">
      <c r="A131" s="171"/>
      <c r="B131" s="171"/>
      <c r="C131" s="186" t="s">
        <v>68</v>
      </c>
      <c r="D131" s="187">
        <v>374463</v>
      </c>
      <c r="E131" s="56"/>
      <c r="F131" s="171"/>
      <c r="G131" s="171"/>
      <c r="H131" s="186" t="s">
        <v>68</v>
      </c>
      <c r="I131" s="187">
        <v>371389</v>
      </c>
      <c r="J131" s="58"/>
      <c r="M131" s="41"/>
      <c r="N131" s="88"/>
    </row>
    <row r="132" spans="1:14">
      <c r="A132" s="171"/>
      <c r="B132" s="171"/>
      <c r="C132" s="186" t="s">
        <v>66</v>
      </c>
      <c r="D132" s="188">
        <v>1.9580038615297106E-2</v>
      </c>
      <c r="E132" s="56"/>
      <c r="F132" s="171"/>
      <c r="G132" s="171"/>
      <c r="H132" s="186" t="s">
        <v>66</v>
      </c>
      <c r="I132" s="204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82"/>
      <c r="E133" s="56"/>
      <c r="F133" s="171"/>
      <c r="G133" s="171"/>
      <c r="H133" s="171"/>
      <c r="I133" s="182"/>
      <c r="J133" s="58"/>
      <c r="M133" s="41"/>
      <c r="N133" s="88"/>
    </row>
    <row r="134" spans="1:14">
      <c r="A134" s="183" t="s">
        <v>97</v>
      </c>
      <c r="B134" s="184"/>
      <c r="C134" s="185"/>
      <c r="D134" s="182"/>
      <c r="E134" s="56"/>
      <c r="F134" s="183" t="s">
        <v>97</v>
      </c>
      <c r="G134" s="184"/>
      <c r="H134" s="185"/>
      <c r="I134" s="182"/>
      <c r="J134" s="58"/>
      <c r="M134" s="41"/>
      <c r="N134" s="88"/>
    </row>
    <row r="135" spans="1:14">
      <c r="A135" s="178"/>
      <c r="B135" s="171"/>
      <c r="C135" s="186" t="s">
        <v>65</v>
      </c>
      <c r="D135" s="187">
        <v>2716</v>
      </c>
      <c r="E135" s="56"/>
      <c r="F135" s="178"/>
      <c r="G135" s="171"/>
      <c r="H135" s="186" t="s">
        <v>65</v>
      </c>
      <c r="I135" s="187">
        <v>2535</v>
      </c>
      <c r="J135" s="58"/>
      <c r="M135" s="41"/>
      <c r="N135" s="88"/>
    </row>
    <row r="136" spans="1:14">
      <c r="A136" s="171"/>
      <c r="B136" s="171"/>
      <c r="C136" s="186" t="s">
        <v>68</v>
      </c>
      <c r="D136" s="187">
        <v>84273</v>
      </c>
      <c r="E136" s="56"/>
      <c r="F136" s="171"/>
      <c r="G136" s="171"/>
      <c r="H136" s="186" t="s">
        <v>68</v>
      </c>
      <c r="I136" s="187">
        <v>84579</v>
      </c>
      <c r="J136" s="58"/>
      <c r="M136" s="41"/>
      <c r="N136" s="88"/>
    </row>
    <row r="137" spans="1:14">
      <c r="A137" s="171"/>
      <c r="B137" s="171"/>
      <c r="C137" s="186" t="s">
        <v>66</v>
      </c>
      <c r="D137" s="188">
        <v>3.2228590414486252E-2</v>
      </c>
      <c r="E137" s="56"/>
      <c r="F137" s="171"/>
      <c r="G137" s="171"/>
      <c r="H137" s="186" t="s">
        <v>66</v>
      </c>
      <c r="I137" s="204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82"/>
      <c r="E138" s="56"/>
      <c r="F138" s="171"/>
      <c r="G138" s="171"/>
      <c r="H138" s="171"/>
      <c r="I138" s="182"/>
      <c r="J138" s="58"/>
      <c r="L138" s="41"/>
      <c r="M138" s="88"/>
    </row>
    <row r="139" spans="1:14">
      <c r="A139" s="183" t="s">
        <v>121</v>
      </c>
      <c r="B139" s="184"/>
      <c r="C139" s="185"/>
      <c r="D139" s="182"/>
      <c r="E139" s="56"/>
      <c r="F139" s="183" t="s">
        <v>121</v>
      </c>
      <c r="G139" s="184"/>
      <c r="H139" s="185"/>
      <c r="I139" s="182"/>
      <c r="J139" s="58"/>
      <c r="L139" s="41"/>
      <c r="M139" s="88"/>
    </row>
    <row r="140" spans="1:14">
      <c r="A140" s="178"/>
      <c r="B140" s="171"/>
      <c r="C140" s="186" t="s">
        <v>65</v>
      </c>
      <c r="D140" s="187">
        <v>2775</v>
      </c>
      <c r="E140" s="56"/>
      <c r="F140" s="178"/>
      <c r="G140" s="171"/>
      <c r="H140" s="186" t="s">
        <v>65</v>
      </c>
      <c r="I140" s="187">
        <v>2530</v>
      </c>
      <c r="J140" s="58"/>
      <c r="L140" s="41"/>
      <c r="M140" s="88"/>
    </row>
    <row r="141" spans="1:14">
      <c r="A141" s="171"/>
      <c r="B141" s="171"/>
      <c r="C141" s="186" t="s">
        <v>68</v>
      </c>
      <c r="D141" s="187">
        <v>66576</v>
      </c>
      <c r="E141" s="56"/>
      <c r="F141" s="171"/>
      <c r="G141" s="171"/>
      <c r="H141" s="186" t="s">
        <v>68</v>
      </c>
      <c r="I141" s="187">
        <v>67212</v>
      </c>
      <c r="J141" s="58"/>
      <c r="L141" s="41"/>
      <c r="M141" s="88"/>
    </row>
    <row r="142" spans="1:14">
      <c r="A142" s="171"/>
      <c r="B142" s="171"/>
      <c r="C142" s="186" t="s">
        <v>66</v>
      </c>
      <c r="D142" s="188">
        <v>4.1681687094448451E-2</v>
      </c>
      <c r="E142" s="56"/>
      <c r="F142" s="171"/>
      <c r="G142" s="171"/>
      <c r="H142" s="186" t="s">
        <v>66</v>
      </c>
      <c r="I142" s="204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82"/>
      <c r="E143" s="56"/>
      <c r="F143" s="171"/>
      <c r="G143" s="171"/>
      <c r="H143" s="171"/>
      <c r="I143" s="182"/>
      <c r="J143" s="58"/>
      <c r="M143" s="41"/>
      <c r="N143" s="88"/>
    </row>
    <row r="144" spans="1:14">
      <c r="A144" s="183" t="s">
        <v>122</v>
      </c>
      <c r="B144" s="184"/>
      <c r="C144" s="185"/>
      <c r="D144" s="182"/>
      <c r="E144" s="56"/>
      <c r="F144" s="183" t="s">
        <v>122</v>
      </c>
      <c r="G144" s="184"/>
      <c r="H144" s="185"/>
      <c r="I144" s="182"/>
      <c r="J144" s="58"/>
      <c r="M144" s="41"/>
      <c r="N144" s="88"/>
    </row>
    <row r="145" spans="1:14">
      <c r="A145" s="178"/>
      <c r="B145" s="171"/>
      <c r="C145" s="186" t="s">
        <v>65</v>
      </c>
      <c r="D145" s="187">
        <v>2043</v>
      </c>
      <c r="E145" s="56"/>
      <c r="F145" s="178"/>
      <c r="G145" s="171"/>
      <c r="H145" s="186" t="s">
        <v>65</v>
      </c>
      <c r="I145" s="187">
        <v>1991</v>
      </c>
      <c r="J145" s="58"/>
      <c r="M145" s="41"/>
      <c r="N145" s="88"/>
    </row>
    <row r="146" spans="1:14">
      <c r="A146" s="171"/>
      <c r="B146" s="171"/>
      <c r="C146" s="186" t="s">
        <v>68</v>
      </c>
      <c r="D146" s="187">
        <v>32250</v>
      </c>
      <c r="E146" s="56"/>
      <c r="F146" s="171"/>
      <c r="G146" s="171"/>
      <c r="H146" s="186" t="s">
        <v>68</v>
      </c>
      <c r="I146" s="187">
        <v>32793</v>
      </c>
      <c r="J146" s="58"/>
      <c r="M146" s="41"/>
      <c r="N146" s="88"/>
    </row>
    <row r="147" spans="1:14">
      <c r="A147" s="171"/>
      <c r="B147" s="171"/>
      <c r="C147" s="186" t="s">
        <v>66</v>
      </c>
      <c r="D147" s="188">
        <v>6.3348837209302331E-2</v>
      </c>
      <c r="E147" s="56"/>
      <c r="F147" s="171"/>
      <c r="G147" s="171"/>
      <c r="H147" s="186" t="s">
        <v>66</v>
      </c>
      <c r="I147" s="204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82"/>
      <c r="E148" s="56"/>
      <c r="F148" s="171"/>
      <c r="G148" s="171"/>
      <c r="H148" s="171"/>
      <c r="I148" s="182"/>
      <c r="J148" s="58"/>
      <c r="M148" s="41"/>
      <c r="N148" s="88"/>
    </row>
    <row r="149" spans="1:14">
      <c r="A149" s="183" t="s">
        <v>99</v>
      </c>
      <c r="B149" s="184"/>
      <c r="C149" s="185"/>
      <c r="D149" s="182"/>
      <c r="E149" s="56"/>
      <c r="F149" s="183" t="s">
        <v>99</v>
      </c>
      <c r="G149" s="184"/>
      <c r="H149" s="185"/>
      <c r="I149" s="182"/>
      <c r="J149" s="58"/>
      <c r="M149" s="41"/>
      <c r="N149" s="88"/>
    </row>
    <row r="150" spans="1:14">
      <c r="A150" s="171"/>
      <c r="B150" s="171"/>
      <c r="C150" s="186" t="s">
        <v>65</v>
      </c>
      <c r="D150" s="187">
        <v>1336</v>
      </c>
      <c r="E150" s="56"/>
      <c r="F150" s="171"/>
      <c r="G150" s="171"/>
      <c r="H150" s="186" t="s">
        <v>65</v>
      </c>
      <c r="I150" s="187">
        <v>1333</v>
      </c>
      <c r="J150" s="58"/>
      <c r="M150" s="41"/>
      <c r="N150" s="88"/>
    </row>
    <row r="151" spans="1:14">
      <c r="A151" s="171"/>
      <c r="B151" s="171"/>
      <c r="C151" s="186" t="s">
        <v>68</v>
      </c>
      <c r="D151" s="187">
        <v>9768</v>
      </c>
      <c r="E151" s="56"/>
      <c r="F151" s="171"/>
      <c r="G151" s="171"/>
      <c r="H151" s="186" t="s">
        <v>68</v>
      </c>
      <c r="I151" s="187">
        <v>9996</v>
      </c>
    </row>
    <row r="152" spans="1:14">
      <c r="A152" s="171"/>
      <c r="B152" s="171"/>
      <c r="C152" s="186" t="s">
        <v>66</v>
      </c>
      <c r="D152" s="188">
        <v>0.13677313677313677</v>
      </c>
      <c r="E152" s="56"/>
      <c r="F152" s="171"/>
      <c r="G152" s="171"/>
      <c r="H152" s="186" t="s">
        <v>66</v>
      </c>
      <c r="I152" s="204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6" t="s">
        <v>152</v>
      </c>
      <c r="B177" s="146"/>
      <c r="C177" s="147"/>
      <c r="D177" s="143"/>
      <c r="E177" s="56"/>
      <c r="F177" s="196" t="s">
        <v>152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8" t="s">
        <v>68</v>
      </c>
      <c r="B237" s="268"/>
      <c r="C237" s="268"/>
      <c r="D237" s="52">
        <v>380274</v>
      </c>
      <c r="F237" s="268" t="s">
        <v>68</v>
      </c>
      <c r="G237" s="268"/>
      <c r="H237" s="268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8" t="s">
        <v>65</v>
      </c>
      <c r="B241" s="268"/>
      <c r="C241" s="268"/>
      <c r="D241" s="52">
        <v>5127</v>
      </c>
      <c r="F241" s="268" t="s">
        <v>65</v>
      </c>
      <c r="G241" s="268"/>
      <c r="H241" s="268"/>
      <c r="I241" s="52">
        <v>5853</v>
      </c>
    </row>
    <row r="242" spans="1:9">
      <c r="A242" s="268" t="s">
        <v>68</v>
      </c>
      <c r="B242" s="268"/>
      <c r="C242" s="268"/>
      <c r="D242" s="52">
        <v>86273</v>
      </c>
      <c r="F242" s="268" t="s">
        <v>68</v>
      </c>
      <c r="G242" s="268"/>
      <c r="H242" s="268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9" t="s">
        <v>66</v>
      </c>
      <c r="G243" s="270"/>
      <c r="H243" s="270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8" t="s">
        <v>65</v>
      </c>
      <c r="G246" s="268"/>
      <c r="H246" s="268"/>
      <c r="I246" s="52">
        <v>10096</v>
      </c>
    </row>
    <row r="247" spans="1:9">
      <c r="B247" s="27"/>
      <c r="C247" s="27" t="s">
        <v>68</v>
      </c>
      <c r="D247" s="52">
        <v>103963</v>
      </c>
      <c r="F247" s="268" t="s">
        <v>68</v>
      </c>
      <c r="G247" s="268"/>
      <c r="H247" s="268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9" t="s">
        <v>66</v>
      </c>
      <c r="G248" s="270"/>
      <c r="H248" s="270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8" t="s">
        <v>68</v>
      </c>
      <c r="B252" s="268"/>
      <c r="C252" s="268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8" t="s">
        <v>68</v>
      </c>
      <c r="B260" s="268"/>
      <c r="C260" s="268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8" t="s">
        <v>65</v>
      </c>
      <c r="B264" s="268"/>
      <c r="C264" s="268"/>
      <c r="D264" s="115">
        <v>6128</v>
      </c>
      <c r="F264" s="58"/>
      <c r="G264" s="126"/>
      <c r="H264" s="126"/>
      <c r="I264" s="139"/>
    </row>
    <row r="265" spans="1:9">
      <c r="A265" s="268" t="s">
        <v>68</v>
      </c>
      <c r="B265" s="268"/>
      <c r="C265" s="268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8" t="s">
        <v>68</v>
      </c>
      <c r="B275" s="268"/>
      <c r="C275" s="268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3.4900260585577894E-2</v>
      </c>
      <c r="D320" s="90">
        <f>Summary!$C$13</f>
        <v>87879</v>
      </c>
      <c r="E320" s="9">
        <f>Summary!$E$13</f>
        <v>3067</v>
      </c>
    </row>
    <row r="321" spans="3:6">
      <c r="C321" s="86">
        <f>E321/D321</f>
        <v>7.1463803858987374E-2</v>
      </c>
      <c r="D321" s="90">
        <f>Summary!$C$15</f>
        <v>34465</v>
      </c>
      <c r="E321" s="9">
        <f>Summary!$E$15</f>
        <v>2463</v>
      </c>
    </row>
    <row r="322" spans="3:6">
      <c r="C322" s="86">
        <f>E322/D322</f>
        <v>0.150014794358418</v>
      </c>
      <c r="D322" s="91">
        <f>Summary!$C$16</f>
        <v>10139</v>
      </c>
      <c r="E322" s="10">
        <f>Summary!$E$16</f>
        <v>1521</v>
      </c>
    </row>
    <row r="323" spans="3:6">
      <c r="C323" s="94">
        <f>E323/D323</f>
        <v>5.3221922812738236E-2</v>
      </c>
      <c r="D323" s="11">
        <f>SUM(D320:D322)</f>
        <v>132483</v>
      </c>
      <c r="E323" s="11">
        <f>SUM(E320:E322)</f>
        <v>7051</v>
      </c>
    </row>
    <row r="324" spans="3:6">
      <c r="C324" s="41"/>
      <c r="D324" s="88"/>
      <c r="F324" s="4">
        <v>73</v>
      </c>
    </row>
  </sheetData>
  <mergeCells count="17">
    <mergeCell ref="A58:I58"/>
    <mergeCell ref="A237:C237"/>
    <mergeCell ref="F237:H237"/>
    <mergeCell ref="A241:C241"/>
    <mergeCell ref="F241:H241"/>
    <mergeCell ref="F104:H104"/>
    <mergeCell ref="A275:C275"/>
    <mergeCell ref="A265:C265"/>
    <mergeCell ref="A260:C260"/>
    <mergeCell ref="A264:C264"/>
    <mergeCell ref="F248:H248"/>
    <mergeCell ref="A252:C252"/>
    <mergeCell ref="A242:C242"/>
    <mergeCell ref="F242:H242"/>
    <mergeCell ref="F243:H243"/>
    <mergeCell ref="F246:H246"/>
    <mergeCell ref="F247:H2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2"/>
  <sheetViews>
    <sheetView tabSelected="1" view="pageLayout" zoomScaleNormal="100" workbookViewId="0">
      <selection activeCell="A5" sqref="A5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3" t="s">
        <v>147</v>
      </c>
    </row>
    <row r="5" spans="1:1">
      <c r="A5" s="193" t="s">
        <v>193</v>
      </c>
    </row>
    <row r="7" spans="1:1">
      <c r="A7" s="166" t="s">
        <v>128</v>
      </c>
    </row>
    <row r="8" spans="1:1">
      <c r="A8" s="193" t="s">
        <v>176</v>
      </c>
    </row>
    <row r="9" spans="1:1">
      <c r="A9" s="193" t="s">
        <v>177</v>
      </c>
    </row>
    <row r="10" spans="1:1">
      <c r="A10" s="190"/>
    </row>
    <row r="11" spans="1:1">
      <c r="A11" s="190" t="s">
        <v>132</v>
      </c>
    </row>
    <row r="12" spans="1:1">
      <c r="A12" s="190"/>
    </row>
    <row r="13" spans="1:1">
      <c r="A13" s="190" t="s">
        <v>134</v>
      </c>
    </row>
    <row r="14" spans="1:1">
      <c r="A14" s="192" t="s">
        <v>137</v>
      </c>
    </row>
    <row r="15" spans="1:1">
      <c r="A15" s="192" t="s">
        <v>138</v>
      </c>
    </row>
    <row r="16" spans="1:1">
      <c r="A16" s="191"/>
    </row>
    <row r="17" spans="1:1">
      <c r="A17" s="193" t="s">
        <v>139</v>
      </c>
    </row>
    <row r="18" spans="1:1">
      <c r="A18" s="192" t="s">
        <v>140</v>
      </c>
    </row>
    <row r="19" spans="1:1">
      <c r="A19" s="192" t="s">
        <v>141</v>
      </c>
    </row>
    <row r="20" spans="1:1">
      <c r="A20" s="191"/>
    </row>
    <row r="21" spans="1:1">
      <c r="A21" s="193" t="s">
        <v>142</v>
      </c>
    </row>
    <row r="22" spans="1:1">
      <c r="A22" s="192" t="s">
        <v>143</v>
      </c>
    </row>
    <row r="23" spans="1:1">
      <c r="A23" s="192" t="s">
        <v>148</v>
      </c>
    </row>
    <row r="24" spans="1:1">
      <c r="A24" s="192" t="s">
        <v>149</v>
      </c>
    </row>
    <row r="25" spans="1:1">
      <c r="A25" s="192" t="s">
        <v>150</v>
      </c>
    </row>
    <row r="26" spans="1:1">
      <c r="A26" s="192" t="s">
        <v>151</v>
      </c>
    </row>
    <row r="27" spans="1:1">
      <c r="A27" s="194"/>
    </row>
    <row r="28" spans="1:1">
      <c r="A28" s="190" t="s">
        <v>133</v>
      </c>
    </row>
    <row r="29" spans="1:1">
      <c r="A29" s="190"/>
    </row>
    <row r="30" spans="1:1">
      <c r="A30" s="193" t="s">
        <v>144</v>
      </c>
    </row>
    <row r="31" spans="1:1">
      <c r="A31" s="192" t="s">
        <v>145</v>
      </c>
    </row>
    <row r="32" spans="1:1">
      <c r="A32" s="192" t="s">
        <v>146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view="pageLayout" topLeftCell="A16" zoomScaleNormal="100" zoomScaleSheetLayoutView="130" workbookViewId="0">
      <selection sqref="A1:H1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6" t="s">
        <v>0</v>
      </c>
      <c r="E19" s="266"/>
      <c r="F19" s="266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8"/>
  <sheetViews>
    <sheetView view="pageBreakPreview" zoomScaleNormal="100" zoomScaleSheetLayoutView="100" workbookViewId="0">
      <selection activeCell="E46" sqref="E46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167</v>
      </c>
      <c r="B5" s="8"/>
      <c r="C5" s="8" t="str">
        <f>Cover!$B$21</f>
        <v>Apr-Jun 2012</v>
      </c>
      <c r="D5" s="8"/>
      <c r="E5" s="8"/>
      <c r="F5" s="8"/>
      <c r="G5" s="8"/>
      <c r="H5" s="8"/>
      <c r="I5" s="8"/>
    </row>
    <row r="6" spans="1:9" ht="15.75">
      <c r="A6" s="26"/>
      <c r="B6" s="1" t="s">
        <v>171</v>
      </c>
      <c r="C6" s="1"/>
      <c r="D6" s="8" t="str">
        <f>Cover!$B$21</f>
        <v>Apr-Jun 2012</v>
      </c>
      <c r="E6" s="1" t="s">
        <v>168</v>
      </c>
      <c r="F6" s="1"/>
      <c r="G6" s="1"/>
      <c r="H6" s="1"/>
    </row>
    <row r="7" spans="1:9" ht="15.75">
      <c r="A7" s="26"/>
      <c r="B7" s="1" t="s">
        <v>170</v>
      </c>
      <c r="C7" s="1"/>
      <c r="D7" s="8" t="str">
        <f>Cover!$B$21</f>
        <v>Apr-Jun 2012</v>
      </c>
      <c r="E7" s="1" t="s">
        <v>169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81" t="s">
        <v>135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87879</v>
      </c>
      <c r="D13" s="72"/>
      <c r="E13" s="73">
        <f>'5-9'!$J$2</f>
        <v>3067</v>
      </c>
      <c r="F13" s="72"/>
      <c r="G13" s="74">
        <f>E13/C13</f>
        <v>3.4900260585577894E-2</v>
      </c>
    </row>
    <row r="14" spans="1:9" ht="13.5">
      <c r="A14" s="81" t="s">
        <v>114</v>
      </c>
      <c r="B14" s="5"/>
      <c r="C14" s="71">
        <f>'10-25'!$J$3</f>
        <v>70897</v>
      </c>
      <c r="D14" s="72"/>
      <c r="E14" s="73">
        <f>'10-25'!$J$2</f>
        <v>3380</v>
      </c>
      <c r="F14" s="72"/>
      <c r="G14" s="74">
        <f>E14/C14</f>
        <v>4.7674795830571111E-2</v>
      </c>
    </row>
    <row r="15" spans="1:9" ht="13.5">
      <c r="A15" s="81" t="s">
        <v>115</v>
      </c>
      <c r="B15" s="5"/>
      <c r="C15" s="71">
        <f>'26-99'!$J$3</f>
        <v>34465</v>
      </c>
      <c r="D15" s="72"/>
      <c r="E15" s="73">
        <f>'26-99'!$J$2</f>
        <v>2463</v>
      </c>
      <c r="F15" s="72"/>
      <c r="G15" s="74">
        <f>E15/C15</f>
        <v>7.1463803858987374E-2</v>
      </c>
    </row>
    <row r="16" spans="1:9" ht="13.5">
      <c r="A16" s="82" t="s">
        <v>38</v>
      </c>
      <c r="B16" s="5"/>
      <c r="C16" s="75">
        <f>'100+'!$J$3</f>
        <v>10139</v>
      </c>
      <c r="D16" s="72"/>
      <c r="E16" s="76">
        <f>'100+'!$J$2</f>
        <v>1521</v>
      </c>
      <c r="F16" s="72"/>
      <c r="G16" s="77">
        <f>E16/C16</f>
        <v>0.150014794358418</v>
      </c>
    </row>
    <row r="17" spans="1:7" ht="13.5">
      <c r="A17" s="4" t="s">
        <v>84</v>
      </c>
      <c r="B17" s="4"/>
      <c r="C17" s="78">
        <f>SUM(C13:C16)</f>
        <v>203380</v>
      </c>
      <c r="D17" s="79"/>
      <c r="E17" s="78">
        <f>SUM(E13:E16)</f>
        <v>10431</v>
      </c>
      <c r="F17" s="79"/>
      <c r="G17" s="80">
        <f>E17/C17</f>
        <v>5.1288228931065001E-2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370030</v>
      </c>
      <c r="D46" s="97"/>
      <c r="E46" s="98">
        <f>'0-4'!$J$2</f>
        <v>6546</v>
      </c>
      <c r="F46" s="97"/>
      <c r="G46" s="99">
        <f>E46/C46</f>
        <v>1.7690457530470504E-2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63"/>
  <sheetViews>
    <sheetView topLeftCell="A48" zoomScaleNormal="100" zoomScaleSheetLayoutView="100" workbookViewId="0">
      <selection activeCell="A42" sqref="A42:I85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7"/>
      <c r="C1" s="267"/>
      <c r="D1" s="267"/>
      <c r="E1" s="267"/>
      <c r="F1" s="267"/>
      <c r="G1" s="267"/>
      <c r="H1" s="267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5" t="s">
        <v>159</v>
      </c>
    </row>
    <row r="28" spans="1:14" ht="11.25" customHeight="1">
      <c r="A28" s="171"/>
      <c r="B28" s="172" t="s">
        <v>108</v>
      </c>
      <c r="C28" s="171"/>
      <c r="D28" s="180" t="s">
        <v>129</v>
      </c>
      <c r="E28" s="179">
        <v>4.5990241980224715E-2</v>
      </c>
      <c r="F28" s="176">
        <v>192867</v>
      </c>
      <c r="G28" s="176">
        <v>8870</v>
      </c>
      <c r="H28" s="227">
        <v>6.7640813847453518E-2</v>
      </c>
    </row>
    <row r="29" spans="1:14" ht="10.5" customHeight="1">
      <c r="A29" s="171"/>
      <c r="B29" s="172" t="s">
        <v>110</v>
      </c>
      <c r="C29" s="171"/>
      <c r="D29" s="177" t="s">
        <v>153</v>
      </c>
      <c r="E29" s="179">
        <v>4.3003973811086366E-2</v>
      </c>
      <c r="F29" s="176">
        <v>193517</v>
      </c>
      <c r="G29" s="176">
        <v>8322</v>
      </c>
      <c r="H29" s="227">
        <v>6.4199795890970551E-2</v>
      </c>
      <c r="J29" s="103"/>
    </row>
    <row r="30" spans="1:14" ht="11.25" customHeight="1">
      <c r="A30" s="171"/>
      <c r="B30" s="174" t="s">
        <v>111</v>
      </c>
      <c r="C30" s="171"/>
      <c r="D30" s="205" t="s">
        <v>158</v>
      </c>
      <c r="E30" s="179">
        <v>4.3113372391818276E-2</v>
      </c>
      <c r="F30" s="176">
        <v>194580</v>
      </c>
      <c r="G30" s="176">
        <v>8389</v>
      </c>
      <c r="H30" s="227">
        <v>6.1603150152457355E-2</v>
      </c>
      <c r="J30" s="103"/>
    </row>
    <row r="31" spans="1:14" ht="11.25" customHeight="1">
      <c r="A31" s="171"/>
      <c r="B31" s="172" t="s">
        <v>109</v>
      </c>
      <c r="C31" s="171"/>
      <c r="D31" s="207" t="s">
        <v>165</v>
      </c>
      <c r="E31" s="179">
        <v>5.2313583004389916E-2</v>
      </c>
      <c r="F31" s="176">
        <v>194309</v>
      </c>
      <c r="G31" s="176">
        <v>10165</v>
      </c>
      <c r="H31" s="227">
        <v>6.0585891864566678E-2</v>
      </c>
      <c r="J31" s="103"/>
    </row>
    <row r="32" spans="1:14" ht="10.5" customHeight="1">
      <c r="A32" s="171"/>
      <c r="B32" s="171" t="s">
        <v>175</v>
      </c>
      <c r="C32" s="171"/>
      <c r="D32" s="216" t="s">
        <v>172</v>
      </c>
      <c r="E32" s="200">
        <v>5.0968824039972792E-2</v>
      </c>
      <c r="F32" s="173">
        <v>170516</v>
      </c>
      <c r="G32" s="173">
        <v>8691</v>
      </c>
      <c r="H32" s="227">
        <v>5.9742747715995206E-2</v>
      </c>
      <c r="L32" s="41"/>
      <c r="M32" s="88"/>
      <c r="N32"/>
    </row>
    <row r="33" spans="1:14" ht="11.25" customHeight="1">
      <c r="C33" s="171"/>
      <c r="D33" s="223" t="s">
        <v>178</v>
      </c>
      <c r="E33" s="200">
        <v>4.2474175968112267E-2</v>
      </c>
      <c r="F33" s="173">
        <v>194683</v>
      </c>
      <c r="G33" s="173">
        <v>8269</v>
      </c>
      <c r="H33" s="227">
        <v>5.8171490104326838E-2</v>
      </c>
      <c r="L33" s="41"/>
      <c r="M33" s="88"/>
      <c r="N33"/>
    </row>
    <row r="34" spans="1:14" ht="10.5" customHeight="1">
      <c r="C34" s="171"/>
      <c r="D34" s="226" t="s">
        <v>180</v>
      </c>
      <c r="E34" s="200">
        <v>4.6465273081362536E-2</v>
      </c>
      <c r="F34" s="173">
        <v>196663</v>
      </c>
      <c r="G34" s="173">
        <v>9138</v>
      </c>
      <c r="H34" s="227">
        <v>5.7186088169893658E-2</v>
      </c>
      <c r="L34" s="41"/>
      <c r="M34" s="88"/>
      <c r="N34"/>
    </row>
    <row r="35" spans="1:14" ht="10.5" customHeight="1">
      <c r="A35" s="175" t="s">
        <v>155</v>
      </c>
      <c r="B35" s="171"/>
      <c r="C35" s="171"/>
      <c r="D35" s="232" t="s">
        <v>182</v>
      </c>
      <c r="E35" s="200">
        <v>5.2943680817418806E-2</v>
      </c>
      <c r="F35" s="173">
        <v>197304</v>
      </c>
      <c r="G35" s="173">
        <v>10446</v>
      </c>
      <c r="H35" s="227">
        <v>5.7189039375813502E-2</v>
      </c>
      <c r="L35" s="41"/>
      <c r="M35" s="88"/>
      <c r="N35"/>
    </row>
    <row r="36" spans="1:14" ht="11.25" customHeight="1">
      <c r="A36" s="193" t="s">
        <v>156</v>
      </c>
      <c r="B36" s="171"/>
      <c r="C36" s="171"/>
      <c r="D36" s="235" t="s">
        <v>186</v>
      </c>
      <c r="E36" s="200">
        <v>4.4874885186669981E-2</v>
      </c>
      <c r="F36" s="173">
        <v>197059</v>
      </c>
      <c r="G36" s="173">
        <v>8843</v>
      </c>
      <c r="H36" s="227">
        <v>5.54033875789346E-2</v>
      </c>
      <c r="I36" s="78"/>
      <c r="J36" s="79"/>
      <c r="L36" s="41"/>
      <c r="M36" s="88"/>
      <c r="N36"/>
    </row>
    <row r="37" spans="1:14" ht="12.75" customHeight="1">
      <c r="A37" s="175" t="s">
        <v>157</v>
      </c>
      <c r="B37" s="171"/>
      <c r="C37" s="171"/>
      <c r="D37" s="241" t="s">
        <v>187</v>
      </c>
      <c r="E37" s="200">
        <f>[1]Summary!$G$17</f>
        <v>4.5169026379955651E-2</v>
      </c>
      <c r="F37" s="173">
        <f>[1]Summary!$C$17</f>
        <v>199318</v>
      </c>
      <c r="G37" s="173">
        <f>[1]Summary!$E$17</f>
        <v>9003</v>
      </c>
      <c r="H37" s="227">
        <f>SUM($G$28:G37)/SUM($F$28:F37)</f>
        <v>4.6682853259968841E-2</v>
      </c>
      <c r="L37" s="41"/>
      <c r="M37" s="88"/>
      <c r="N37"/>
    </row>
    <row r="38" spans="1:14" ht="12.75" customHeight="1">
      <c r="A38" s="171"/>
      <c r="B38" s="171"/>
      <c r="C38" s="171"/>
      <c r="D38" s="246" t="s">
        <v>189</v>
      </c>
      <c r="E38" s="200">
        <f>[2]Summary!$G$17</f>
        <v>4.9881575051810914E-2</v>
      </c>
      <c r="F38" s="173">
        <f>[2]Summary!$C$17</f>
        <v>202660</v>
      </c>
      <c r="G38" s="173">
        <f>[2]Summary!$E$17</f>
        <v>10109</v>
      </c>
      <c r="H38" s="227">
        <f>SUM($G$28:G38)/SUM($F$28:F38)</f>
        <v>4.6986701514336232E-2</v>
      </c>
      <c r="L38" s="41"/>
      <c r="M38" s="88"/>
      <c r="N38"/>
    </row>
    <row r="39" spans="1:14" ht="12.75" customHeight="1">
      <c r="A39" s="171"/>
      <c r="B39" s="171"/>
      <c r="C39" s="171"/>
      <c r="D39" s="248" t="s">
        <v>190</v>
      </c>
      <c r="E39" s="200">
        <f>Summary!$G$17</f>
        <v>5.1288228931065001E-2</v>
      </c>
      <c r="F39" s="173">
        <f>Summary!$C$17</f>
        <v>203380</v>
      </c>
      <c r="G39" s="173">
        <f>Summary!$E$17</f>
        <v>10431</v>
      </c>
      <c r="H39" s="227">
        <f>SUM($G$28:G39)/SUM($F$28:F39)</f>
        <v>4.7361069744990707E-2</v>
      </c>
      <c r="L39" s="41"/>
      <c r="M39" s="88"/>
      <c r="N39"/>
    </row>
    <row r="40" spans="1:14" ht="12.75" customHeight="1">
      <c r="A40" s="171"/>
      <c r="B40" s="171"/>
      <c r="C40" s="171"/>
      <c r="D40" s="166"/>
      <c r="E40" s="166"/>
      <c r="F40" s="166"/>
      <c r="G40" s="166"/>
      <c r="H40" s="166"/>
      <c r="L40" s="41"/>
      <c r="M40" s="88"/>
      <c r="N40"/>
    </row>
    <row r="41" spans="1:14" s="166" customFormat="1" ht="3.75" customHeight="1">
      <c r="D41" s="182"/>
      <c r="F41" s="220"/>
      <c r="G41" s="220"/>
      <c r="H41" s="220"/>
    </row>
    <row r="42" spans="1:14" s="166" customFormat="1" ht="11.25" customHeight="1">
      <c r="A42" s="166" t="s">
        <v>88</v>
      </c>
      <c r="F42" s="56" t="s">
        <v>88</v>
      </c>
      <c r="G42" s="56"/>
      <c r="H42" s="56"/>
      <c r="I42" s="56"/>
      <c r="J42" s="56"/>
    </row>
    <row r="43" spans="1:14" s="166" customFormat="1" ht="12" customHeight="1">
      <c r="A43" s="251" t="s">
        <v>190</v>
      </c>
      <c r="B43" s="252"/>
      <c r="C43" s="253"/>
      <c r="D43" s="12" t="s">
        <v>192</v>
      </c>
      <c r="F43" s="250" t="s">
        <v>189</v>
      </c>
      <c r="G43" s="56"/>
      <c r="H43" s="56"/>
      <c r="I43" s="36" t="s">
        <v>191</v>
      </c>
      <c r="J43" s="56"/>
    </row>
    <row r="44" spans="1:14" s="166" customFormat="1" ht="12" customHeight="1">
      <c r="A44" s="166" t="s">
        <v>96</v>
      </c>
      <c r="F44" s="56" t="s">
        <v>96</v>
      </c>
      <c r="G44" s="56"/>
      <c r="H44" s="56"/>
      <c r="I44" s="56"/>
      <c r="J44" s="56"/>
    </row>
    <row r="45" spans="1:14" s="166" customFormat="1" ht="12" customHeight="1">
      <c r="C45" s="166" t="s">
        <v>65</v>
      </c>
      <c r="D45" s="166">
        <f>Summary!$E$46</f>
        <v>6546</v>
      </c>
      <c r="F45" s="56"/>
      <c r="G45" s="56"/>
      <c r="H45" s="56" t="s">
        <v>65</v>
      </c>
      <c r="I45" s="127">
        <v>6505</v>
      </c>
      <c r="J45" s="56"/>
    </row>
    <row r="46" spans="1:14" s="166" customFormat="1" ht="11.25" customHeight="1">
      <c r="C46" s="166" t="s">
        <v>68</v>
      </c>
      <c r="D46" s="166">
        <f>Summary!$C$46</f>
        <v>370030</v>
      </c>
      <c r="F46" s="56"/>
      <c r="G46" s="56"/>
      <c r="H46" s="56" t="s">
        <v>68</v>
      </c>
      <c r="I46" s="56">
        <v>370683</v>
      </c>
      <c r="J46" s="56"/>
    </row>
    <row r="47" spans="1:14" s="166" customFormat="1" ht="11.25" customHeight="1">
      <c r="C47" s="166" t="s">
        <v>66</v>
      </c>
      <c r="D47" s="254">
        <f>D45/D46</f>
        <v>1.7690457530470504E-2</v>
      </c>
      <c r="F47" s="56"/>
      <c r="G47" s="56"/>
      <c r="H47" s="56" t="s">
        <v>66</v>
      </c>
      <c r="I47" s="249">
        <v>1.7548687153174005E-2</v>
      </c>
      <c r="J47" s="56"/>
    </row>
    <row r="48" spans="1:14" s="166" customFormat="1" ht="12" customHeight="1">
      <c r="A48" s="166" t="s">
        <v>97</v>
      </c>
      <c r="F48" s="56" t="s">
        <v>97</v>
      </c>
      <c r="G48" s="56"/>
      <c r="H48" s="56"/>
      <c r="I48" s="56"/>
      <c r="J48" s="56"/>
    </row>
    <row r="49" spans="1:14" s="166" customFormat="1" ht="12" customHeight="1">
      <c r="C49" s="166" t="s">
        <v>65</v>
      </c>
      <c r="D49" s="166">
        <f>Summary!$E$13</f>
        <v>3067</v>
      </c>
      <c r="F49" s="56"/>
      <c r="G49" s="56"/>
      <c r="H49" s="56" t="s">
        <v>65</v>
      </c>
      <c r="I49" s="56">
        <v>2910</v>
      </c>
      <c r="J49" s="56"/>
    </row>
    <row r="50" spans="1:14" s="166" customFormat="1" ht="11.25" customHeight="1">
      <c r="C50" s="166" t="s">
        <v>68</v>
      </c>
      <c r="D50" s="166">
        <f>Summary!$C$13</f>
        <v>87879</v>
      </c>
      <c r="F50" s="56"/>
      <c r="G50" s="56"/>
      <c r="H50" s="56" t="s">
        <v>68</v>
      </c>
      <c r="I50" s="56">
        <v>87335</v>
      </c>
      <c r="J50" s="56"/>
    </row>
    <row r="51" spans="1:14" s="166" customFormat="1" ht="12" customHeight="1">
      <c r="C51" s="166" t="s">
        <v>66</v>
      </c>
      <c r="D51" s="254">
        <f>D49/D50</f>
        <v>3.4900260585577894E-2</v>
      </c>
      <c r="F51" s="56"/>
      <c r="G51" s="56"/>
      <c r="H51" s="56" t="s">
        <v>66</v>
      </c>
      <c r="I51" s="249">
        <v>3.3319974809641037E-2</v>
      </c>
      <c r="J51" s="56"/>
    </row>
    <row r="52" spans="1:14" s="166" customFormat="1" ht="12" customHeight="1">
      <c r="A52" s="166" t="s">
        <v>121</v>
      </c>
      <c r="F52" s="56" t="s">
        <v>121</v>
      </c>
      <c r="G52" s="56"/>
      <c r="H52" s="56"/>
      <c r="I52" s="56"/>
      <c r="J52" s="56"/>
    </row>
    <row r="53" spans="1:14" s="166" customFormat="1" ht="11.25" customHeight="1">
      <c r="C53" s="166" t="s">
        <v>65</v>
      </c>
      <c r="D53" s="166">
        <f>Summary!$E$14</f>
        <v>3380</v>
      </c>
      <c r="F53" s="56"/>
      <c r="G53" s="56"/>
      <c r="H53" s="56" t="s">
        <v>65</v>
      </c>
      <c r="I53" s="56">
        <v>3117</v>
      </c>
      <c r="J53" s="56"/>
    </row>
    <row r="54" spans="1:14" s="166" customFormat="1" ht="12" customHeight="1">
      <c r="C54" s="166" t="s">
        <v>68</v>
      </c>
      <c r="D54" s="166">
        <f>Summary!$C$14</f>
        <v>70897</v>
      </c>
      <c r="F54" s="56"/>
      <c r="G54" s="56"/>
      <c r="H54" s="56" t="s">
        <v>68</v>
      </c>
      <c r="I54" s="56">
        <v>70545</v>
      </c>
      <c r="J54" s="56"/>
    </row>
    <row r="55" spans="1:14" s="166" customFormat="1" ht="12" customHeight="1">
      <c r="C55" s="166" t="s">
        <v>66</v>
      </c>
      <c r="D55" s="254">
        <f>D53/D54</f>
        <v>4.7674795830571111E-2</v>
      </c>
      <c r="F55" s="56"/>
      <c r="G55" s="56"/>
      <c r="H55" s="56" t="s">
        <v>66</v>
      </c>
      <c r="I55" s="249">
        <v>4.4184563044864983E-2</v>
      </c>
      <c r="J55" s="56"/>
    </row>
    <row r="56" spans="1:14" s="166" customFormat="1" ht="11.25" customHeight="1">
      <c r="A56" s="166" t="s">
        <v>122</v>
      </c>
      <c r="F56" s="56" t="s">
        <v>122</v>
      </c>
      <c r="G56" s="56"/>
      <c r="H56" s="56"/>
      <c r="I56" s="56"/>
      <c r="J56" s="56"/>
    </row>
    <row r="57" spans="1:14" s="166" customFormat="1" ht="12" customHeight="1">
      <c r="C57" s="166" t="s">
        <v>65</v>
      </c>
      <c r="D57" s="166">
        <f>Summary!$E$15</f>
        <v>2463</v>
      </c>
      <c r="F57" s="56"/>
      <c r="G57" s="56"/>
      <c r="H57" s="56" t="s">
        <v>65</v>
      </c>
      <c r="I57" s="56">
        <v>2509</v>
      </c>
      <c r="J57" s="56"/>
    </row>
    <row r="58" spans="1:14" s="166" customFormat="1" ht="11.25" customHeight="1">
      <c r="C58" s="166" t="s">
        <v>68</v>
      </c>
      <c r="D58" s="166">
        <f>Summary!$C$15</f>
        <v>34465</v>
      </c>
      <c r="F58" s="56"/>
      <c r="G58" s="56"/>
      <c r="H58" s="56" t="s">
        <v>68</v>
      </c>
      <c r="I58" s="56">
        <v>34515</v>
      </c>
      <c r="J58" s="56"/>
    </row>
    <row r="59" spans="1:14" s="166" customFormat="1" ht="11.25" customHeight="1">
      <c r="C59" s="166" t="s">
        <v>66</v>
      </c>
      <c r="D59" s="254">
        <f>D57/D58</f>
        <v>7.1463803858987374E-2</v>
      </c>
      <c r="F59" s="56"/>
      <c r="G59" s="56"/>
      <c r="H59" s="56" t="s">
        <v>66</v>
      </c>
      <c r="I59" s="249">
        <v>7.2693032015065911E-2</v>
      </c>
      <c r="J59" s="56"/>
    </row>
    <row r="60" spans="1:14" s="166" customFormat="1" ht="11.25" customHeight="1">
      <c r="A60" s="166" t="s">
        <v>99</v>
      </c>
      <c r="F60" s="56" t="s">
        <v>99</v>
      </c>
      <c r="G60" s="56"/>
      <c r="H60" s="56"/>
      <c r="I60" s="56"/>
      <c r="J60" s="56"/>
    </row>
    <row r="61" spans="1:14" s="166" customFormat="1" ht="12" customHeight="1">
      <c r="C61" s="166" t="s">
        <v>65</v>
      </c>
      <c r="D61" s="166">
        <f>Summary!$E$16</f>
        <v>1521</v>
      </c>
      <c r="F61" s="56"/>
      <c r="G61" s="56"/>
      <c r="H61" s="56" t="s">
        <v>65</v>
      </c>
      <c r="I61" s="56">
        <v>1573</v>
      </c>
      <c r="J61" s="56"/>
    </row>
    <row r="62" spans="1:14" s="166" customFormat="1" ht="11.25" customHeight="1">
      <c r="C62" s="166" t="s">
        <v>68</v>
      </c>
      <c r="D62" s="166">
        <f>Summary!$C$16</f>
        <v>10139</v>
      </c>
      <c r="F62" s="56"/>
      <c r="G62" s="56"/>
      <c r="H62" s="56" t="s">
        <v>68</v>
      </c>
      <c r="I62" s="56">
        <v>10265</v>
      </c>
      <c r="J62" s="56"/>
    </row>
    <row r="63" spans="1:14" s="166" customFormat="1">
      <c r="C63" s="87" t="s">
        <v>66</v>
      </c>
      <c r="D63" s="254">
        <f>D61/D62</f>
        <v>0.150014794358418</v>
      </c>
      <c r="F63" s="56"/>
      <c r="G63" s="56"/>
      <c r="H63" s="43" t="s">
        <v>66</v>
      </c>
      <c r="I63" s="249">
        <v>0.15323916220165612</v>
      </c>
      <c r="J63" s="56"/>
    </row>
    <row r="64" spans="1:14" s="4" customFormat="1">
      <c r="M64" s="87"/>
      <c r="N64" s="92"/>
    </row>
    <row r="65" spans="1:14" s="4" customFormat="1">
      <c r="A65" s="238" t="s">
        <v>186</v>
      </c>
      <c r="B65" s="239"/>
      <c r="C65" s="240"/>
      <c r="D65" s="12" t="s">
        <v>185</v>
      </c>
      <c r="E65" s="219"/>
      <c r="F65" s="242" t="s">
        <v>187</v>
      </c>
      <c r="G65" s="243"/>
      <c r="H65" s="244"/>
      <c r="I65" s="12" t="s">
        <v>188</v>
      </c>
      <c r="M65" s="87"/>
      <c r="N65" s="92"/>
    </row>
    <row r="66" spans="1:14" s="157" customFormat="1">
      <c r="A66" s="219" t="s">
        <v>96</v>
      </c>
      <c r="B66" s="219"/>
      <c r="C66" s="219"/>
      <c r="D66" s="219"/>
      <c r="E66" s="219"/>
      <c r="F66" s="219" t="s">
        <v>96</v>
      </c>
      <c r="G66" s="219"/>
      <c r="H66" s="219"/>
      <c r="I66" s="219"/>
      <c r="M66" s="158"/>
      <c r="N66" s="159"/>
    </row>
    <row r="67" spans="1:14" s="4" customFormat="1">
      <c r="A67" s="219"/>
      <c r="B67" s="219"/>
      <c r="C67" s="219" t="s">
        <v>65</v>
      </c>
      <c r="D67" s="219">
        <v>5736</v>
      </c>
      <c r="E67" s="219"/>
      <c r="F67" s="219"/>
      <c r="G67" s="219"/>
      <c r="H67" s="219" t="s">
        <v>65</v>
      </c>
      <c r="I67" s="52">
        <v>6505</v>
      </c>
      <c r="M67" s="87"/>
      <c r="N67" s="92"/>
    </row>
    <row r="68" spans="1:14" s="4" customFormat="1">
      <c r="A68" s="219"/>
      <c r="B68" s="219"/>
      <c r="C68" s="219" t="s">
        <v>68</v>
      </c>
      <c r="D68" s="219">
        <v>367344</v>
      </c>
      <c r="E68" s="219"/>
      <c r="F68" s="219"/>
      <c r="G68" s="219"/>
      <c r="H68" s="219" t="s">
        <v>68</v>
      </c>
      <c r="I68" s="219">
        <v>370683</v>
      </c>
      <c r="M68" s="87"/>
      <c r="N68" s="92"/>
    </row>
    <row r="69" spans="1:14" s="4" customFormat="1">
      <c r="A69" s="219"/>
      <c r="B69" s="219"/>
      <c r="C69" s="219" t="s">
        <v>66</v>
      </c>
      <c r="D69" s="247">
        <v>1.5614791584999347E-2</v>
      </c>
      <c r="E69" s="219"/>
      <c r="F69" s="219"/>
      <c r="G69" s="219"/>
      <c r="H69" s="219" t="s">
        <v>66</v>
      </c>
      <c r="I69" s="245">
        <v>1.7548687153174005E-2</v>
      </c>
      <c r="M69" s="87"/>
      <c r="N69" s="92"/>
    </row>
    <row r="70" spans="1:14">
      <c r="A70" s="219" t="s">
        <v>97</v>
      </c>
      <c r="B70" s="219"/>
      <c r="C70" s="219"/>
      <c r="D70" s="219"/>
      <c r="E70" s="219"/>
      <c r="F70" s="219" t="s">
        <v>97</v>
      </c>
      <c r="G70" s="219"/>
      <c r="H70" s="219"/>
      <c r="I70" s="219"/>
    </row>
    <row r="71" spans="1:14">
      <c r="A71" s="219"/>
      <c r="B71" s="219"/>
      <c r="C71" s="219" t="s">
        <v>65</v>
      </c>
      <c r="D71" s="219">
        <v>2545</v>
      </c>
      <c r="E71" s="219"/>
      <c r="F71" s="219"/>
      <c r="G71" s="219"/>
      <c r="H71" s="219" t="s">
        <v>65</v>
      </c>
      <c r="I71" s="219">
        <v>2910</v>
      </c>
    </row>
    <row r="72" spans="1:14">
      <c r="A72" s="219"/>
      <c r="B72" s="219"/>
      <c r="C72" s="219" t="s">
        <v>68</v>
      </c>
      <c r="D72" s="219">
        <v>85306</v>
      </c>
      <c r="E72" s="219"/>
      <c r="F72" s="219"/>
      <c r="G72" s="219"/>
      <c r="H72" s="219" t="s">
        <v>68</v>
      </c>
      <c r="I72" s="219">
        <v>87335</v>
      </c>
    </row>
    <row r="73" spans="1:14">
      <c r="A73" s="219"/>
      <c r="B73" s="219"/>
      <c r="C73" s="219" t="s">
        <v>66</v>
      </c>
      <c r="D73" s="247">
        <v>2.9833774881016576E-2</v>
      </c>
      <c r="E73" s="219"/>
      <c r="F73" s="219"/>
      <c r="G73" s="219"/>
      <c r="H73" s="219" t="s">
        <v>66</v>
      </c>
      <c r="I73" s="245">
        <v>3.3319974809641037E-2</v>
      </c>
    </row>
    <row r="74" spans="1:14">
      <c r="A74" s="219" t="s">
        <v>121</v>
      </c>
      <c r="B74" s="219"/>
      <c r="C74" s="219"/>
      <c r="D74" s="219"/>
      <c r="E74" s="219"/>
      <c r="F74" s="219" t="s">
        <v>121</v>
      </c>
      <c r="G74" s="219"/>
      <c r="H74" s="219"/>
      <c r="I74" s="219"/>
    </row>
    <row r="75" spans="1:14">
      <c r="A75" s="219"/>
      <c r="B75" s="219"/>
      <c r="C75" s="219" t="s">
        <v>65</v>
      </c>
      <c r="D75" s="219">
        <v>2788</v>
      </c>
      <c r="E75" s="219"/>
      <c r="F75" s="219"/>
      <c r="G75" s="219"/>
      <c r="H75" s="219" t="s">
        <v>65</v>
      </c>
      <c r="I75" s="219">
        <v>3117</v>
      </c>
    </row>
    <row r="76" spans="1:14">
      <c r="A76" s="219"/>
      <c r="B76" s="219"/>
      <c r="C76" s="219" t="s">
        <v>68</v>
      </c>
      <c r="D76" s="219">
        <v>68673</v>
      </c>
      <c r="E76" s="219"/>
      <c r="F76" s="219"/>
      <c r="G76" s="219"/>
      <c r="H76" s="219" t="s">
        <v>68</v>
      </c>
      <c r="I76" s="219">
        <v>70545</v>
      </c>
    </row>
    <row r="77" spans="1:14">
      <c r="A77" s="219"/>
      <c r="B77" s="219"/>
      <c r="C77" s="219" t="s">
        <v>66</v>
      </c>
      <c r="D77" s="247">
        <v>4.0598197253651359E-2</v>
      </c>
      <c r="E77" s="219"/>
      <c r="F77" s="219"/>
      <c r="G77" s="219"/>
      <c r="H77" s="219" t="s">
        <v>66</v>
      </c>
      <c r="I77" s="245">
        <v>4.4184563044864983E-2</v>
      </c>
    </row>
    <row r="78" spans="1:14">
      <c r="A78" s="219" t="s">
        <v>122</v>
      </c>
      <c r="B78" s="219"/>
      <c r="C78" s="219"/>
      <c r="D78" s="219"/>
      <c r="E78" s="219"/>
      <c r="F78" s="219" t="s">
        <v>122</v>
      </c>
      <c r="G78" s="219"/>
      <c r="H78" s="219"/>
      <c r="I78" s="219"/>
    </row>
    <row r="79" spans="1:14">
      <c r="A79" s="219"/>
      <c r="B79" s="219"/>
      <c r="C79" s="219" t="s">
        <v>65</v>
      </c>
      <c r="D79" s="219">
        <v>2116</v>
      </c>
      <c r="E79" s="219"/>
      <c r="F79" s="219"/>
      <c r="G79" s="219"/>
      <c r="H79" s="219" t="s">
        <v>65</v>
      </c>
      <c r="I79" s="219">
        <v>2509</v>
      </c>
    </row>
    <row r="80" spans="1:14">
      <c r="A80" s="219"/>
      <c r="B80" s="219"/>
      <c r="C80" s="219" t="s">
        <v>68</v>
      </c>
      <c r="D80" s="219">
        <v>33212</v>
      </c>
      <c r="E80" s="219"/>
      <c r="F80" s="219"/>
      <c r="G80" s="219"/>
      <c r="H80" s="219" t="s">
        <v>68</v>
      </c>
      <c r="I80" s="219">
        <v>34515</v>
      </c>
    </row>
    <row r="81" spans="1:9">
      <c r="A81" s="219"/>
      <c r="B81" s="219"/>
      <c r="C81" s="219" t="s">
        <v>66</v>
      </c>
      <c r="D81" s="247">
        <v>6.3711911357340723E-2</v>
      </c>
      <c r="E81" s="219"/>
      <c r="F81" s="219"/>
      <c r="G81" s="219"/>
      <c r="H81" s="219" t="s">
        <v>66</v>
      </c>
      <c r="I81" s="245">
        <v>7.2693032015065911E-2</v>
      </c>
    </row>
    <row r="82" spans="1:9">
      <c r="A82" s="219" t="s">
        <v>99</v>
      </c>
      <c r="B82" s="219"/>
      <c r="C82" s="219"/>
      <c r="D82" s="219"/>
      <c r="E82" s="219"/>
      <c r="F82" s="219" t="s">
        <v>99</v>
      </c>
      <c r="G82" s="219"/>
      <c r="H82" s="219"/>
      <c r="I82" s="219"/>
    </row>
    <row r="83" spans="1:9">
      <c r="A83" s="219"/>
      <c r="B83" s="219"/>
      <c r="C83" s="219" t="s">
        <v>65</v>
      </c>
      <c r="D83" s="219">
        <v>1394</v>
      </c>
      <c r="E83" s="219"/>
      <c r="F83" s="219"/>
      <c r="G83" s="219"/>
      <c r="H83" s="219" t="s">
        <v>65</v>
      </c>
      <c r="I83" s="219">
        <v>1573</v>
      </c>
    </row>
    <row r="84" spans="1:9">
      <c r="A84" s="219"/>
      <c r="B84" s="219"/>
      <c r="C84" s="219" t="s">
        <v>68</v>
      </c>
      <c r="D84" s="219">
        <v>9868</v>
      </c>
      <c r="E84" s="219"/>
      <c r="F84" s="219"/>
      <c r="G84" s="219"/>
      <c r="H84" s="219" t="s">
        <v>68</v>
      </c>
      <c r="I84" s="219">
        <v>10265</v>
      </c>
    </row>
    <row r="85" spans="1:9">
      <c r="A85" s="219"/>
      <c r="B85" s="219"/>
      <c r="C85" s="87" t="s">
        <v>66</v>
      </c>
      <c r="D85" s="247">
        <v>0.14126469396027563</v>
      </c>
      <c r="E85" s="219"/>
      <c r="F85" s="219"/>
      <c r="G85" s="219"/>
      <c r="H85" s="87" t="s">
        <v>66</v>
      </c>
      <c r="I85" s="245">
        <v>0.15323916220165612</v>
      </c>
    </row>
    <row r="162" spans="6:10">
      <c r="J162" s="58"/>
    </row>
    <row r="163" spans="6:10">
      <c r="F163" s="58"/>
      <c r="G163" s="58"/>
      <c r="H163" s="58"/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184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3067</v>
      </c>
      <c r="R2">
        <v>1918</v>
      </c>
      <c r="S2">
        <v>0</v>
      </c>
      <c r="T2" t="s">
        <v>7</v>
      </c>
    </row>
    <row r="3" spans="1:20">
      <c r="G3" s="268" t="s">
        <v>68</v>
      </c>
      <c r="H3" s="268"/>
      <c r="I3" s="268"/>
      <c r="J3" s="52">
        <f>$K$60</f>
        <v>87879</v>
      </c>
      <c r="R3">
        <v>8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3.4900260585577894E-2</v>
      </c>
      <c r="R4">
        <v>6</v>
      </c>
      <c r="S4">
        <v>3</v>
      </c>
      <c r="T4" t="s">
        <v>7</v>
      </c>
    </row>
    <row r="5" spans="1:20" ht="12.75" customHeight="1">
      <c r="A5" s="22"/>
      <c r="R5">
        <v>1</v>
      </c>
      <c r="S5">
        <v>5</v>
      </c>
      <c r="T5" t="s">
        <v>7</v>
      </c>
    </row>
    <row r="6" spans="1:20">
      <c r="A6" t="s">
        <v>64</v>
      </c>
      <c r="B6" s="2"/>
      <c r="C6"/>
      <c r="R6">
        <v>24</v>
      </c>
      <c r="S6">
        <v>6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16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16</v>
      </c>
      <c r="C8" s="37">
        <f>SUMIF($M$36:$M$59,$A8,$L$36:$L$59)</f>
        <v>0.11050477489768076</v>
      </c>
      <c r="R8">
        <v>1333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8.1457224723700372E-2</v>
      </c>
      <c r="R9">
        <v>10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7.2941176470588232E-2</v>
      </c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05</v>
      </c>
      <c r="C11" s="37">
        <f t="shared" si="1"/>
        <v>6.2953995157384993E-2</v>
      </c>
      <c r="R11">
        <v>10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5.9553349875930521E-2</v>
      </c>
      <c r="R12">
        <v>28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5.0675675675675678E-2</v>
      </c>
      <c r="R13">
        <v>14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19</v>
      </c>
      <c r="C14" s="37">
        <f t="shared" si="1"/>
        <v>4.7337278106508875E-2</v>
      </c>
      <c r="R14">
        <v>394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4.5631540520807985E-2</v>
      </c>
      <c r="R15">
        <v>6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02</v>
      </c>
      <c r="C16" s="37">
        <f t="shared" si="1"/>
        <v>4.5128939828080229E-2</v>
      </c>
      <c r="R16">
        <v>11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06</v>
      </c>
      <c r="C17" s="37">
        <f t="shared" si="1"/>
        <v>4.0540540540540543E-2</v>
      </c>
      <c r="R17">
        <v>7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3.9867109634551492E-2</v>
      </c>
      <c r="R18">
        <v>7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3.9554531490015359E-2</v>
      </c>
      <c r="R19">
        <v>1137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09</v>
      </c>
      <c r="C20" s="37">
        <f t="shared" si="1"/>
        <v>3.7307380373073802E-2</v>
      </c>
      <c r="R20">
        <v>18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15</v>
      </c>
      <c r="C21" s="37">
        <f t="shared" si="1"/>
        <v>3.182353931638323E-2</v>
      </c>
      <c r="R21">
        <v>15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23</v>
      </c>
      <c r="C22" s="37">
        <f t="shared" si="1"/>
        <v>2.9961685823754788E-2</v>
      </c>
      <c r="R22">
        <v>28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01</v>
      </c>
      <c r="C23" s="37">
        <f t="shared" si="1"/>
        <v>2.7876330461226558E-2</v>
      </c>
      <c r="R23">
        <v>11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07</v>
      </c>
      <c r="C24" s="37">
        <f t="shared" si="1"/>
        <v>2.7210884353741496E-2</v>
      </c>
      <c r="R24">
        <v>1548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08</v>
      </c>
      <c r="C25" s="37">
        <f t="shared" si="1"/>
        <v>2.6964560862865947E-2</v>
      </c>
      <c r="R25">
        <v>10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12</v>
      </c>
      <c r="C26" s="37">
        <f t="shared" si="1"/>
        <v>2.5993729139273794E-2</v>
      </c>
      <c r="R26">
        <v>18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2.3656864912668583E-2</v>
      </c>
      <c r="R27">
        <v>72</v>
      </c>
      <c r="S27">
        <v>6</v>
      </c>
      <c r="T27" t="s">
        <v>11</v>
      </c>
    </row>
    <row r="28" spans="1:20">
      <c r="A28" s="42">
        <v>21</v>
      </c>
      <c r="B28" s="19" t="str">
        <f t="shared" si="0"/>
        <v>24</v>
      </c>
      <c r="C28" s="37">
        <f t="shared" si="1"/>
        <v>2.3642732049036778E-2</v>
      </c>
      <c r="I28" s="2"/>
      <c r="R28">
        <v>4</v>
      </c>
      <c r="S28">
        <v>7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2.2518518518518518E-2</v>
      </c>
      <c r="R29">
        <v>426</v>
      </c>
      <c r="S29">
        <v>0</v>
      </c>
      <c r="T29" t="s">
        <v>12</v>
      </c>
    </row>
    <row r="30" spans="1:20">
      <c r="A30" s="42">
        <v>23</v>
      </c>
      <c r="B30" s="19" t="str">
        <f t="shared" si="0"/>
        <v>18</v>
      </c>
      <c r="C30" s="37">
        <f t="shared" si="1"/>
        <v>1.8574160065555859E-2</v>
      </c>
      <c r="R30">
        <v>2</v>
      </c>
      <c r="S30">
        <v>1</v>
      </c>
      <c r="T30" t="s">
        <v>12</v>
      </c>
    </row>
    <row r="31" spans="1:20">
      <c r="A31" s="42">
        <v>24</v>
      </c>
      <c r="B31" s="19" t="str">
        <f t="shared" si="0"/>
        <v>20</v>
      </c>
      <c r="C31" s="37">
        <f t="shared" si="1"/>
        <v>1.8365142239827152E-2</v>
      </c>
      <c r="R31">
        <v>1</v>
      </c>
      <c r="S31">
        <v>2</v>
      </c>
      <c r="T31" t="s">
        <v>12</v>
      </c>
    </row>
    <row r="32" spans="1:20">
      <c r="A32" s="44"/>
      <c r="B32" s="44"/>
      <c r="C32" s="43"/>
      <c r="R32">
        <v>12</v>
      </c>
      <c r="S32">
        <v>3</v>
      </c>
      <c r="T32" t="s">
        <v>12</v>
      </c>
    </row>
    <row r="33" spans="1:20">
      <c r="A33" s="2"/>
      <c r="J33" s="47"/>
      <c r="R33">
        <v>2</v>
      </c>
      <c r="S33">
        <v>6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1</v>
      </c>
      <c r="S34">
        <v>7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429</v>
      </c>
      <c r="S35">
        <v>0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1918</v>
      </c>
      <c r="C36" s="33">
        <f t="shared" si="2"/>
        <v>8</v>
      </c>
      <c r="D36" s="33">
        <f t="shared" si="2"/>
        <v>0</v>
      </c>
      <c r="E36" s="33">
        <f t="shared" si="2"/>
        <v>6</v>
      </c>
      <c r="F36" s="33">
        <f t="shared" si="2"/>
        <v>0</v>
      </c>
      <c r="G36" s="33">
        <f t="shared" si="2"/>
        <v>1</v>
      </c>
      <c r="H36" s="33">
        <f t="shared" si="2"/>
        <v>24</v>
      </c>
      <c r="I36" s="33">
        <f t="shared" si="2"/>
        <v>16</v>
      </c>
      <c r="J36" s="63">
        <f t="shared" ref="J36:J60" si="3">SUM(C36:I36)</f>
        <v>55</v>
      </c>
      <c r="K36" s="64">
        <f t="shared" ref="K36:K60" si="4">SUM(B36:I36)</f>
        <v>1973</v>
      </c>
      <c r="L36" s="37">
        <f>J36/K36</f>
        <v>2.7876330461226558E-2</v>
      </c>
      <c r="M36" s="42">
        <f>RANK(L36,$L$36:$L$59)</f>
        <v>16</v>
      </c>
      <c r="N36" s="155" t="s">
        <v>7</v>
      </c>
      <c r="R36">
        <v>3</v>
      </c>
      <c r="S36">
        <v>1</v>
      </c>
      <c r="T36" t="s">
        <v>13</v>
      </c>
    </row>
    <row r="37" spans="1:20">
      <c r="A37" s="21" t="s">
        <v>8</v>
      </c>
      <c r="B37" s="33">
        <f t="shared" si="2"/>
        <v>1333</v>
      </c>
      <c r="C37" s="33">
        <f t="shared" si="2"/>
        <v>10</v>
      </c>
      <c r="D37" s="33">
        <f t="shared" si="2"/>
        <v>1</v>
      </c>
      <c r="E37" s="33">
        <f t="shared" si="2"/>
        <v>10</v>
      </c>
      <c r="F37" s="33">
        <f t="shared" si="2"/>
        <v>0</v>
      </c>
      <c r="G37" s="33">
        <f t="shared" si="2"/>
        <v>0</v>
      </c>
      <c r="H37" s="33">
        <f t="shared" si="2"/>
        <v>28</v>
      </c>
      <c r="I37" s="33">
        <f t="shared" si="2"/>
        <v>14</v>
      </c>
      <c r="J37" s="63">
        <f t="shared" si="3"/>
        <v>63</v>
      </c>
      <c r="K37" s="64">
        <f t="shared" si="4"/>
        <v>1396</v>
      </c>
      <c r="L37" s="37">
        <f t="shared" ref="L37:L60" si="5">J37/K37</f>
        <v>4.5128939828080229E-2</v>
      </c>
      <c r="M37" s="42">
        <f t="shared" ref="M37:M59" si="6">RANK(L37,$L$36:$L$59)</f>
        <v>9</v>
      </c>
      <c r="N37" s="155" t="s">
        <v>8</v>
      </c>
      <c r="R37">
        <v>7</v>
      </c>
      <c r="S37">
        <v>3</v>
      </c>
      <c r="T37" t="s">
        <v>13</v>
      </c>
    </row>
    <row r="38" spans="1:20">
      <c r="A38" s="21" t="s">
        <v>9</v>
      </c>
      <c r="B38" s="33">
        <f t="shared" si="2"/>
        <v>394</v>
      </c>
      <c r="C38" s="33">
        <f t="shared" si="2"/>
        <v>6</v>
      </c>
      <c r="D38" s="33">
        <f t="shared" si="2"/>
        <v>0</v>
      </c>
      <c r="E38" s="33">
        <f t="shared" si="2"/>
        <v>11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7</v>
      </c>
      <c r="J38" s="63">
        <f t="shared" si="3"/>
        <v>31</v>
      </c>
      <c r="K38" s="64">
        <f t="shared" si="4"/>
        <v>425</v>
      </c>
      <c r="L38" s="37">
        <f t="shared" si="5"/>
        <v>7.2941176470588232E-2</v>
      </c>
      <c r="M38" s="42">
        <f t="shared" si="6"/>
        <v>3</v>
      </c>
      <c r="N38" s="155" t="s">
        <v>9</v>
      </c>
      <c r="R38">
        <v>2</v>
      </c>
      <c r="S38">
        <v>6</v>
      </c>
      <c r="T38" t="s">
        <v>13</v>
      </c>
    </row>
    <row r="39" spans="1:20">
      <c r="A39" s="21" t="s">
        <v>10</v>
      </c>
      <c r="B39" s="33">
        <f t="shared" si="2"/>
        <v>1137</v>
      </c>
      <c r="C39" s="33">
        <f t="shared" si="2"/>
        <v>18</v>
      </c>
      <c r="D39" s="33">
        <f t="shared" si="2"/>
        <v>0</v>
      </c>
      <c r="E39" s="33">
        <f t="shared" si="2"/>
        <v>15</v>
      </c>
      <c r="F39" s="33">
        <f t="shared" si="2"/>
        <v>0</v>
      </c>
      <c r="G39" s="33">
        <f t="shared" si="2"/>
        <v>0</v>
      </c>
      <c r="H39" s="33">
        <f t="shared" si="2"/>
        <v>28</v>
      </c>
      <c r="I39" s="33">
        <f t="shared" si="2"/>
        <v>11</v>
      </c>
      <c r="J39" s="63">
        <f t="shared" si="3"/>
        <v>72</v>
      </c>
      <c r="K39" s="64">
        <f t="shared" si="4"/>
        <v>1209</v>
      </c>
      <c r="L39" s="37">
        <f t="shared" si="5"/>
        <v>5.9553349875930521E-2</v>
      </c>
      <c r="M39" s="42">
        <f t="shared" si="6"/>
        <v>5</v>
      </c>
      <c r="N39" s="155" t="s">
        <v>10</v>
      </c>
      <c r="R39">
        <v>6315</v>
      </c>
      <c r="S39">
        <v>0</v>
      </c>
      <c r="T39" t="s">
        <v>14</v>
      </c>
    </row>
    <row r="40" spans="1:20">
      <c r="A40" s="21" t="s">
        <v>11</v>
      </c>
      <c r="B40" s="33">
        <f t="shared" si="2"/>
        <v>1548</v>
      </c>
      <c r="C40" s="33">
        <f t="shared" si="2"/>
        <v>10</v>
      </c>
      <c r="D40" s="33">
        <f t="shared" si="2"/>
        <v>0</v>
      </c>
      <c r="E40" s="33">
        <f t="shared" si="2"/>
        <v>18</v>
      </c>
      <c r="F40" s="33">
        <f t="shared" si="2"/>
        <v>0</v>
      </c>
      <c r="G40" s="33">
        <f t="shared" si="2"/>
        <v>0</v>
      </c>
      <c r="H40" s="33">
        <f t="shared" si="2"/>
        <v>72</v>
      </c>
      <c r="I40" s="33">
        <f t="shared" si="2"/>
        <v>4</v>
      </c>
      <c r="J40" s="63">
        <f t="shared" si="3"/>
        <v>104</v>
      </c>
      <c r="K40" s="64">
        <f t="shared" si="4"/>
        <v>1652</v>
      </c>
      <c r="L40" s="37">
        <f t="shared" si="5"/>
        <v>6.2953995157384993E-2</v>
      </c>
      <c r="M40" s="42">
        <f t="shared" si="6"/>
        <v>4</v>
      </c>
      <c r="N40" s="155" t="s">
        <v>11</v>
      </c>
      <c r="R40">
        <v>17</v>
      </c>
      <c r="S40">
        <v>1</v>
      </c>
      <c r="T40" t="s">
        <v>14</v>
      </c>
    </row>
    <row r="41" spans="1:20">
      <c r="A41" s="21" t="s">
        <v>12</v>
      </c>
      <c r="B41" s="33">
        <f t="shared" si="2"/>
        <v>426</v>
      </c>
      <c r="C41" s="33">
        <f t="shared" si="2"/>
        <v>2</v>
      </c>
      <c r="D41" s="33">
        <f t="shared" si="2"/>
        <v>1</v>
      </c>
      <c r="E41" s="33">
        <f t="shared" si="2"/>
        <v>12</v>
      </c>
      <c r="F41" s="33">
        <f t="shared" si="2"/>
        <v>0</v>
      </c>
      <c r="G41" s="33">
        <f t="shared" si="2"/>
        <v>0</v>
      </c>
      <c r="H41" s="33">
        <f t="shared" si="2"/>
        <v>2</v>
      </c>
      <c r="I41" s="33">
        <f t="shared" si="2"/>
        <v>1</v>
      </c>
      <c r="J41" s="63">
        <f t="shared" si="3"/>
        <v>18</v>
      </c>
      <c r="K41" s="64">
        <f t="shared" si="4"/>
        <v>444</v>
      </c>
      <c r="L41" s="37">
        <f t="shared" si="5"/>
        <v>4.0540540540540543E-2</v>
      </c>
      <c r="M41" s="42">
        <f t="shared" si="6"/>
        <v>10</v>
      </c>
      <c r="N41" s="155" t="s">
        <v>12</v>
      </c>
      <c r="R41">
        <v>2</v>
      </c>
      <c r="S41">
        <v>2</v>
      </c>
      <c r="T41" t="s">
        <v>14</v>
      </c>
    </row>
    <row r="42" spans="1:20">
      <c r="A42" s="21" t="s">
        <v>13</v>
      </c>
      <c r="B42" s="33">
        <f t="shared" si="2"/>
        <v>429</v>
      </c>
      <c r="C42" s="33">
        <f t="shared" si="2"/>
        <v>3</v>
      </c>
      <c r="D42" s="33">
        <f t="shared" si="2"/>
        <v>0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2</v>
      </c>
      <c r="I42" s="33">
        <f t="shared" si="2"/>
        <v>0</v>
      </c>
      <c r="J42" s="63">
        <f t="shared" si="3"/>
        <v>12</v>
      </c>
      <c r="K42" s="64">
        <f t="shared" si="4"/>
        <v>441</v>
      </c>
      <c r="L42" s="37">
        <f t="shared" si="5"/>
        <v>2.7210884353741496E-2</v>
      </c>
      <c r="M42" s="42">
        <f t="shared" si="6"/>
        <v>17</v>
      </c>
      <c r="N42" s="155" t="s">
        <v>13</v>
      </c>
      <c r="R42">
        <v>36</v>
      </c>
      <c r="S42">
        <v>3</v>
      </c>
      <c r="T42" t="s">
        <v>14</v>
      </c>
    </row>
    <row r="43" spans="1:20">
      <c r="A43" s="21" t="s">
        <v>14</v>
      </c>
      <c r="B43" s="33">
        <f t="shared" si="2"/>
        <v>6315</v>
      </c>
      <c r="C43" s="33">
        <f t="shared" si="2"/>
        <v>17</v>
      </c>
      <c r="D43" s="33">
        <f t="shared" si="2"/>
        <v>2</v>
      </c>
      <c r="E43" s="33">
        <f t="shared" si="2"/>
        <v>36</v>
      </c>
      <c r="F43" s="33">
        <f t="shared" si="2"/>
        <v>3</v>
      </c>
      <c r="G43" s="33">
        <f t="shared" si="2"/>
        <v>0</v>
      </c>
      <c r="H43" s="33">
        <f t="shared" si="2"/>
        <v>98</v>
      </c>
      <c r="I43" s="33">
        <f t="shared" si="2"/>
        <v>19</v>
      </c>
      <c r="J43" s="63">
        <f t="shared" si="3"/>
        <v>175</v>
      </c>
      <c r="K43" s="64">
        <f t="shared" si="4"/>
        <v>6490</v>
      </c>
      <c r="L43" s="37">
        <f t="shared" si="5"/>
        <v>2.6964560862865947E-2</v>
      </c>
      <c r="M43" s="42">
        <f t="shared" si="6"/>
        <v>18</v>
      </c>
      <c r="N43" s="155" t="s">
        <v>14</v>
      </c>
      <c r="R43">
        <v>3</v>
      </c>
      <c r="S43">
        <v>4</v>
      </c>
      <c r="T43" t="s">
        <v>14</v>
      </c>
    </row>
    <row r="44" spans="1:20">
      <c r="A44" s="21" t="s">
        <v>15</v>
      </c>
      <c r="B44" s="33">
        <f t="shared" si="2"/>
        <v>1187</v>
      </c>
      <c r="C44" s="33">
        <f t="shared" si="2"/>
        <v>10</v>
      </c>
      <c r="D44" s="33">
        <f t="shared" si="2"/>
        <v>2</v>
      </c>
      <c r="E44" s="33">
        <f t="shared" si="2"/>
        <v>12</v>
      </c>
      <c r="F44" s="33">
        <f t="shared" si="2"/>
        <v>0</v>
      </c>
      <c r="G44" s="33">
        <f t="shared" si="2"/>
        <v>0</v>
      </c>
      <c r="H44" s="33">
        <f t="shared" si="2"/>
        <v>19</v>
      </c>
      <c r="I44" s="33">
        <f t="shared" si="2"/>
        <v>3</v>
      </c>
      <c r="J44" s="63">
        <f t="shared" si="3"/>
        <v>46</v>
      </c>
      <c r="K44" s="64">
        <f t="shared" si="4"/>
        <v>1233</v>
      </c>
      <c r="L44" s="37">
        <f t="shared" si="5"/>
        <v>3.7307380373073802E-2</v>
      </c>
      <c r="M44" s="42">
        <f t="shared" si="6"/>
        <v>13</v>
      </c>
      <c r="N44" s="155" t="s">
        <v>15</v>
      </c>
      <c r="R44">
        <v>98</v>
      </c>
      <c r="S44">
        <v>6</v>
      </c>
      <c r="T44" t="s">
        <v>14</v>
      </c>
    </row>
    <row r="45" spans="1:20">
      <c r="A45" s="21" t="s">
        <v>16</v>
      </c>
      <c r="B45" s="33">
        <f t="shared" si="2"/>
        <v>1967</v>
      </c>
      <c r="C45" s="33">
        <f t="shared" si="2"/>
        <v>30</v>
      </c>
      <c r="D45" s="33">
        <f t="shared" si="2"/>
        <v>0</v>
      </c>
      <c r="E45" s="33">
        <f t="shared" si="2"/>
        <v>29</v>
      </c>
      <c r="F45" s="33">
        <f t="shared" si="2"/>
        <v>0</v>
      </c>
      <c r="G45" s="33">
        <f t="shared" si="2"/>
        <v>0</v>
      </c>
      <c r="H45" s="33">
        <f t="shared" si="2"/>
        <v>39</v>
      </c>
      <c r="I45" s="33">
        <f t="shared" si="2"/>
        <v>7</v>
      </c>
      <c r="J45" s="63">
        <f t="shared" si="3"/>
        <v>105</v>
      </c>
      <c r="K45" s="64">
        <f t="shared" si="4"/>
        <v>2072</v>
      </c>
      <c r="L45" s="37">
        <f t="shared" si="5"/>
        <v>5.0675675675675678E-2</v>
      </c>
      <c r="M45" s="42">
        <f t="shared" si="6"/>
        <v>6</v>
      </c>
      <c r="N45" s="155" t="s">
        <v>16</v>
      </c>
      <c r="R45">
        <v>19</v>
      </c>
      <c r="S45">
        <v>7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2501</v>
      </c>
      <c r="C46" s="33">
        <f t="shared" si="7"/>
        <v>20</v>
      </c>
      <c r="D46" s="33">
        <f t="shared" si="7"/>
        <v>0</v>
      </c>
      <c r="E46" s="33">
        <f t="shared" si="7"/>
        <v>34</v>
      </c>
      <c r="F46" s="33">
        <f t="shared" si="7"/>
        <v>2</v>
      </c>
      <c r="G46" s="33">
        <f t="shared" si="7"/>
        <v>0</v>
      </c>
      <c r="H46" s="33">
        <f t="shared" si="7"/>
        <v>40</v>
      </c>
      <c r="I46" s="33">
        <f t="shared" si="7"/>
        <v>7</v>
      </c>
      <c r="J46" s="63">
        <f t="shared" si="3"/>
        <v>103</v>
      </c>
      <c r="K46" s="64">
        <f t="shared" si="4"/>
        <v>2604</v>
      </c>
      <c r="L46" s="37">
        <f t="shared" si="5"/>
        <v>3.9554531490015359E-2</v>
      </c>
      <c r="M46" s="42">
        <f t="shared" si="6"/>
        <v>12</v>
      </c>
      <c r="N46" s="155" t="s">
        <v>17</v>
      </c>
      <c r="R46">
        <v>1187</v>
      </c>
      <c r="S46">
        <v>0</v>
      </c>
      <c r="T46" t="s">
        <v>15</v>
      </c>
    </row>
    <row r="47" spans="1:20">
      <c r="A47" s="21" t="s">
        <v>18</v>
      </c>
      <c r="B47" s="33">
        <f t="shared" si="7"/>
        <v>9630</v>
      </c>
      <c r="C47" s="33">
        <f t="shared" si="7"/>
        <v>35</v>
      </c>
      <c r="D47" s="33">
        <f t="shared" si="7"/>
        <v>0</v>
      </c>
      <c r="E47" s="33">
        <f t="shared" si="7"/>
        <v>101</v>
      </c>
      <c r="F47" s="33">
        <f t="shared" si="7"/>
        <v>2</v>
      </c>
      <c r="G47" s="33">
        <f t="shared" si="7"/>
        <v>0</v>
      </c>
      <c r="H47" s="33">
        <f t="shared" si="7"/>
        <v>97</v>
      </c>
      <c r="I47" s="33">
        <f t="shared" si="7"/>
        <v>22</v>
      </c>
      <c r="J47" s="63">
        <f t="shared" si="3"/>
        <v>257</v>
      </c>
      <c r="K47" s="64">
        <f t="shared" si="4"/>
        <v>9887</v>
      </c>
      <c r="L47" s="37">
        <f t="shared" si="5"/>
        <v>2.5993729139273794E-2</v>
      </c>
      <c r="M47" s="42">
        <f t="shared" si="6"/>
        <v>19</v>
      </c>
      <c r="N47" s="155" t="s">
        <v>18</v>
      </c>
      <c r="R47">
        <v>10</v>
      </c>
      <c r="S47">
        <v>1</v>
      </c>
      <c r="T47" t="s">
        <v>15</v>
      </c>
    </row>
    <row r="48" spans="1:20">
      <c r="A48" s="21" t="s">
        <v>19</v>
      </c>
      <c r="B48" s="33">
        <f t="shared" si="7"/>
        <v>2244</v>
      </c>
      <c r="C48" s="33">
        <f t="shared" si="7"/>
        <v>46</v>
      </c>
      <c r="D48" s="33">
        <f t="shared" si="7"/>
        <v>2</v>
      </c>
      <c r="E48" s="33">
        <f t="shared" si="7"/>
        <v>61</v>
      </c>
      <c r="F48" s="33">
        <f t="shared" si="7"/>
        <v>1</v>
      </c>
      <c r="G48" s="33">
        <f t="shared" si="7"/>
        <v>0</v>
      </c>
      <c r="H48" s="33">
        <f t="shared" si="7"/>
        <v>77</v>
      </c>
      <c r="I48" s="33">
        <f t="shared" si="7"/>
        <v>12</v>
      </c>
      <c r="J48" s="63">
        <f t="shared" si="3"/>
        <v>199</v>
      </c>
      <c r="K48" s="64">
        <f t="shared" si="4"/>
        <v>2443</v>
      </c>
      <c r="L48" s="37">
        <f t="shared" si="5"/>
        <v>8.1457224723700372E-2</v>
      </c>
      <c r="M48" s="42">
        <f t="shared" si="6"/>
        <v>2</v>
      </c>
      <c r="N48" s="155" t="s">
        <v>19</v>
      </c>
      <c r="R48">
        <v>2</v>
      </c>
      <c r="S48">
        <v>2</v>
      </c>
      <c r="T48" t="s">
        <v>15</v>
      </c>
    </row>
    <row r="49" spans="1:20">
      <c r="A49" s="21" t="s">
        <v>20</v>
      </c>
      <c r="B49" s="33">
        <f t="shared" si="7"/>
        <v>4416</v>
      </c>
      <c r="C49" s="33">
        <f t="shared" si="7"/>
        <v>19</v>
      </c>
      <c r="D49" s="33">
        <f t="shared" si="7"/>
        <v>2</v>
      </c>
      <c r="E49" s="33">
        <f t="shared" si="7"/>
        <v>26</v>
      </c>
      <c r="F49" s="33">
        <f t="shared" si="7"/>
        <v>1</v>
      </c>
      <c r="G49" s="33">
        <f t="shared" si="7"/>
        <v>0</v>
      </c>
      <c r="H49" s="33">
        <f t="shared" si="7"/>
        <v>43</v>
      </c>
      <c r="I49" s="33">
        <f t="shared" si="7"/>
        <v>16</v>
      </c>
      <c r="J49" s="63">
        <f t="shared" si="3"/>
        <v>107</v>
      </c>
      <c r="K49" s="64">
        <f t="shared" si="4"/>
        <v>4523</v>
      </c>
      <c r="L49" s="37">
        <f t="shared" si="5"/>
        <v>2.3656864912668583E-2</v>
      </c>
      <c r="M49" s="42">
        <f t="shared" si="6"/>
        <v>20</v>
      </c>
      <c r="N49" s="155" t="s">
        <v>20</v>
      </c>
      <c r="R49">
        <v>12</v>
      </c>
      <c r="S49">
        <v>3</v>
      </c>
      <c r="T49" t="s">
        <v>15</v>
      </c>
    </row>
    <row r="50" spans="1:20">
      <c r="A50" s="21" t="s">
        <v>21</v>
      </c>
      <c r="B50" s="33">
        <f t="shared" si="7"/>
        <v>5750</v>
      </c>
      <c r="C50" s="33">
        <f t="shared" si="7"/>
        <v>31</v>
      </c>
      <c r="D50" s="33">
        <f t="shared" si="7"/>
        <v>2</v>
      </c>
      <c r="E50" s="33">
        <f t="shared" si="7"/>
        <v>33</v>
      </c>
      <c r="F50" s="33">
        <f t="shared" si="7"/>
        <v>3</v>
      </c>
      <c r="G50" s="33">
        <f t="shared" si="7"/>
        <v>1</v>
      </c>
      <c r="H50" s="33">
        <f t="shared" si="7"/>
        <v>109</v>
      </c>
      <c r="I50" s="33">
        <f t="shared" si="7"/>
        <v>10</v>
      </c>
      <c r="J50" s="63">
        <f t="shared" si="3"/>
        <v>189</v>
      </c>
      <c r="K50" s="64">
        <f t="shared" si="4"/>
        <v>5939</v>
      </c>
      <c r="L50" s="37">
        <f t="shared" si="5"/>
        <v>3.182353931638323E-2</v>
      </c>
      <c r="M50" s="42">
        <f t="shared" si="6"/>
        <v>14</v>
      </c>
      <c r="N50" s="155" t="s">
        <v>21</v>
      </c>
      <c r="R50">
        <v>19</v>
      </c>
      <c r="S50">
        <v>6</v>
      </c>
      <c r="T50" t="s">
        <v>15</v>
      </c>
    </row>
    <row r="51" spans="1:20">
      <c r="A51" s="21" t="s">
        <v>22</v>
      </c>
      <c r="B51" s="33">
        <f t="shared" si="7"/>
        <v>1956</v>
      </c>
      <c r="C51" s="33">
        <f t="shared" si="7"/>
        <v>50</v>
      </c>
      <c r="D51" s="33">
        <f t="shared" si="7"/>
        <v>12</v>
      </c>
      <c r="E51" s="33">
        <f t="shared" si="7"/>
        <v>53</v>
      </c>
      <c r="F51" s="33">
        <f t="shared" si="7"/>
        <v>5</v>
      </c>
      <c r="G51" s="33">
        <f t="shared" si="7"/>
        <v>1</v>
      </c>
      <c r="H51" s="33">
        <f t="shared" si="7"/>
        <v>88</v>
      </c>
      <c r="I51" s="33">
        <f t="shared" si="7"/>
        <v>34</v>
      </c>
      <c r="J51" s="63">
        <f t="shared" si="3"/>
        <v>243</v>
      </c>
      <c r="K51" s="64">
        <f t="shared" si="4"/>
        <v>2199</v>
      </c>
      <c r="L51" s="37">
        <f t="shared" si="5"/>
        <v>0.11050477489768076</v>
      </c>
      <c r="M51" s="42">
        <f t="shared" si="6"/>
        <v>1</v>
      </c>
      <c r="N51" s="155" t="s">
        <v>22</v>
      </c>
      <c r="R51">
        <v>3</v>
      </c>
      <c r="S51">
        <v>7</v>
      </c>
      <c r="T51" t="s">
        <v>15</v>
      </c>
    </row>
    <row r="52" spans="1:20">
      <c r="A52" s="21" t="s">
        <v>23</v>
      </c>
      <c r="B52" s="33">
        <f t="shared" si="7"/>
        <v>2023</v>
      </c>
      <c r="C52" s="33">
        <f t="shared" si="7"/>
        <v>18</v>
      </c>
      <c r="D52" s="33">
        <f t="shared" si="7"/>
        <v>1</v>
      </c>
      <c r="E52" s="33">
        <f t="shared" si="7"/>
        <v>26</v>
      </c>
      <c r="F52" s="33">
        <f t="shared" si="7"/>
        <v>2</v>
      </c>
      <c r="G52" s="33">
        <f t="shared" si="7"/>
        <v>0</v>
      </c>
      <c r="H52" s="33">
        <f t="shared" si="7"/>
        <v>19</v>
      </c>
      <c r="I52" s="33">
        <f t="shared" si="7"/>
        <v>18</v>
      </c>
      <c r="J52" s="63">
        <f t="shared" si="3"/>
        <v>84</v>
      </c>
      <c r="K52" s="64">
        <f t="shared" si="4"/>
        <v>2107</v>
      </c>
      <c r="L52" s="37">
        <f t="shared" si="5"/>
        <v>3.9867109634551492E-2</v>
      </c>
      <c r="M52" s="42">
        <f t="shared" si="6"/>
        <v>11</v>
      </c>
      <c r="N52" s="155" t="s">
        <v>23</v>
      </c>
      <c r="R52">
        <v>1967</v>
      </c>
      <c r="S52">
        <v>0</v>
      </c>
      <c r="T52" t="s">
        <v>16</v>
      </c>
    </row>
    <row r="53" spans="1:20">
      <c r="A53" s="21" t="s">
        <v>24</v>
      </c>
      <c r="B53" s="33">
        <f t="shared" si="7"/>
        <v>3593</v>
      </c>
      <c r="C53" s="33">
        <f t="shared" si="7"/>
        <v>12</v>
      </c>
      <c r="D53" s="33">
        <f t="shared" si="7"/>
        <v>1</v>
      </c>
      <c r="E53" s="33">
        <f t="shared" si="7"/>
        <v>18</v>
      </c>
      <c r="F53" s="33">
        <f t="shared" si="7"/>
        <v>1</v>
      </c>
      <c r="G53" s="33">
        <f t="shared" si="7"/>
        <v>0</v>
      </c>
      <c r="H53" s="33">
        <f t="shared" si="7"/>
        <v>30</v>
      </c>
      <c r="I53" s="33">
        <f t="shared" si="7"/>
        <v>6</v>
      </c>
      <c r="J53" s="63">
        <f t="shared" si="3"/>
        <v>68</v>
      </c>
      <c r="K53" s="64">
        <f t="shared" si="4"/>
        <v>3661</v>
      </c>
      <c r="L53" s="37">
        <f t="shared" si="5"/>
        <v>1.8574160065555859E-2</v>
      </c>
      <c r="M53" s="42">
        <f t="shared" si="6"/>
        <v>23</v>
      </c>
      <c r="N53" s="155" t="s">
        <v>24</v>
      </c>
      <c r="R53">
        <v>30</v>
      </c>
      <c r="S53">
        <v>1</v>
      </c>
      <c r="T53" t="s">
        <v>16</v>
      </c>
    </row>
    <row r="54" spans="1:20">
      <c r="A54" s="21" t="s">
        <v>25</v>
      </c>
      <c r="B54" s="33">
        <f t="shared" si="7"/>
        <v>644</v>
      </c>
      <c r="C54" s="33">
        <f t="shared" si="7"/>
        <v>7</v>
      </c>
      <c r="D54" s="33">
        <f t="shared" si="7"/>
        <v>1</v>
      </c>
      <c r="E54" s="33">
        <f t="shared" si="7"/>
        <v>13</v>
      </c>
      <c r="F54" s="33">
        <f t="shared" si="7"/>
        <v>1</v>
      </c>
      <c r="G54" s="33">
        <f t="shared" si="7"/>
        <v>0</v>
      </c>
      <c r="H54" s="33">
        <f t="shared" si="7"/>
        <v>5</v>
      </c>
      <c r="I54" s="33">
        <f t="shared" si="7"/>
        <v>5</v>
      </c>
      <c r="J54" s="63">
        <f t="shared" si="3"/>
        <v>32</v>
      </c>
      <c r="K54" s="64">
        <f t="shared" si="4"/>
        <v>676</v>
      </c>
      <c r="L54" s="37">
        <f t="shared" si="5"/>
        <v>4.7337278106508875E-2</v>
      </c>
      <c r="M54" s="42">
        <f t="shared" si="6"/>
        <v>7</v>
      </c>
      <c r="N54" s="155" t="s">
        <v>25</v>
      </c>
      <c r="R54">
        <v>29</v>
      </c>
      <c r="S54">
        <v>3</v>
      </c>
      <c r="T54" t="s">
        <v>16</v>
      </c>
    </row>
    <row r="55" spans="1:20">
      <c r="A55" s="21" t="s">
        <v>26</v>
      </c>
      <c r="B55" s="33">
        <f t="shared" si="7"/>
        <v>2726</v>
      </c>
      <c r="C55" s="33">
        <f t="shared" si="7"/>
        <v>9</v>
      </c>
      <c r="D55" s="33">
        <f t="shared" si="7"/>
        <v>0</v>
      </c>
      <c r="E55" s="33">
        <f t="shared" si="7"/>
        <v>16</v>
      </c>
      <c r="F55" s="33">
        <f t="shared" si="7"/>
        <v>2</v>
      </c>
      <c r="G55" s="33">
        <f t="shared" si="7"/>
        <v>0</v>
      </c>
      <c r="H55" s="33">
        <f t="shared" si="7"/>
        <v>19</v>
      </c>
      <c r="I55" s="33">
        <f t="shared" si="7"/>
        <v>5</v>
      </c>
      <c r="J55" s="63">
        <f t="shared" si="3"/>
        <v>51</v>
      </c>
      <c r="K55" s="64">
        <f t="shared" si="4"/>
        <v>2777</v>
      </c>
      <c r="L55" s="37">
        <f t="shared" si="5"/>
        <v>1.8365142239827152E-2</v>
      </c>
      <c r="M55" s="42">
        <f t="shared" si="6"/>
        <v>24</v>
      </c>
      <c r="N55" s="155" t="s">
        <v>26</v>
      </c>
      <c r="R55">
        <v>39</v>
      </c>
      <c r="S55">
        <v>6</v>
      </c>
      <c r="T55" t="s">
        <v>16</v>
      </c>
    </row>
    <row r="56" spans="1:20">
      <c r="A56" s="21" t="s">
        <v>27</v>
      </c>
      <c r="B56" s="33">
        <f t="shared" si="7"/>
        <v>6598</v>
      </c>
      <c r="C56" s="33">
        <f t="shared" si="7"/>
        <v>12</v>
      </c>
      <c r="D56" s="33">
        <f t="shared" si="7"/>
        <v>1</v>
      </c>
      <c r="E56" s="33">
        <f t="shared" si="7"/>
        <v>42</v>
      </c>
      <c r="F56" s="33">
        <f t="shared" si="7"/>
        <v>0</v>
      </c>
      <c r="G56" s="33">
        <f t="shared" si="7"/>
        <v>0</v>
      </c>
      <c r="H56" s="33">
        <f t="shared" si="7"/>
        <v>83</v>
      </c>
      <c r="I56" s="33">
        <f t="shared" si="7"/>
        <v>14</v>
      </c>
      <c r="J56" s="63">
        <f t="shared" si="3"/>
        <v>152</v>
      </c>
      <c r="K56" s="64">
        <f t="shared" si="4"/>
        <v>6750</v>
      </c>
      <c r="L56" s="37">
        <f t="shared" si="5"/>
        <v>2.2518518518518518E-2</v>
      </c>
      <c r="M56" s="42">
        <f t="shared" si="6"/>
        <v>22</v>
      </c>
      <c r="N56" s="155" t="s">
        <v>27</v>
      </c>
      <c r="R56">
        <v>7</v>
      </c>
      <c r="S56">
        <v>7</v>
      </c>
      <c r="T56" t="s">
        <v>16</v>
      </c>
    </row>
    <row r="57" spans="1:20">
      <c r="A57" s="21" t="s">
        <v>28</v>
      </c>
      <c r="B57" s="33">
        <f t="shared" si="7"/>
        <v>7843</v>
      </c>
      <c r="C57" s="33">
        <f t="shared" si="7"/>
        <v>51</v>
      </c>
      <c r="D57" s="33">
        <f t="shared" si="7"/>
        <v>3</v>
      </c>
      <c r="E57" s="33">
        <f t="shared" si="7"/>
        <v>63</v>
      </c>
      <c r="F57" s="33">
        <f t="shared" si="7"/>
        <v>0</v>
      </c>
      <c r="G57" s="33">
        <f t="shared" si="7"/>
        <v>2</v>
      </c>
      <c r="H57" s="33">
        <f t="shared" si="7"/>
        <v>220</v>
      </c>
      <c r="I57" s="33">
        <f t="shared" si="7"/>
        <v>36</v>
      </c>
      <c r="J57" s="63">
        <f t="shared" si="3"/>
        <v>375</v>
      </c>
      <c r="K57" s="64">
        <f t="shared" si="4"/>
        <v>8218</v>
      </c>
      <c r="L57" s="37">
        <f t="shared" si="5"/>
        <v>4.5631540520807985E-2</v>
      </c>
      <c r="M57" s="42">
        <f t="shared" si="6"/>
        <v>8</v>
      </c>
      <c r="N57" s="155" t="s">
        <v>28</v>
      </c>
      <c r="R57">
        <v>2501</v>
      </c>
      <c r="S57">
        <v>0</v>
      </c>
      <c r="T57" t="s">
        <v>17</v>
      </c>
    </row>
    <row r="58" spans="1:20">
      <c r="A58" s="21" t="s">
        <v>29</v>
      </c>
      <c r="B58" s="33">
        <f t="shared" si="7"/>
        <v>12659</v>
      </c>
      <c r="C58" s="33">
        <f t="shared" si="7"/>
        <v>34</v>
      </c>
      <c r="D58" s="33">
        <f t="shared" si="7"/>
        <v>0</v>
      </c>
      <c r="E58" s="33">
        <f t="shared" si="7"/>
        <v>53</v>
      </c>
      <c r="F58" s="33">
        <f t="shared" si="7"/>
        <v>1</v>
      </c>
      <c r="G58" s="33">
        <f t="shared" si="7"/>
        <v>0</v>
      </c>
      <c r="H58" s="33">
        <f t="shared" si="7"/>
        <v>272</v>
      </c>
      <c r="I58" s="33">
        <f t="shared" si="7"/>
        <v>31</v>
      </c>
      <c r="J58" s="63">
        <f t="shared" si="3"/>
        <v>391</v>
      </c>
      <c r="K58" s="64">
        <f t="shared" si="4"/>
        <v>13050</v>
      </c>
      <c r="L58" s="37">
        <f t="shared" si="5"/>
        <v>2.9961685823754788E-2</v>
      </c>
      <c r="M58" s="42">
        <f t="shared" si="6"/>
        <v>15</v>
      </c>
      <c r="N58" s="155" t="s">
        <v>29</v>
      </c>
      <c r="R58">
        <v>20</v>
      </c>
      <c r="S58">
        <v>1</v>
      </c>
      <c r="T58" t="s">
        <v>17</v>
      </c>
    </row>
    <row r="59" spans="1:20">
      <c r="A59" s="21" t="s">
        <v>30</v>
      </c>
      <c r="B59" s="33">
        <f t="shared" si="7"/>
        <v>5575</v>
      </c>
      <c r="C59" s="33">
        <f t="shared" si="7"/>
        <v>10</v>
      </c>
      <c r="D59" s="33">
        <f t="shared" si="7"/>
        <v>0</v>
      </c>
      <c r="E59" s="33">
        <f t="shared" si="7"/>
        <v>28</v>
      </c>
      <c r="F59" s="33">
        <f t="shared" si="7"/>
        <v>4</v>
      </c>
      <c r="G59" s="33">
        <f t="shared" si="7"/>
        <v>0</v>
      </c>
      <c r="H59" s="33">
        <f t="shared" si="7"/>
        <v>64</v>
      </c>
      <c r="I59" s="33">
        <f t="shared" si="7"/>
        <v>29</v>
      </c>
      <c r="J59" s="63">
        <f t="shared" si="3"/>
        <v>135</v>
      </c>
      <c r="K59" s="64">
        <f t="shared" si="4"/>
        <v>5710</v>
      </c>
      <c r="L59" s="37">
        <f t="shared" si="5"/>
        <v>2.3642732049036778E-2</v>
      </c>
      <c r="M59" s="42">
        <f t="shared" si="6"/>
        <v>21</v>
      </c>
      <c r="N59" s="156" t="s">
        <v>30</v>
      </c>
      <c r="R59">
        <v>34</v>
      </c>
      <c r="S59">
        <v>3</v>
      </c>
      <c r="T59" t="s">
        <v>17</v>
      </c>
    </row>
    <row r="60" spans="1:20" ht="12" customHeight="1">
      <c r="A60" s="17" t="s">
        <v>39</v>
      </c>
      <c r="B60" s="59">
        <f>SUM(B36:B59)</f>
        <v>84812</v>
      </c>
      <c r="C60" s="59">
        <f>SUM(C36:C59)</f>
        <v>468</v>
      </c>
      <c r="D60" s="59">
        <f t="shared" ref="D60:I60" si="8">SUM(D36:D59)</f>
        <v>31</v>
      </c>
      <c r="E60" s="59">
        <f t="shared" si="8"/>
        <v>723</v>
      </c>
      <c r="F60" s="59">
        <f t="shared" si="8"/>
        <v>28</v>
      </c>
      <c r="G60" s="59">
        <f t="shared" si="8"/>
        <v>5</v>
      </c>
      <c r="H60" s="59">
        <f t="shared" si="8"/>
        <v>1485</v>
      </c>
      <c r="I60" s="59">
        <f t="shared" si="8"/>
        <v>327</v>
      </c>
      <c r="J60" s="65">
        <f t="shared" si="3"/>
        <v>3067</v>
      </c>
      <c r="K60" s="66">
        <f t="shared" si="4"/>
        <v>87879</v>
      </c>
      <c r="L60" s="37">
        <f t="shared" si="5"/>
        <v>3.4900260585577894E-2</v>
      </c>
      <c r="M60" s="2"/>
      <c r="N60" s="21" t="s">
        <v>39</v>
      </c>
      <c r="O60" s="58"/>
      <c r="R60">
        <v>2</v>
      </c>
      <c r="S60">
        <v>4</v>
      </c>
      <c r="T60" t="s">
        <v>17</v>
      </c>
    </row>
    <row r="61" spans="1:20">
      <c r="R61">
        <v>40</v>
      </c>
      <c r="S61">
        <v>6</v>
      </c>
      <c r="T61" t="s">
        <v>17</v>
      </c>
    </row>
    <row r="62" spans="1:20">
      <c r="J62" s="27" t="s">
        <v>61</v>
      </c>
      <c r="K62" s="52">
        <f>SUM(C60:I60)</f>
        <v>3067</v>
      </c>
      <c r="R62">
        <v>7</v>
      </c>
      <c r="S62">
        <v>7</v>
      </c>
      <c r="T62" t="s">
        <v>17</v>
      </c>
    </row>
    <row r="63" spans="1:20">
      <c r="I63" s="4"/>
      <c r="J63" s="27" t="s">
        <v>59</v>
      </c>
      <c r="K63" s="32">
        <f>K62/K60</f>
        <v>3.4900260585577894E-2</v>
      </c>
      <c r="R63">
        <v>9630</v>
      </c>
      <c r="S63">
        <v>0</v>
      </c>
      <c r="T63" t="s">
        <v>18</v>
      </c>
    </row>
    <row r="64" spans="1:20">
      <c r="C64"/>
      <c r="K64" s="2"/>
      <c r="N64"/>
      <c r="R64">
        <v>35</v>
      </c>
      <c r="S64">
        <v>1</v>
      </c>
      <c r="T64" t="s">
        <v>18</v>
      </c>
    </row>
    <row r="65" spans="3:20">
      <c r="C65"/>
      <c r="K65" s="2"/>
      <c r="N65"/>
      <c r="R65">
        <v>101</v>
      </c>
      <c r="S65">
        <v>3</v>
      </c>
      <c r="T65" t="s">
        <v>18</v>
      </c>
    </row>
    <row r="66" spans="3:20">
      <c r="C66"/>
      <c r="K66" s="2"/>
      <c r="N66"/>
      <c r="R66">
        <v>2</v>
      </c>
      <c r="S66">
        <v>4</v>
      </c>
      <c r="T66" t="s">
        <v>18</v>
      </c>
    </row>
    <row r="67" spans="3:20">
      <c r="C67"/>
      <c r="K67" s="2"/>
      <c r="N67"/>
      <c r="R67">
        <v>97</v>
      </c>
      <c r="S67">
        <v>6</v>
      </c>
      <c r="T67" t="s">
        <v>18</v>
      </c>
    </row>
    <row r="68" spans="3:20">
      <c r="C68"/>
      <c r="K68" s="2"/>
      <c r="N68"/>
      <c r="R68">
        <v>22</v>
      </c>
      <c r="S68">
        <v>7</v>
      </c>
      <c r="T68" t="s">
        <v>18</v>
      </c>
    </row>
    <row r="69" spans="3:20">
      <c r="C69"/>
      <c r="K69" s="2"/>
      <c r="N69"/>
      <c r="R69">
        <v>2244</v>
      </c>
      <c r="S69">
        <v>0</v>
      </c>
      <c r="T69" t="s">
        <v>19</v>
      </c>
    </row>
    <row r="70" spans="3:20">
      <c r="C70"/>
      <c r="K70" s="2"/>
      <c r="N70"/>
      <c r="R70">
        <v>46</v>
      </c>
      <c r="S70">
        <v>1</v>
      </c>
      <c r="T70" t="s">
        <v>19</v>
      </c>
    </row>
    <row r="71" spans="3:20">
      <c r="C71"/>
      <c r="K71" s="2"/>
      <c r="N71"/>
      <c r="R71">
        <v>2</v>
      </c>
      <c r="S71">
        <v>2</v>
      </c>
      <c r="T71" t="s">
        <v>19</v>
      </c>
    </row>
    <row r="72" spans="3:20">
      <c r="C72"/>
      <c r="K72" s="2"/>
      <c r="N72"/>
      <c r="R72">
        <v>61</v>
      </c>
      <c r="S72">
        <v>3</v>
      </c>
      <c r="T72" t="s">
        <v>19</v>
      </c>
    </row>
    <row r="73" spans="3:20">
      <c r="C73"/>
      <c r="K73" s="2"/>
      <c r="N73"/>
      <c r="R73">
        <v>1</v>
      </c>
      <c r="S73">
        <v>4</v>
      </c>
      <c r="T73" t="s">
        <v>19</v>
      </c>
    </row>
    <row r="74" spans="3:20">
      <c r="C74"/>
      <c r="K74" s="2"/>
      <c r="N74"/>
      <c r="R74">
        <v>77</v>
      </c>
      <c r="S74">
        <v>6</v>
      </c>
      <c r="T74" t="s">
        <v>19</v>
      </c>
    </row>
    <row r="75" spans="3:20">
      <c r="C75"/>
      <c r="K75" s="2"/>
      <c r="N75"/>
      <c r="R75">
        <v>12</v>
      </c>
      <c r="S75">
        <v>7</v>
      </c>
      <c r="T75" t="s">
        <v>19</v>
      </c>
    </row>
    <row r="76" spans="3:20">
      <c r="C76"/>
      <c r="K76" s="2"/>
      <c r="N76"/>
      <c r="R76">
        <v>4416</v>
      </c>
      <c r="S76">
        <v>0</v>
      </c>
      <c r="T76" t="s">
        <v>20</v>
      </c>
    </row>
    <row r="77" spans="3:20">
      <c r="C77"/>
      <c r="K77" s="2"/>
      <c r="N77"/>
      <c r="R77">
        <v>19</v>
      </c>
      <c r="S77">
        <v>1</v>
      </c>
      <c r="T77" t="s">
        <v>20</v>
      </c>
    </row>
    <row r="78" spans="3:20">
      <c r="C78"/>
      <c r="K78" s="2"/>
      <c r="N78"/>
      <c r="R78">
        <v>2</v>
      </c>
      <c r="S78">
        <v>2</v>
      </c>
      <c r="T78" t="s">
        <v>20</v>
      </c>
    </row>
    <row r="79" spans="3:20">
      <c r="C79"/>
      <c r="K79" s="2"/>
      <c r="N79"/>
      <c r="R79">
        <v>26</v>
      </c>
      <c r="S79">
        <v>3</v>
      </c>
      <c r="T79" t="s">
        <v>20</v>
      </c>
    </row>
    <row r="80" spans="3:20">
      <c r="C80"/>
      <c r="K80" s="2"/>
      <c r="N80"/>
      <c r="R80">
        <v>1</v>
      </c>
      <c r="S80">
        <v>4</v>
      </c>
      <c r="T80" t="s">
        <v>20</v>
      </c>
    </row>
    <row r="81" spans="3:20">
      <c r="C81"/>
      <c r="K81" s="2"/>
      <c r="N81"/>
      <c r="R81">
        <v>43</v>
      </c>
      <c r="S81">
        <v>6</v>
      </c>
      <c r="T81" t="s">
        <v>20</v>
      </c>
    </row>
    <row r="82" spans="3:20">
      <c r="C82"/>
      <c r="K82" s="2"/>
      <c r="N82"/>
      <c r="R82">
        <v>16</v>
      </c>
      <c r="S82">
        <v>7</v>
      </c>
      <c r="T82" t="s">
        <v>20</v>
      </c>
    </row>
    <row r="83" spans="3:20">
      <c r="C83"/>
      <c r="K83" s="2"/>
      <c r="N83"/>
      <c r="R83">
        <v>5750</v>
      </c>
      <c r="S83">
        <v>0</v>
      </c>
      <c r="T83" t="s">
        <v>21</v>
      </c>
    </row>
    <row r="84" spans="3:20">
      <c r="C84"/>
      <c r="K84" s="2"/>
      <c r="N84"/>
      <c r="R84">
        <v>31</v>
      </c>
      <c r="S84">
        <v>1</v>
      </c>
      <c r="T84" t="s">
        <v>21</v>
      </c>
    </row>
    <row r="85" spans="3:20">
      <c r="C85"/>
      <c r="K85" s="2"/>
      <c r="N85"/>
      <c r="R85">
        <v>2</v>
      </c>
      <c r="S85">
        <v>2</v>
      </c>
      <c r="T85" t="s">
        <v>21</v>
      </c>
    </row>
    <row r="86" spans="3:20">
      <c r="C86"/>
      <c r="K86" s="2"/>
      <c r="N86"/>
      <c r="R86">
        <v>33</v>
      </c>
      <c r="S86">
        <v>3</v>
      </c>
      <c r="T86" t="s">
        <v>21</v>
      </c>
    </row>
    <row r="87" spans="3:20">
      <c r="C87"/>
      <c r="K87" s="2"/>
      <c r="N87"/>
      <c r="R87">
        <v>3</v>
      </c>
      <c r="S87">
        <v>4</v>
      </c>
      <c r="T87" t="s">
        <v>21</v>
      </c>
    </row>
    <row r="88" spans="3:20">
      <c r="C88"/>
      <c r="K88" s="2"/>
      <c r="N88"/>
      <c r="R88">
        <v>1</v>
      </c>
      <c r="S88">
        <v>5</v>
      </c>
      <c r="T88" t="s">
        <v>21</v>
      </c>
    </row>
    <row r="89" spans="3:20">
      <c r="C89"/>
      <c r="K89" s="2"/>
      <c r="N89"/>
      <c r="R89">
        <v>109</v>
      </c>
      <c r="S89">
        <v>6</v>
      </c>
      <c r="T89" t="s">
        <v>21</v>
      </c>
    </row>
    <row r="90" spans="3:20">
      <c r="C90"/>
      <c r="K90" s="2"/>
      <c r="N90"/>
      <c r="R90">
        <v>10</v>
      </c>
      <c r="S90">
        <v>7</v>
      </c>
      <c r="T90" t="s">
        <v>21</v>
      </c>
    </row>
    <row r="91" spans="3:20">
      <c r="C91"/>
      <c r="K91" s="2"/>
      <c r="N91"/>
      <c r="R91">
        <v>1956</v>
      </c>
      <c r="S91">
        <v>0</v>
      </c>
      <c r="T91" t="s">
        <v>22</v>
      </c>
    </row>
    <row r="92" spans="3:20">
      <c r="C92"/>
      <c r="K92" s="2"/>
      <c r="N92"/>
      <c r="R92">
        <v>50</v>
      </c>
      <c r="S92">
        <v>1</v>
      </c>
      <c r="T92" t="s">
        <v>22</v>
      </c>
    </row>
    <row r="93" spans="3:20">
      <c r="C93"/>
      <c r="K93" s="2"/>
      <c r="N93"/>
      <c r="R93">
        <v>12</v>
      </c>
      <c r="S93">
        <v>2</v>
      </c>
      <c r="T93" t="s">
        <v>22</v>
      </c>
    </row>
    <row r="94" spans="3:20">
      <c r="C94"/>
      <c r="K94" s="2"/>
      <c r="N94"/>
      <c r="R94">
        <v>53</v>
      </c>
      <c r="S94">
        <v>3</v>
      </c>
      <c r="T94" t="s">
        <v>22</v>
      </c>
    </row>
    <row r="95" spans="3:20">
      <c r="C95"/>
      <c r="K95" s="2"/>
      <c r="N95"/>
      <c r="R95">
        <v>5</v>
      </c>
      <c r="S95">
        <v>4</v>
      </c>
      <c r="T95" t="s">
        <v>22</v>
      </c>
    </row>
    <row r="96" spans="3:20">
      <c r="C96"/>
      <c r="K96" s="2"/>
      <c r="N96"/>
      <c r="R96">
        <v>1</v>
      </c>
      <c r="S96">
        <v>5</v>
      </c>
      <c r="T96" t="s">
        <v>22</v>
      </c>
    </row>
    <row r="97" spans="3:20">
      <c r="C97"/>
      <c r="K97" s="2"/>
      <c r="N97"/>
      <c r="R97">
        <v>88</v>
      </c>
      <c r="S97">
        <v>6</v>
      </c>
      <c r="T97" t="s">
        <v>22</v>
      </c>
    </row>
    <row r="98" spans="3:20">
      <c r="C98"/>
      <c r="K98" s="2"/>
      <c r="N98"/>
      <c r="R98">
        <v>34</v>
      </c>
      <c r="S98">
        <v>7</v>
      </c>
      <c r="T98" t="s">
        <v>22</v>
      </c>
    </row>
    <row r="99" spans="3:20">
      <c r="C99"/>
      <c r="K99" s="2"/>
      <c r="N99"/>
      <c r="R99">
        <v>2023</v>
      </c>
      <c r="S99">
        <v>0</v>
      </c>
      <c r="T99" t="s">
        <v>23</v>
      </c>
    </row>
    <row r="100" spans="3:20">
      <c r="C100"/>
      <c r="K100" s="2"/>
      <c r="N100"/>
      <c r="R100">
        <v>18</v>
      </c>
      <c r="S100">
        <v>1</v>
      </c>
      <c r="T100" t="s">
        <v>23</v>
      </c>
    </row>
    <row r="101" spans="3:20">
      <c r="C101"/>
      <c r="K101" s="2"/>
      <c r="N101"/>
      <c r="R101">
        <v>1</v>
      </c>
      <c r="S101">
        <v>2</v>
      </c>
      <c r="T101" t="s">
        <v>23</v>
      </c>
    </row>
    <row r="102" spans="3:20">
      <c r="C102"/>
      <c r="K102" s="2"/>
      <c r="N102"/>
      <c r="R102">
        <v>26</v>
      </c>
      <c r="S102">
        <v>3</v>
      </c>
      <c r="T102" t="s">
        <v>23</v>
      </c>
    </row>
    <row r="103" spans="3:20">
      <c r="C103"/>
      <c r="K103" s="2"/>
      <c r="N103"/>
      <c r="R103">
        <v>2</v>
      </c>
      <c r="S103">
        <v>4</v>
      </c>
      <c r="T103" t="s">
        <v>23</v>
      </c>
    </row>
    <row r="104" spans="3:20">
      <c r="C104"/>
      <c r="K104" s="2"/>
      <c r="N104"/>
      <c r="R104">
        <v>19</v>
      </c>
      <c r="S104">
        <v>6</v>
      </c>
      <c r="T104" t="s">
        <v>23</v>
      </c>
    </row>
    <row r="105" spans="3:20">
      <c r="C105"/>
      <c r="K105" s="2"/>
      <c r="N105"/>
      <c r="R105">
        <v>18</v>
      </c>
      <c r="S105">
        <v>7</v>
      </c>
      <c r="T105" t="s">
        <v>23</v>
      </c>
    </row>
    <row r="106" spans="3:20">
      <c r="C106"/>
      <c r="K106" s="2"/>
      <c r="N106"/>
      <c r="R106">
        <v>3593</v>
      </c>
      <c r="S106">
        <v>0</v>
      </c>
      <c r="T106" t="s">
        <v>24</v>
      </c>
    </row>
    <row r="107" spans="3:20">
      <c r="C107"/>
      <c r="K107" s="2"/>
      <c r="N107"/>
      <c r="R107">
        <v>12</v>
      </c>
      <c r="S107">
        <v>1</v>
      </c>
      <c r="T107" t="s">
        <v>24</v>
      </c>
    </row>
    <row r="108" spans="3:20">
      <c r="C108"/>
      <c r="K108" s="2"/>
      <c r="N108"/>
      <c r="R108">
        <v>1</v>
      </c>
      <c r="S108">
        <v>2</v>
      </c>
      <c r="T108" t="s">
        <v>24</v>
      </c>
    </row>
    <row r="109" spans="3:20">
      <c r="C109"/>
      <c r="K109" s="2"/>
      <c r="N109"/>
      <c r="R109">
        <v>18</v>
      </c>
      <c r="S109">
        <v>3</v>
      </c>
      <c r="T109" t="s">
        <v>24</v>
      </c>
    </row>
    <row r="110" spans="3:20">
      <c r="C110"/>
      <c r="K110" s="2"/>
      <c r="N110"/>
      <c r="R110">
        <v>1</v>
      </c>
      <c r="S110">
        <v>4</v>
      </c>
      <c r="T110" t="s">
        <v>24</v>
      </c>
    </row>
    <row r="111" spans="3:20">
      <c r="C111"/>
      <c r="K111" s="2"/>
      <c r="N111"/>
      <c r="R111">
        <v>30</v>
      </c>
      <c r="S111">
        <v>6</v>
      </c>
      <c r="T111" t="s">
        <v>24</v>
      </c>
    </row>
    <row r="112" spans="3:20">
      <c r="C112"/>
      <c r="K112" s="2"/>
      <c r="N112"/>
      <c r="R112">
        <v>6</v>
      </c>
      <c r="S112">
        <v>7</v>
      </c>
      <c r="T112" t="s">
        <v>24</v>
      </c>
    </row>
    <row r="113" spans="3:20">
      <c r="C113"/>
      <c r="K113" s="2"/>
      <c r="N113"/>
      <c r="R113">
        <v>644</v>
      </c>
      <c r="S113">
        <v>0</v>
      </c>
      <c r="T113" t="s">
        <v>25</v>
      </c>
    </row>
    <row r="114" spans="3:20">
      <c r="C114"/>
      <c r="K114" s="2"/>
      <c r="N114"/>
      <c r="R114">
        <v>7</v>
      </c>
      <c r="S114">
        <v>1</v>
      </c>
      <c r="T114" t="s">
        <v>25</v>
      </c>
    </row>
    <row r="115" spans="3:20">
      <c r="C115"/>
      <c r="K115" s="2"/>
      <c r="N115"/>
      <c r="R115">
        <v>1</v>
      </c>
      <c r="S115">
        <v>2</v>
      </c>
      <c r="T115" t="s">
        <v>25</v>
      </c>
    </row>
    <row r="116" spans="3:20">
      <c r="C116"/>
      <c r="K116" s="2"/>
      <c r="N116"/>
      <c r="R116">
        <v>13</v>
      </c>
      <c r="S116">
        <v>3</v>
      </c>
      <c r="T116" t="s">
        <v>25</v>
      </c>
    </row>
    <row r="117" spans="3:20">
      <c r="C117"/>
      <c r="K117" s="2"/>
      <c r="N117"/>
      <c r="R117">
        <v>1</v>
      </c>
      <c r="S117">
        <v>4</v>
      </c>
      <c r="T117" t="s">
        <v>25</v>
      </c>
    </row>
    <row r="118" spans="3:20">
      <c r="C118"/>
      <c r="K118" s="2"/>
      <c r="N118"/>
      <c r="R118">
        <v>5</v>
      </c>
      <c r="S118">
        <v>6</v>
      </c>
      <c r="T118" t="s">
        <v>25</v>
      </c>
    </row>
    <row r="119" spans="3:20">
      <c r="C119"/>
      <c r="K119" s="2"/>
      <c r="N119"/>
      <c r="R119">
        <v>5</v>
      </c>
      <c r="S119">
        <v>7</v>
      </c>
      <c r="T119" t="s">
        <v>25</v>
      </c>
    </row>
    <row r="120" spans="3:20">
      <c r="C120"/>
      <c r="K120" s="2"/>
      <c r="N120"/>
      <c r="R120">
        <v>2726</v>
      </c>
      <c r="S120">
        <v>0</v>
      </c>
      <c r="T120" t="s">
        <v>26</v>
      </c>
    </row>
    <row r="121" spans="3:20">
      <c r="C121"/>
      <c r="K121" s="2"/>
      <c r="N121"/>
      <c r="R121">
        <v>9</v>
      </c>
      <c r="S121">
        <v>1</v>
      </c>
      <c r="T121" t="s">
        <v>26</v>
      </c>
    </row>
    <row r="122" spans="3:20">
      <c r="C122"/>
      <c r="K122" s="2"/>
      <c r="N122"/>
      <c r="R122">
        <v>16</v>
      </c>
      <c r="S122">
        <v>3</v>
      </c>
      <c r="T122" t="s">
        <v>26</v>
      </c>
    </row>
    <row r="123" spans="3:20">
      <c r="C123"/>
      <c r="K123" s="2"/>
      <c r="N123"/>
      <c r="R123">
        <v>2</v>
      </c>
      <c r="S123">
        <v>4</v>
      </c>
      <c r="T123" t="s">
        <v>26</v>
      </c>
    </row>
    <row r="124" spans="3:20">
      <c r="C124"/>
      <c r="K124" s="2"/>
      <c r="N124"/>
      <c r="R124">
        <v>19</v>
      </c>
      <c r="S124">
        <v>6</v>
      </c>
      <c r="T124" t="s">
        <v>26</v>
      </c>
    </row>
    <row r="125" spans="3:20">
      <c r="C125"/>
      <c r="K125" s="2"/>
      <c r="N125"/>
      <c r="R125">
        <v>5</v>
      </c>
      <c r="S125">
        <v>7</v>
      </c>
      <c r="T125" t="s">
        <v>26</v>
      </c>
    </row>
    <row r="126" spans="3:20">
      <c r="C126"/>
      <c r="K126" s="2"/>
      <c r="N126"/>
      <c r="R126">
        <v>6598</v>
      </c>
      <c r="S126">
        <v>0</v>
      </c>
      <c r="T126" t="s">
        <v>27</v>
      </c>
    </row>
    <row r="127" spans="3:20">
      <c r="C127"/>
      <c r="K127" s="2"/>
      <c r="N127"/>
      <c r="R127">
        <v>12</v>
      </c>
      <c r="S127">
        <v>1</v>
      </c>
      <c r="T127" t="s">
        <v>27</v>
      </c>
    </row>
    <row r="128" spans="3:20">
      <c r="C128"/>
      <c r="K128" s="2"/>
      <c r="N128"/>
      <c r="R128">
        <v>1</v>
      </c>
      <c r="S128">
        <v>2</v>
      </c>
      <c r="T128" t="s">
        <v>27</v>
      </c>
    </row>
    <row r="129" spans="3:20">
      <c r="C129"/>
      <c r="K129" s="2"/>
      <c r="N129"/>
      <c r="R129">
        <v>42</v>
      </c>
      <c r="S129">
        <v>3</v>
      </c>
      <c r="T129" t="s">
        <v>27</v>
      </c>
    </row>
    <row r="130" spans="3:20">
      <c r="C130"/>
      <c r="K130" s="2"/>
      <c r="N130"/>
      <c r="R130">
        <v>83</v>
      </c>
      <c r="S130">
        <v>6</v>
      </c>
      <c r="T130" t="s">
        <v>27</v>
      </c>
    </row>
    <row r="131" spans="3:20">
      <c r="C131"/>
      <c r="K131" s="2"/>
      <c r="N131"/>
      <c r="R131">
        <v>14</v>
      </c>
      <c r="S131">
        <v>7</v>
      </c>
      <c r="T131" t="s">
        <v>27</v>
      </c>
    </row>
    <row r="132" spans="3:20">
      <c r="C132"/>
      <c r="K132" s="2"/>
      <c r="N132"/>
      <c r="R132">
        <v>7843</v>
      </c>
      <c r="S132">
        <v>0</v>
      </c>
      <c r="T132" t="s">
        <v>28</v>
      </c>
    </row>
    <row r="133" spans="3:20">
      <c r="C133"/>
      <c r="K133" s="2"/>
      <c r="N133"/>
      <c r="R133">
        <v>51</v>
      </c>
      <c r="S133">
        <v>1</v>
      </c>
      <c r="T133" t="s">
        <v>28</v>
      </c>
    </row>
    <row r="134" spans="3:20">
      <c r="C134"/>
      <c r="K134" s="2"/>
      <c r="N134"/>
      <c r="R134">
        <v>3</v>
      </c>
      <c r="S134">
        <v>2</v>
      </c>
      <c r="T134" t="s">
        <v>28</v>
      </c>
    </row>
    <row r="135" spans="3:20">
      <c r="C135"/>
      <c r="K135" s="2"/>
      <c r="N135"/>
      <c r="R135">
        <v>63</v>
      </c>
      <c r="S135">
        <v>3</v>
      </c>
      <c r="T135" t="s">
        <v>28</v>
      </c>
    </row>
    <row r="136" spans="3:20">
      <c r="C136"/>
      <c r="K136" s="2"/>
      <c r="N136"/>
      <c r="R136">
        <v>2</v>
      </c>
      <c r="S136">
        <v>5</v>
      </c>
      <c r="T136" t="s">
        <v>28</v>
      </c>
    </row>
    <row r="137" spans="3:20">
      <c r="C137"/>
      <c r="K137" s="2"/>
      <c r="N137"/>
      <c r="R137">
        <v>220</v>
      </c>
      <c r="S137">
        <v>6</v>
      </c>
      <c r="T137" t="s">
        <v>28</v>
      </c>
    </row>
    <row r="138" spans="3:20">
      <c r="C138"/>
      <c r="K138" s="2"/>
      <c r="N138"/>
      <c r="R138">
        <v>36</v>
      </c>
      <c r="S138">
        <v>7</v>
      </c>
      <c r="T138" t="s">
        <v>28</v>
      </c>
    </row>
    <row r="139" spans="3:20">
      <c r="C139"/>
      <c r="K139" s="2"/>
      <c r="N139"/>
      <c r="R139">
        <v>12659</v>
      </c>
      <c r="S139">
        <v>0</v>
      </c>
      <c r="T139" t="s">
        <v>29</v>
      </c>
    </row>
    <row r="140" spans="3:20">
      <c r="C140"/>
      <c r="K140" s="2"/>
      <c r="N140"/>
      <c r="R140">
        <v>34</v>
      </c>
      <c r="S140">
        <v>1</v>
      </c>
      <c r="T140" t="s">
        <v>29</v>
      </c>
    </row>
    <row r="141" spans="3:20">
      <c r="C141"/>
      <c r="K141" s="2"/>
      <c r="N141"/>
      <c r="R141">
        <v>53</v>
      </c>
      <c r="S141">
        <v>3</v>
      </c>
      <c r="T141" t="s">
        <v>29</v>
      </c>
    </row>
    <row r="142" spans="3:20">
      <c r="C142"/>
      <c r="K142" s="2"/>
      <c r="N142"/>
      <c r="R142">
        <v>1</v>
      </c>
      <c r="S142">
        <v>4</v>
      </c>
      <c r="T142" t="s">
        <v>29</v>
      </c>
    </row>
    <row r="143" spans="3:20">
      <c r="C143"/>
      <c r="K143" s="2"/>
      <c r="N143"/>
      <c r="R143">
        <v>272</v>
      </c>
      <c r="S143">
        <v>6</v>
      </c>
      <c r="T143" t="s">
        <v>29</v>
      </c>
    </row>
    <row r="144" spans="3:20">
      <c r="C144"/>
      <c r="K144" s="2"/>
      <c r="N144"/>
      <c r="R144">
        <v>31</v>
      </c>
      <c r="S144">
        <v>7</v>
      </c>
      <c r="T144" t="s">
        <v>29</v>
      </c>
    </row>
    <row r="145" spans="3:20">
      <c r="C145"/>
      <c r="K145" s="2"/>
      <c r="N145"/>
      <c r="R145">
        <v>5575</v>
      </c>
      <c r="S145">
        <v>0</v>
      </c>
      <c r="T145" t="s">
        <v>30</v>
      </c>
    </row>
    <row r="146" spans="3:20">
      <c r="C146"/>
      <c r="K146" s="2"/>
      <c r="N146"/>
      <c r="R146">
        <v>10</v>
      </c>
      <c r="S146">
        <v>1</v>
      </c>
      <c r="T146" t="s">
        <v>30</v>
      </c>
    </row>
    <row r="147" spans="3:20">
      <c r="C147"/>
      <c r="K147" s="2"/>
      <c r="N147"/>
      <c r="R147">
        <v>28</v>
      </c>
      <c r="S147">
        <v>3</v>
      </c>
      <c r="T147" t="s">
        <v>30</v>
      </c>
    </row>
    <row r="148" spans="3:20">
      <c r="C148"/>
      <c r="K148" s="2"/>
      <c r="N148"/>
      <c r="R148">
        <v>4</v>
      </c>
      <c r="S148">
        <v>4</v>
      </c>
      <c r="T148" t="s">
        <v>30</v>
      </c>
    </row>
    <row r="149" spans="3:20">
      <c r="C149"/>
      <c r="K149" s="2"/>
      <c r="N149"/>
      <c r="R149">
        <v>64</v>
      </c>
      <c r="S149">
        <v>6</v>
      </c>
      <c r="T149" t="s">
        <v>30</v>
      </c>
    </row>
    <row r="150" spans="3:20">
      <c r="C150"/>
      <c r="K150" s="2"/>
      <c r="N150"/>
      <c r="R150">
        <v>15</v>
      </c>
      <c r="S150">
        <v>7</v>
      </c>
      <c r="T150" t="s">
        <v>30</v>
      </c>
    </row>
    <row r="151" spans="3:20">
      <c r="C151"/>
      <c r="K151" s="2"/>
      <c r="N151"/>
      <c r="R151">
        <v>14</v>
      </c>
      <c r="S151">
        <v>7</v>
      </c>
      <c r="T151" t="s">
        <v>30</v>
      </c>
    </row>
    <row r="152" spans="3:20">
      <c r="C152"/>
      <c r="K152" s="2"/>
      <c r="N152"/>
    </row>
    <row r="153" spans="3:20">
      <c r="C153"/>
      <c r="K153" s="2"/>
      <c r="N153"/>
    </row>
    <row r="154" spans="3:20">
      <c r="C154"/>
      <c r="K154" s="2"/>
      <c r="N154"/>
    </row>
    <row r="155" spans="3:20">
      <c r="C155"/>
      <c r="K155" s="2"/>
      <c r="N155"/>
    </row>
    <row r="156" spans="3:20">
      <c r="C156"/>
      <c r="K156" s="2"/>
      <c r="N156"/>
    </row>
    <row r="157" spans="3:20">
      <c r="C157"/>
      <c r="K157" s="2"/>
      <c r="N157"/>
    </row>
    <row r="158" spans="3:20">
      <c r="C158"/>
      <c r="K158" s="2"/>
      <c r="N158"/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184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3380</v>
      </c>
      <c r="N2" s="197"/>
      <c r="R2">
        <v>1663</v>
      </c>
      <c r="S2">
        <v>0</v>
      </c>
      <c r="T2" t="s">
        <v>7</v>
      </c>
    </row>
    <row r="3" spans="1:20">
      <c r="C3" s="197"/>
      <c r="G3" s="268" t="s">
        <v>68</v>
      </c>
      <c r="H3" s="268"/>
      <c r="I3" s="268"/>
      <c r="J3" s="52">
        <f>$K$60</f>
        <v>70897</v>
      </c>
      <c r="N3" s="197"/>
      <c r="R3">
        <v>20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4.7674795830571111E-2</v>
      </c>
      <c r="R4">
        <v>2</v>
      </c>
      <c r="S4">
        <v>2</v>
      </c>
      <c r="T4" t="s">
        <v>7</v>
      </c>
    </row>
    <row r="5" spans="1:20">
      <c r="A5" s="2"/>
      <c r="R5">
        <v>14</v>
      </c>
      <c r="S5">
        <v>3</v>
      </c>
      <c r="T5" t="s">
        <v>7</v>
      </c>
    </row>
    <row r="6" spans="1:20">
      <c r="A6" t="s">
        <v>64</v>
      </c>
      <c r="R6">
        <v>1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26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16</v>
      </c>
      <c r="C8" s="37">
        <f>SUMIF($M$36:$M$59,$A8,$L$36:$L$59)</f>
        <v>0.13875000000000001</v>
      </c>
      <c r="N8" s="43"/>
      <c r="O8" s="44"/>
      <c r="R8">
        <v>41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0.12299741602067184</v>
      </c>
      <c r="N9" s="43"/>
      <c r="O9" s="44"/>
      <c r="R9">
        <v>1112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0.10163934426229508</v>
      </c>
      <c r="N10" s="43"/>
      <c r="O10" s="44"/>
      <c r="R10">
        <v>15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05</v>
      </c>
      <c r="C11" s="37">
        <f t="shared" si="1"/>
        <v>7.9861111111111105E-2</v>
      </c>
      <c r="N11" s="43"/>
      <c r="O11" s="44"/>
      <c r="R11">
        <v>25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7.8260869565217397E-2</v>
      </c>
      <c r="N12" s="43"/>
      <c r="O12" s="44"/>
      <c r="R12">
        <v>15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7.7976817702845105E-2</v>
      </c>
      <c r="N13" s="43"/>
      <c r="O13" s="44"/>
      <c r="R13">
        <v>33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02</v>
      </c>
      <c r="C14" s="37">
        <f t="shared" si="1"/>
        <v>7.3333333333333334E-2</v>
      </c>
      <c r="N14" s="43"/>
      <c r="O14" s="44"/>
      <c r="R14">
        <v>274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11</v>
      </c>
      <c r="C15" s="37">
        <f t="shared" si="1"/>
        <v>6.7956089911134346E-2</v>
      </c>
      <c r="N15" s="43"/>
      <c r="O15" s="44"/>
      <c r="R15">
        <v>11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10</v>
      </c>
      <c r="C16" s="37">
        <f t="shared" si="1"/>
        <v>6.5389696169088504E-2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19</v>
      </c>
      <c r="C17" s="37">
        <f t="shared" si="1"/>
        <v>6.3829787234042548E-2</v>
      </c>
      <c r="N17" s="43"/>
      <c r="O17" s="44"/>
      <c r="R17">
        <v>8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01</v>
      </c>
      <c r="C18" s="37">
        <f t="shared" si="1"/>
        <v>5.8856819468024901E-2</v>
      </c>
      <c r="N18" s="43"/>
      <c r="O18" s="44"/>
      <c r="R18">
        <v>6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06</v>
      </c>
      <c r="C19" s="37">
        <f t="shared" si="1"/>
        <v>5.7692307692307696E-2</v>
      </c>
      <c r="N19" s="43"/>
      <c r="O19" s="44"/>
      <c r="R19">
        <v>5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22</v>
      </c>
      <c r="C20" s="37">
        <f t="shared" si="1"/>
        <v>5.6774384820634453E-2</v>
      </c>
      <c r="N20" s="43"/>
      <c r="O20" s="44"/>
      <c r="R20">
        <v>875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17</v>
      </c>
      <c r="C21" s="37">
        <f t="shared" si="1"/>
        <v>5.3310886644219978E-2</v>
      </c>
      <c r="N21" s="43"/>
      <c r="O21" s="44"/>
      <c r="R21">
        <v>32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15</v>
      </c>
      <c r="C22" s="37">
        <f t="shared" si="1"/>
        <v>4.4859453215248361E-2</v>
      </c>
      <c r="N22" s="43"/>
      <c r="O22" s="44"/>
      <c r="R22">
        <v>18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4.2124542124542128E-2</v>
      </c>
      <c r="N23" s="43"/>
      <c r="O23" s="44"/>
      <c r="R23">
        <v>1</v>
      </c>
      <c r="S23">
        <v>4</v>
      </c>
      <c r="T23" t="s">
        <v>10</v>
      </c>
    </row>
    <row r="24" spans="1:20">
      <c r="A24" s="42">
        <v>17</v>
      </c>
      <c r="B24" s="19" t="str">
        <f t="shared" si="0"/>
        <v>23</v>
      </c>
      <c r="C24" s="37">
        <f t="shared" si="1"/>
        <v>4.1735537190082647E-2</v>
      </c>
      <c r="N24" s="43"/>
      <c r="O24" s="44"/>
      <c r="R24">
        <v>20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08</v>
      </c>
      <c r="C25" s="37">
        <f t="shared" si="1"/>
        <v>3.8574040219378429E-2</v>
      </c>
      <c r="N25" s="43"/>
      <c r="O25" s="44"/>
      <c r="R25">
        <v>3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12</v>
      </c>
      <c r="C26" s="37">
        <f t="shared" si="1"/>
        <v>3.3929601846508943E-2</v>
      </c>
      <c r="I26" s="53"/>
      <c r="N26" s="43"/>
      <c r="O26" s="44"/>
      <c r="R26">
        <v>1325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20</v>
      </c>
      <c r="C27" s="37">
        <f t="shared" si="1"/>
        <v>3.3906633906633905E-2</v>
      </c>
      <c r="N27" s="43"/>
      <c r="O27" s="44"/>
      <c r="R27">
        <v>24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14</v>
      </c>
      <c r="C28" s="37">
        <f t="shared" si="1"/>
        <v>3.1626909675690165E-2</v>
      </c>
      <c r="N28" s="43"/>
      <c r="O28" s="44"/>
      <c r="R28">
        <v>23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3.0717986676535899E-2</v>
      </c>
      <c r="N29" s="43"/>
      <c r="O29" s="44"/>
      <c r="R29">
        <v>63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2.6324904745410462E-2</v>
      </c>
      <c r="N30" s="43"/>
      <c r="O30" s="44"/>
      <c r="R30">
        <v>5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2.401449932034436E-2</v>
      </c>
      <c r="N31" s="43"/>
      <c r="O31" s="44"/>
      <c r="R31">
        <v>294</v>
      </c>
      <c r="S31">
        <v>0</v>
      </c>
      <c r="T31" t="s">
        <v>12</v>
      </c>
    </row>
    <row r="32" spans="1:20">
      <c r="R32">
        <v>10</v>
      </c>
      <c r="S32">
        <v>1</v>
      </c>
      <c r="T32" t="s">
        <v>12</v>
      </c>
    </row>
    <row r="33" spans="1:20">
      <c r="R33">
        <v>7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318</v>
      </c>
      <c r="S35">
        <v>0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1663</v>
      </c>
      <c r="C36" s="33">
        <f t="shared" si="2"/>
        <v>20</v>
      </c>
      <c r="D36" s="33">
        <f t="shared" si="2"/>
        <v>2</v>
      </c>
      <c r="E36" s="33">
        <f t="shared" si="2"/>
        <v>14</v>
      </c>
      <c r="F36" s="33">
        <f t="shared" si="2"/>
        <v>0</v>
      </c>
      <c r="G36" s="33">
        <f t="shared" si="2"/>
        <v>1</v>
      </c>
      <c r="H36" s="33">
        <f t="shared" si="2"/>
        <v>26</v>
      </c>
      <c r="I36" s="33">
        <f t="shared" si="2"/>
        <v>41</v>
      </c>
      <c r="J36" s="38">
        <f t="shared" ref="J36:J60" si="3">SUM(C36:I36)</f>
        <v>104</v>
      </c>
      <c r="K36" s="20">
        <f t="shared" ref="K36:K60" si="4">SUM(B36:I36)</f>
        <v>1767</v>
      </c>
      <c r="L36" s="37">
        <f>J36/K36</f>
        <v>5.8856819468024901E-2</v>
      </c>
      <c r="M36" s="42">
        <f>RANK(L36,$L$36:$L$59)</f>
        <v>11</v>
      </c>
      <c r="N36" s="121" t="s">
        <v>7</v>
      </c>
      <c r="R36">
        <v>11</v>
      </c>
      <c r="S36">
        <v>1</v>
      </c>
      <c r="T36" t="s">
        <v>13</v>
      </c>
    </row>
    <row r="37" spans="1:20">
      <c r="A37" s="21" t="s">
        <v>8</v>
      </c>
      <c r="B37" s="33">
        <f t="shared" si="2"/>
        <v>1112</v>
      </c>
      <c r="C37" s="33">
        <f t="shared" si="2"/>
        <v>15</v>
      </c>
      <c r="D37" s="33">
        <f t="shared" si="2"/>
        <v>0</v>
      </c>
      <c r="E37" s="33">
        <f t="shared" si="2"/>
        <v>25</v>
      </c>
      <c r="F37" s="33">
        <f t="shared" si="2"/>
        <v>0</v>
      </c>
      <c r="G37" s="33">
        <f t="shared" si="2"/>
        <v>0</v>
      </c>
      <c r="H37" s="33">
        <f t="shared" si="2"/>
        <v>15</v>
      </c>
      <c r="I37" s="33">
        <f t="shared" si="2"/>
        <v>33</v>
      </c>
      <c r="J37" s="38">
        <f t="shared" si="3"/>
        <v>88</v>
      </c>
      <c r="K37" s="20">
        <f t="shared" si="4"/>
        <v>1200</v>
      </c>
      <c r="L37" s="37">
        <f t="shared" ref="L37:L59" si="5">J37/K37</f>
        <v>7.3333333333333334E-2</v>
      </c>
      <c r="M37" s="42">
        <f t="shared" ref="M37:M59" si="6">RANK(L37,$L$36:$L$59)</f>
        <v>7</v>
      </c>
      <c r="N37" s="121" t="s">
        <v>8</v>
      </c>
      <c r="R37">
        <v>1</v>
      </c>
      <c r="S37">
        <v>2</v>
      </c>
      <c r="T37" t="s">
        <v>13</v>
      </c>
    </row>
    <row r="38" spans="1:20">
      <c r="A38" s="21" t="s">
        <v>9</v>
      </c>
      <c r="B38" s="33">
        <f t="shared" si="2"/>
        <v>274</v>
      </c>
      <c r="C38" s="33">
        <f t="shared" si="2"/>
        <v>11</v>
      </c>
      <c r="D38" s="33">
        <f t="shared" si="2"/>
        <v>1</v>
      </c>
      <c r="E38" s="33">
        <f t="shared" si="2"/>
        <v>8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5</v>
      </c>
      <c r="J38" s="38">
        <f t="shared" si="3"/>
        <v>31</v>
      </c>
      <c r="K38" s="20">
        <f t="shared" si="4"/>
        <v>305</v>
      </c>
      <c r="L38" s="37">
        <f t="shared" si="5"/>
        <v>0.10163934426229508</v>
      </c>
      <c r="M38" s="42">
        <f t="shared" si="6"/>
        <v>3</v>
      </c>
      <c r="N38" s="121" t="s">
        <v>9</v>
      </c>
      <c r="R38">
        <v>5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875</v>
      </c>
      <c r="C39" s="33">
        <f t="shared" si="2"/>
        <v>32</v>
      </c>
      <c r="D39" s="33">
        <f t="shared" si="2"/>
        <v>0</v>
      </c>
      <c r="E39" s="33">
        <f t="shared" si="2"/>
        <v>18</v>
      </c>
      <c r="F39" s="33">
        <f t="shared" si="2"/>
        <v>1</v>
      </c>
      <c r="G39" s="33">
        <f t="shared" si="2"/>
        <v>0</v>
      </c>
      <c r="H39" s="33">
        <f t="shared" si="2"/>
        <v>20</v>
      </c>
      <c r="I39" s="33">
        <f t="shared" si="2"/>
        <v>3</v>
      </c>
      <c r="J39" s="38">
        <f t="shared" si="3"/>
        <v>74</v>
      </c>
      <c r="K39" s="20">
        <f t="shared" si="4"/>
        <v>949</v>
      </c>
      <c r="L39" s="37">
        <f t="shared" si="5"/>
        <v>7.7976817702845105E-2</v>
      </c>
      <c r="M39" s="42">
        <f t="shared" si="6"/>
        <v>6</v>
      </c>
      <c r="N39" s="121" t="s">
        <v>10</v>
      </c>
      <c r="R39">
        <v>1</v>
      </c>
      <c r="S39">
        <v>5</v>
      </c>
      <c r="T39" t="s">
        <v>13</v>
      </c>
    </row>
    <row r="40" spans="1:20">
      <c r="A40" s="21" t="s">
        <v>11</v>
      </c>
      <c r="B40" s="33">
        <f t="shared" si="2"/>
        <v>1325</v>
      </c>
      <c r="C40" s="33">
        <f t="shared" si="2"/>
        <v>24</v>
      </c>
      <c r="D40" s="33">
        <f t="shared" si="2"/>
        <v>0</v>
      </c>
      <c r="E40" s="33">
        <f t="shared" si="2"/>
        <v>23</v>
      </c>
      <c r="F40" s="33">
        <f t="shared" si="2"/>
        <v>0</v>
      </c>
      <c r="G40" s="33">
        <f t="shared" si="2"/>
        <v>0</v>
      </c>
      <c r="H40" s="33">
        <f t="shared" si="2"/>
        <v>63</v>
      </c>
      <c r="I40" s="33">
        <f t="shared" si="2"/>
        <v>5</v>
      </c>
      <c r="J40" s="38">
        <f t="shared" si="3"/>
        <v>115</v>
      </c>
      <c r="K40" s="20">
        <f t="shared" si="4"/>
        <v>1440</v>
      </c>
      <c r="L40" s="37">
        <f t="shared" si="5"/>
        <v>7.9861111111111105E-2</v>
      </c>
      <c r="M40" s="42">
        <f t="shared" si="6"/>
        <v>4</v>
      </c>
      <c r="N40" s="121" t="s">
        <v>11</v>
      </c>
      <c r="R40">
        <v>6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294</v>
      </c>
      <c r="C41" s="33">
        <f t="shared" si="2"/>
        <v>10</v>
      </c>
      <c r="D41" s="33">
        <f t="shared" si="2"/>
        <v>0</v>
      </c>
      <c r="E41" s="33">
        <f t="shared" si="2"/>
        <v>7</v>
      </c>
      <c r="F41" s="33">
        <f t="shared" si="2"/>
        <v>0</v>
      </c>
      <c r="G41" s="33">
        <f t="shared" si="2"/>
        <v>0</v>
      </c>
      <c r="H41" s="33">
        <f t="shared" si="2"/>
        <v>1</v>
      </c>
      <c r="I41" s="33">
        <f t="shared" si="2"/>
        <v>0</v>
      </c>
      <c r="J41" s="38">
        <f t="shared" si="3"/>
        <v>18</v>
      </c>
      <c r="K41" s="20">
        <f t="shared" si="4"/>
        <v>312</v>
      </c>
      <c r="L41" s="37">
        <f t="shared" si="5"/>
        <v>5.7692307692307696E-2</v>
      </c>
      <c r="M41" s="42">
        <f t="shared" si="6"/>
        <v>12</v>
      </c>
      <c r="N41" s="121" t="s">
        <v>12</v>
      </c>
      <c r="R41">
        <v>3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318</v>
      </c>
      <c r="C42" s="33">
        <f t="shared" si="2"/>
        <v>11</v>
      </c>
      <c r="D42" s="33">
        <f t="shared" si="2"/>
        <v>1</v>
      </c>
      <c r="E42" s="33">
        <f t="shared" si="2"/>
        <v>5</v>
      </c>
      <c r="F42" s="33">
        <f t="shared" si="2"/>
        <v>0</v>
      </c>
      <c r="G42" s="33">
        <f t="shared" si="2"/>
        <v>1</v>
      </c>
      <c r="H42" s="33">
        <f t="shared" si="2"/>
        <v>6</v>
      </c>
      <c r="I42" s="33">
        <f t="shared" si="2"/>
        <v>3</v>
      </c>
      <c r="J42" s="38">
        <f t="shared" si="3"/>
        <v>27</v>
      </c>
      <c r="K42" s="20">
        <f t="shared" si="4"/>
        <v>345</v>
      </c>
      <c r="L42" s="37">
        <f t="shared" si="5"/>
        <v>7.8260869565217397E-2</v>
      </c>
      <c r="M42" s="42">
        <f t="shared" si="6"/>
        <v>5</v>
      </c>
      <c r="N42" s="121" t="s">
        <v>13</v>
      </c>
      <c r="R42">
        <v>5259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5259</v>
      </c>
      <c r="C43" s="33">
        <f t="shared" si="2"/>
        <v>23</v>
      </c>
      <c r="D43" s="33">
        <f t="shared" si="2"/>
        <v>5</v>
      </c>
      <c r="E43" s="33">
        <f t="shared" si="2"/>
        <v>35</v>
      </c>
      <c r="F43" s="33">
        <f t="shared" si="2"/>
        <v>3</v>
      </c>
      <c r="G43" s="33">
        <f t="shared" si="2"/>
        <v>0</v>
      </c>
      <c r="H43" s="33">
        <f t="shared" si="2"/>
        <v>128</v>
      </c>
      <c r="I43" s="33">
        <f t="shared" si="2"/>
        <v>17</v>
      </c>
      <c r="J43" s="38">
        <f t="shared" si="3"/>
        <v>211</v>
      </c>
      <c r="K43" s="20">
        <f t="shared" si="4"/>
        <v>5470</v>
      </c>
      <c r="L43" s="37">
        <f t="shared" si="5"/>
        <v>3.8574040219378429E-2</v>
      </c>
      <c r="M43" s="42">
        <f t="shared" si="6"/>
        <v>18</v>
      </c>
      <c r="N43" s="121" t="s">
        <v>14</v>
      </c>
      <c r="R43">
        <v>23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1046</v>
      </c>
      <c r="C44" s="33">
        <f t="shared" si="2"/>
        <v>15</v>
      </c>
      <c r="D44" s="33">
        <f t="shared" si="2"/>
        <v>0</v>
      </c>
      <c r="E44" s="33">
        <f t="shared" si="2"/>
        <v>14</v>
      </c>
      <c r="F44" s="33">
        <f t="shared" si="2"/>
        <v>0</v>
      </c>
      <c r="G44" s="33">
        <f t="shared" si="2"/>
        <v>0</v>
      </c>
      <c r="H44" s="33">
        <f t="shared" si="2"/>
        <v>9</v>
      </c>
      <c r="I44" s="33">
        <f t="shared" si="2"/>
        <v>8</v>
      </c>
      <c r="J44" s="38">
        <f t="shared" si="3"/>
        <v>46</v>
      </c>
      <c r="K44" s="20">
        <f t="shared" si="4"/>
        <v>1092</v>
      </c>
      <c r="L44" s="37">
        <f t="shared" si="5"/>
        <v>4.2124542124542128E-2</v>
      </c>
      <c r="M44" s="42">
        <f t="shared" si="6"/>
        <v>16</v>
      </c>
      <c r="N44" s="121" t="s">
        <v>15</v>
      </c>
      <c r="R44">
        <v>5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1415</v>
      </c>
      <c r="C45" s="33">
        <f t="shared" si="2"/>
        <v>26</v>
      </c>
      <c r="D45" s="33">
        <f t="shared" si="2"/>
        <v>0</v>
      </c>
      <c r="E45" s="33">
        <f t="shared" si="2"/>
        <v>26</v>
      </c>
      <c r="F45" s="33">
        <f t="shared" si="2"/>
        <v>0</v>
      </c>
      <c r="G45" s="33">
        <f t="shared" si="2"/>
        <v>1</v>
      </c>
      <c r="H45" s="33">
        <f t="shared" si="2"/>
        <v>38</v>
      </c>
      <c r="I45" s="33">
        <f t="shared" si="2"/>
        <v>8</v>
      </c>
      <c r="J45" s="38">
        <f t="shared" si="3"/>
        <v>99</v>
      </c>
      <c r="K45" s="20">
        <f t="shared" si="4"/>
        <v>1514</v>
      </c>
      <c r="L45" s="37">
        <f t="shared" si="5"/>
        <v>6.5389696169088504E-2</v>
      </c>
      <c r="M45" s="42">
        <f t="shared" si="6"/>
        <v>9</v>
      </c>
      <c r="N45" s="121" t="s">
        <v>16</v>
      </c>
      <c r="R45">
        <v>35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1783</v>
      </c>
      <c r="C46" s="33">
        <f t="shared" si="7"/>
        <v>38</v>
      </c>
      <c r="D46" s="33">
        <f t="shared" si="7"/>
        <v>1</v>
      </c>
      <c r="E46" s="33">
        <f t="shared" si="7"/>
        <v>49</v>
      </c>
      <c r="F46" s="33">
        <f t="shared" si="7"/>
        <v>0</v>
      </c>
      <c r="G46" s="33">
        <f t="shared" si="7"/>
        <v>0</v>
      </c>
      <c r="H46" s="33">
        <f t="shared" si="7"/>
        <v>29</v>
      </c>
      <c r="I46" s="33">
        <f t="shared" si="7"/>
        <v>13</v>
      </c>
      <c r="J46" s="38">
        <f t="shared" si="3"/>
        <v>130</v>
      </c>
      <c r="K46" s="20">
        <f t="shared" si="4"/>
        <v>1913</v>
      </c>
      <c r="L46" s="37">
        <f t="shared" si="5"/>
        <v>6.7956089911134346E-2</v>
      </c>
      <c r="M46" s="42">
        <f t="shared" si="6"/>
        <v>8</v>
      </c>
      <c r="N46" s="121" t="s">
        <v>17</v>
      </c>
      <c r="R46">
        <v>3</v>
      </c>
      <c r="S46">
        <v>4</v>
      </c>
      <c r="T46" t="s">
        <v>14</v>
      </c>
    </row>
    <row r="47" spans="1:20">
      <c r="A47" s="21" t="s">
        <v>18</v>
      </c>
      <c r="B47" s="33">
        <f t="shared" si="7"/>
        <v>8371</v>
      </c>
      <c r="C47" s="33">
        <f t="shared" si="7"/>
        <v>47</v>
      </c>
      <c r="D47" s="33">
        <f t="shared" si="7"/>
        <v>1</v>
      </c>
      <c r="E47" s="33">
        <f t="shared" si="7"/>
        <v>108</v>
      </c>
      <c r="F47" s="33">
        <f t="shared" si="7"/>
        <v>0</v>
      </c>
      <c r="G47" s="33">
        <f t="shared" si="7"/>
        <v>0</v>
      </c>
      <c r="H47" s="33">
        <f t="shared" si="7"/>
        <v>105</v>
      </c>
      <c r="I47" s="33">
        <f t="shared" si="7"/>
        <v>33</v>
      </c>
      <c r="J47" s="38">
        <f t="shared" si="3"/>
        <v>294</v>
      </c>
      <c r="K47" s="20">
        <f t="shared" si="4"/>
        <v>8665</v>
      </c>
      <c r="L47" s="37">
        <f t="shared" si="5"/>
        <v>3.3929601846508943E-2</v>
      </c>
      <c r="M47" s="42">
        <f t="shared" si="6"/>
        <v>19</v>
      </c>
      <c r="N47" s="121" t="s">
        <v>18</v>
      </c>
      <c r="R47">
        <v>128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1697</v>
      </c>
      <c r="C48" s="33">
        <f t="shared" si="7"/>
        <v>87</v>
      </c>
      <c r="D48" s="33">
        <f t="shared" si="7"/>
        <v>3</v>
      </c>
      <c r="E48" s="33">
        <f t="shared" si="7"/>
        <v>54</v>
      </c>
      <c r="F48" s="33">
        <f t="shared" si="7"/>
        <v>2</v>
      </c>
      <c r="G48" s="33">
        <f t="shared" si="7"/>
        <v>1</v>
      </c>
      <c r="H48" s="33">
        <f t="shared" si="7"/>
        <v>73</v>
      </c>
      <c r="I48" s="33">
        <f t="shared" si="7"/>
        <v>18</v>
      </c>
      <c r="J48" s="38">
        <f t="shared" si="3"/>
        <v>238</v>
      </c>
      <c r="K48" s="20">
        <f t="shared" si="4"/>
        <v>1935</v>
      </c>
      <c r="L48" s="37">
        <f t="shared" si="5"/>
        <v>0.12299741602067184</v>
      </c>
      <c r="M48" s="42">
        <f t="shared" si="6"/>
        <v>2</v>
      </c>
      <c r="N48" s="121" t="s">
        <v>19</v>
      </c>
      <c r="R48">
        <v>17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3613</v>
      </c>
      <c r="C49" s="33">
        <f t="shared" si="7"/>
        <v>31</v>
      </c>
      <c r="D49" s="33">
        <f t="shared" si="7"/>
        <v>0</v>
      </c>
      <c r="E49" s="33">
        <f t="shared" si="7"/>
        <v>27</v>
      </c>
      <c r="F49" s="33">
        <f t="shared" si="7"/>
        <v>0</v>
      </c>
      <c r="G49" s="33">
        <f t="shared" si="7"/>
        <v>0</v>
      </c>
      <c r="H49" s="33">
        <f t="shared" si="7"/>
        <v>48</v>
      </c>
      <c r="I49" s="33">
        <f t="shared" si="7"/>
        <v>12</v>
      </c>
      <c r="J49" s="38">
        <f t="shared" si="3"/>
        <v>118</v>
      </c>
      <c r="K49" s="20">
        <f t="shared" si="4"/>
        <v>3731</v>
      </c>
      <c r="L49" s="37">
        <f t="shared" si="5"/>
        <v>3.1626909675690165E-2</v>
      </c>
      <c r="M49" s="42">
        <f t="shared" si="6"/>
        <v>21</v>
      </c>
      <c r="N49" s="121" t="s">
        <v>20</v>
      </c>
      <c r="R49">
        <v>1046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4961</v>
      </c>
      <c r="C50" s="33">
        <f t="shared" si="7"/>
        <v>41</v>
      </c>
      <c r="D50" s="33">
        <f t="shared" si="7"/>
        <v>2</v>
      </c>
      <c r="E50" s="33">
        <f t="shared" si="7"/>
        <v>53</v>
      </c>
      <c r="F50" s="33">
        <f t="shared" si="7"/>
        <v>2</v>
      </c>
      <c r="G50" s="33">
        <f t="shared" si="7"/>
        <v>1</v>
      </c>
      <c r="H50" s="33">
        <f t="shared" si="7"/>
        <v>114</v>
      </c>
      <c r="I50" s="33">
        <f t="shared" si="7"/>
        <v>20</v>
      </c>
      <c r="J50" s="38">
        <f t="shared" si="3"/>
        <v>233</v>
      </c>
      <c r="K50" s="20">
        <f t="shared" si="4"/>
        <v>5194</v>
      </c>
      <c r="L50" s="37">
        <f t="shared" si="5"/>
        <v>4.4859453215248361E-2</v>
      </c>
      <c r="M50" s="42">
        <f t="shared" si="6"/>
        <v>15</v>
      </c>
      <c r="N50" s="121" t="s">
        <v>21</v>
      </c>
      <c r="R50">
        <v>15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1378</v>
      </c>
      <c r="C51" s="33">
        <f t="shared" si="7"/>
        <v>53</v>
      </c>
      <c r="D51" s="33">
        <f t="shared" si="7"/>
        <v>7</v>
      </c>
      <c r="E51" s="33">
        <f t="shared" si="7"/>
        <v>40</v>
      </c>
      <c r="F51" s="33">
        <f t="shared" si="7"/>
        <v>1</v>
      </c>
      <c r="G51" s="33">
        <f t="shared" si="7"/>
        <v>2</v>
      </c>
      <c r="H51" s="33">
        <f t="shared" si="7"/>
        <v>97</v>
      </c>
      <c r="I51" s="33">
        <f t="shared" si="7"/>
        <v>22</v>
      </c>
      <c r="J51" s="38">
        <f t="shared" si="3"/>
        <v>222</v>
      </c>
      <c r="K51" s="20">
        <f t="shared" si="4"/>
        <v>1600</v>
      </c>
      <c r="L51" s="37">
        <f t="shared" si="5"/>
        <v>0.13875000000000001</v>
      </c>
      <c r="M51" s="42">
        <f t="shared" si="6"/>
        <v>1</v>
      </c>
      <c r="N51" s="121" t="s">
        <v>22</v>
      </c>
      <c r="R51">
        <v>14</v>
      </c>
      <c r="S51">
        <v>3</v>
      </c>
      <c r="T51" t="s">
        <v>15</v>
      </c>
    </row>
    <row r="52" spans="1:20">
      <c r="A52" s="21" t="s">
        <v>23</v>
      </c>
      <c r="B52" s="33">
        <f t="shared" si="7"/>
        <v>1687</v>
      </c>
      <c r="C52" s="33">
        <f t="shared" si="7"/>
        <v>20</v>
      </c>
      <c r="D52" s="33">
        <f t="shared" si="7"/>
        <v>2</v>
      </c>
      <c r="E52" s="33">
        <f t="shared" si="7"/>
        <v>22</v>
      </c>
      <c r="F52" s="33">
        <f t="shared" si="7"/>
        <v>0</v>
      </c>
      <c r="G52" s="33">
        <f t="shared" si="7"/>
        <v>0</v>
      </c>
      <c r="H52" s="33">
        <f t="shared" si="7"/>
        <v>31</v>
      </c>
      <c r="I52" s="33">
        <f t="shared" si="7"/>
        <v>20</v>
      </c>
      <c r="J52" s="38">
        <f t="shared" si="3"/>
        <v>95</v>
      </c>
      <c r="K52" s="20">
        <f t="shared" si="4"/>
        <v>1782</v>
      </c>
      <c r="L52" s="37">
        <f t="shared" si="5"/>
        <v>5.3310886644219978E-2</v>
      </c>
      <c r="M52" s="42">
        <f t="shared" si="6"/>
        <v>14</v>
      </c>
      <c r="N52" s="121" t="s">
        <v>23</v>
      </c>
      <c r="R52">
        <v>9</v>
      </c>
      <c r="S52">
        <v>6</v>
      </c>
      <c r="T52" t="s">
        <v>15</v>
      </c>
    </row>
    <row r="53" spans="1:20">
      <c r="A53" s="21" t="s">
        <v>24</v>
      </c>
      <c r="B53" s="33">
        <f t="shared" si="7"/>
        <v>2811</v>
      </c>
      <c r="C53" s="33">
        <f t="shared" si="7"/>
        <v>22</v>
      </c>
      <c r="D53" s="33">
        <f t="shared" si="7"/>
        <v>0</v>
      </c>
      <c r="E53" s="33">
        <f t="shared" si="7"/>
        <v>22</v>
      </c>
      <c r="F53" s="33">
        <f t="shared" si="7"/>
        <v>0</v>
      </c>
      <c r="G53" s="33">
        <f t="shared" si="7"/>
        <v>0</v>
      </c>
      <c r="H53" s="33">
        <f t="shared" si="7"/>
        <v>25</v>
      </c>
      <c r="I53" s="33">
        <f t="shared" si="7"/>
        <v>7</v>
      </c>
      <c r="J53" s="38">
        <f t="shared" si="3"/>
        <v>76</v>
      </c>
      <c r="K53" s="20">
        <f t="shared" si="4"/>
        <v>2887</v>
      </c>
      <c r="L53" s="37">
        <f t="shared" si="5"/>
        <v>2.6324904745410462E-2</v>
      </c>
      <c r="M53" s="42">
        <f t="shared" si="6"/>
        <v>23</v>
      </c>
      <c r="N53" s="121" t="s">
        <v>24</v>
      </c>
      <c r="R53">
        <v>8</v>
      </c>
      <c r="S53">
        <v>7</v>
      </c>
      <c r="T53" t="s">
        <v>15</v>
      </c>
    </row>
    <row r="54" spans="1:20">
      <c r="A54" s="21" t="s">
        <v>25</v>
      </c>
      <c r="B54" s="33">
        <f t="shared" si="7"/>
        <v>484</v>
      </c>
      <c r="C54" s="33">
        <f t="shared" si="7"/>
        <v>11</v>
      </c>
      <c r="D54" s="33">
        <f t="shared" si="7"/>
        <v>1</v>
      </c>
      <c r="E54" s="33">
        <f t="shared" si="7"/>
        <v>13</v>
      </c>
      <c r="F54" s="33">
        <f t="shared" si="7"/>
        <v>0</v>
      </c>
      <c r="G54" s="33">
        <f t="shared" si="7"/>
        <v>0</v>
      </c>
      <c r="H54" s="33">
        <f t="shared" si="7"/>
        <v>6</v>
      </c>
      <c r="I54" s="33">
        <f t="shared" si="7"/>
        <v>2</v>
      </c>
      <c r="J54" s="38">
        <f t="shared" si="3"/>
        <v>33</v>
      </c>
      <c r="K54" s="20">
        <f t="shared" si="4"/>
        <v>517</v>
      </c>
      <c r="L54" s="37">
        <f t="shared" si="5"/>
        <v>6.3829787234042548E-2</v>
      </c>
      <c r="M54" s="42">
        <f t="shared" si="6"/>
        <v>10</v>
      </c>
      <c r="N54" s="121" t="s">
        <v>25</v>
      </c>
      <c r="R54">
        <v>1415</v>
      </c>
      <c r="S54">
        <v>0</v>
      </c>
      <c r="T54" t="s">
        <v>16</v>
      </c>
    </row>
    <row r="55" spans="1:20">
      <c r="A55" s="21" t="s">
        <v>26</v>
      </c>
      <c r="B55" s="33">
        <f t="shared" si="7"/>
        <v>1966</v>
      </c>
      <c r="C55" s="33">
        <f t="shared" si="7"/>
        <v>21</v>
      </c>
      <c r="D55" s="33">
        <f t="shared" si="7"/>
        <v>0</v>
      </c>
      <c r="E55" s="33">
        <f t="shared" si="7"/>
        <v>12</v>
      </c>
      <c r="F55" s="33">
        <f t="shared" si="7"/>
        <v>0</v>
      </c>
      <c r="G55" s="33">
        <f t="shared" si="7"/>
        <v>0</v>
      </c>
      <c r="H55" s="33">
        <f t="shared" si="7"/>
        <v>24</v>
      </c>
      <c r="I55" s="33">
        <f t="shared" si="7"/>
        <v>12</v>
      </c>
      <c r="J55" s="38">
        <f t="shared" si="3"/>
        <v>69</v>
      </c>
      <c r="K55" s="20">
        <f t="shared" si="4"/>
        <v>2035</v>
      </c>
      <c r="L55" s="37">
        <f t="shared" si="5"/>
        <v>3.3906633906633905E-2</v>
      </c>
      <c r="M55" s="42">
        <f t="shared" si="6"/>
        <v>20</v>
      </c>
      <c r="N55" s="121" t="s">
        <v>26</v>
      </c>
      <c r="R55">
        <v>26</v>
      </c>
      <c r="S55">
        <v>1</v>
      </c>
      <c r="T55" t="s">
        <v>16</v>
      </c>
    </row>
    <row r="56" spans="1:20">
      <c r="A56" s="21" t="s">
        <v>27</v>
      </c>
      <c r="B56" s="33">
        <f t="shared" si="7"/>
        <v>5238</v>
      </c>
      <c r="C56" s="33">
        <f t="shared" si="7"/>
        <v>25</v>
      </c>
      <c r="D56" s="33">
        <f t="shared" si="7"/>
        <v>0</v>
      </c>
      <c r="E56" s="33">
        <f t="shared" si="7"/>
        <v>38</v>
      </c>
      <c r="F56" s="33">
        <f t="shared" si="7"/>
        <v>0</v>
      </c>
      <c r="G56" s="33">
        <f t="shared" si="7"/>
        <v>0</v>
      </c>
      <c r="H56" s="33">
        <f t="shared" si="7"/>
        <v>88</v>
      </c>
      <c r="I56" s="33">
        <f t="shared" si="7"/>
        <v>15</v>
      </c>
      <c r="J56" s="38">
        <f t="shared" si="3"/>
        <v>166</v>
      </c>
      <c r="K56" s="20">
        <f t="shared" si="4"/>
        <v>5404</v>
      </c>
      <c r="L56" s="37">
        <f t="shared" si="5"/>
        <v>3.0717986676535899E-2</v>
      </c>
      <c r="M56" s="42">
        <f t="shared" si="6"/>
        <v>22</v>
      </c>
      <c r="N56" s="121" t="s">
        <v>27</v>
      </c>
      <c r="R56">
        <v>26</v>
      </c>
      <c r="S56">
        <v>3</v>
      </c>
      <c r="T56" t="s">
        <v>16</v>
      </c>
    </row>
    <row r="57" spans="1:20">
      <c r="A57" s="21" t="s">
        <v>28</v>
      </c>
      <c r="B57" s="33">
        <f t="shared" si="7"/>
        <v>6363</v>
      </c>
      <c r="C57" s="33">
        <f t="shared" si="7"/>
        <v>73</v>
      </c>
      <c r="D57" s="33">
        <f t="shared" si="7"/>
        <v>2</v>
      </c>
      <c r="E57" s="33">
        <f t="shared" si="7"/>
        <v>80</v>
      </c>
      <c r="F57" s="33">
        <f t="shared" si="7"/>
        <v>1</v>
      </c>
      <c r="G57" s="33">
        <f t="shared" si="7"/>
        <v>2</v>
      </c>
      <c r="H57" s="33">
        <f t="shared" si="7"/>
        <v>196</v>
      </c>
      <c r="I57" s="33">
        <f t="shared" si="7"/>
        <v>29</v>
      </c>
      <c r="J57" s="38">
        <f t="shared" si="3"/>
        <v>383</v>
      </c>
      <c r="K57" s="20">
        <f t="shared" si="4"/>
        <v>6746</v>
      </c>
      <c r="L57" s="37">
        <f t="shared" si="5"/>
        <v>5.6774384820634453E-2</v>
      </c>
      <c r="M57" s="42">
        <f t="shared" si="6"/>
        <v>13</v>
      </c>
      <c r="N57" s="121" t="s">
        <v>28</v>
      </c>
      <c r="R57">
        <v>1</v>
      </c>
      <c r="S57">
        <v>5</v>
      </c>
      <c r="T57" t="s">
        <v>16</v>
      </c>
    </row>
    <row r="58" spans="1:20">
      <c r="A58" s="21" t="s">
        <v>29</v>
      </c>
      <c r="B58" s="33">
        <f t="shared" si="7"/>
        <v>9276</v>
      </c>
      <c r="C58" s="33">
        <f t="shared" si="7"/>
        <v>30</v>
      </c>
      <c r="D58" s="33">
        <f t="shared" si="7"/>
        <v>5</v>
      </c>
      <c r="E58" s="33">
        <f t="shared" si="7"/>
        <v>56</v>
      </c>
      <c r="F58" s="33">
        <f t="shared" si="7"/>
        <v>2</v>
      </c>
      <c r="G58" s="33">
        <f t="shared" si="7"/>
        <v>0</v>
      </c>
      <c r="H58" s="33">
        <f t="shared" si="7"/>
        <v>271</v>
      </c>
      <c r="I58" s="33">
        <f t="shared" si="7"/>
        <v>40</v>
      </c>
      <c r="J58" s="38">
        <f t="shared" si="3"/>
        <v>404</v>
      </c>
      <c r="K58" s="20">
        <f t="shared" si="4"/>
        <v>9680</v>
      </c>
      <c r="L58" s="37">
        <f t="shared" si="5"/>
        <v>4.1735537190082647E-2</v>
      </c>
      <c r="M58" s="42">
        <f t="shared" si="6"/>
        <v>17</v>
      </c>
      <c r="N58" s="121" t="s">
        <v>29</v>
      </c>
      <c r="R58">
        <v>38</v>
      </c>
      <c r="S58">
        <v>6</v>
      </c>
      <c r="T58" t="s">
        <v>16</v>
      </c>
    </row>
    <row r="59" spans="1:20">
      <c r="A59" s="21" t="s">
        <v>30</v>
      </c>
      <c r="B59" s="33">
        <f t="shared" si="7"/>
        <v>4308</v>
      </c>
      <c r="C59" s="33">
        <f t="shared" si="7"/>
        <v>22</v>
      </c>
      <c r="D59" s="33">
        <f t="shared" si="7"/>
        <v>1</v>
      </c>
      <c r="E59" s="33">
        <f t="shared" si="7"/>
        <v>33</v>
      </c>
      <c r="F59" s="33">
        <f t="shared" si="7"/>
        <v>0</v>
      </c>
      <c r="G59" s="33">
        <f t="shared" si="7"/>
        <v>1</v>
      </c>
      <c r="H59" s="33">
        <f t="shared" si="7"/>
        <v>35</v>
      </c>
      <c r="I59" s="33">
        <f t="shared" si="7"/>
        <v>14</v>
      </c>
      <c r="J59" s="38">
        <f t="shared" si="3"/>
        <v>106</v>
      </c>
      <c r="K59" s="20">
        <f t="shared" si="4"/>
        <v>4414</v>
      </c>
      <c r="L59" s="37">
        <f t="shared" si="5"/>
        <v>2.401449932034436E-2</v>
      </c>
      <c r="M59" s="42">
        <f t="shared" si="6"/>
        <v>24</v>
      </c>
      <c r="N59" s="122" t="s">
        <v>30</v>
      </c>
      <c r="R59">
        <v>8</v>
      </c>
      <c r="S59">
        <v>7</v>
      </c>
      <c r="T59" t="s">
        <v>16</v>
      </c>
    </row>
    <row r="60" spans="1:20">
      <c r="A60" s="17" t="s">
        <v>39</v>
      </c>
      <c r="B60" s="59">
        <f t="shared" ref="B60:I60" si="8">SUM(B36:B59)</f>
        <v>67517</v>
      </c>
      <c r="C60" s="18">
        <f t="shared" si="8"/>
        <v>708</v>
      </c>
      <c r="D60" s="18">
        <f t="shared" si="8"/>
        <v>34</v>
      </c>
      <c r="E60" s="18">
        <f t="shared" si="8"/>
        <v>782</v>
      </c>
      <c r="F60" s="18">
        <f t="shared" si="8"/>
        <v>12</v>
      </c>
      <c r="G60" s="18">
        <f t="shared" si="8"/>
        <v>10</v>
      </c>
      <c r="H60" s="18">
        <f t="shared" si="8"/>
        <v>1454</v>
      </c>
      <c r="I60" s="18">
        <f t="shared" si="8"/>
        <v>380</v>
      </c>
      <c r="J60" s="60">
        <f t="shared" si="3"/>
        <v>3380</v>
      </c>
      <c r="K60" s="18">
        <f t="shared" si="4"/>
        <v>70897</v>
      </c>
      <c r="L60" s="37">
        <f>J60/K60</f>
        <v>4.7674795830571111E-2</v>
      </c>
      <c r="M60" s="2"/>
      <c r="N60" s="21" t="s">
        <v>39</v>
      </c>
      <c r="R60">
        <v>1783</v>
      </c>
      <c r="S60">
        <v>0</v>
      </c>
      <c r="T60" t="s">
        <v>17</v>
      </c>
    </row>
    <row r="61" spans="1:20">
      <c r="R61">
        <v>38</v>
      </c>
      <c r="S61">
        <v>1</v>
      </c>
      <c r="T61" t="s">
        <v>17</v>
      </c>
    </row>
    <row r="62" spans="1:20">
      <c r="J62" s="27" t="s">
        <v>61</v>
      </c>
      <c r="K62" s="52">
        <f>SUM(C60:I60)</f>
        <v>3380</v>
      </c>
      <c r="R62">
        <v>1</v>
      </c>
      <c r="S62">
        <v>2</v>
      </c>
      <c r="T62" t="s">
        <v>17</v>
      </c>
    </row>
    <row r="63" spans="1:20">
      <c r="I63" s="4"/>
      <c r="J63" s="27" t="s">
        <v>59</v>
      </c>
      <c r="K63" s="32">
        <f>K62/K60</f>
        <v>4.7674795830571111E-2</v>
      </c>
      <c r="R63">
        <v>49</v>
      </c>
      <c r="S63">
        <v>3</v>
      </c>
      <c r="T63" t="s">
        <v>17</v>
      </c>
    </row>
    <row r="64" spans="1:20">
      <c r="K64" s="2"/>
      <c r="N64"/>
      <c r="R64">
        <v>29</v>
      </c>
      <c r="S64">
        <v>6</v>
      </c>
      <c r="T64" t="s">
        <v>17</v>
      </c>
    </row>
    <row r="65" spans="1:20">
      <c r="K65" s="2"/>
      <c r="N65"/>
      <c r="R65">
        <v>13</v>
      </c>
      <c r="S65">
        <v>7</v>
      </c>
      <c r="T65" t="s">
        <v>17</v>
      </c>
    </row>
    <row r="66" spans="1:20">
      <c r="A66" s="237"/>
      <c r="B66" s="237"/>
      <c r="C66" s="237"/>
      <c r="K66" s="2"/>
      <c r="N66"/>
      <c r="R66">
        <v>8371</v>
      </c>
      <c r="S66">
        <v>0</v>
      </c>
      <c r="T66" t="s">
        <v>18</v>
      </c>
    </row>
    <row r="67" spans="1:20">
      <c r="A67" s="237"/>
      <c r="B67" s="237"/>
      <c r="C67" s="237"/>
      <c r="K67" s="2"/>
      <c r="N67"/>
      <c r="R67">
        <v>47</v>
      </c>
      <c r="S67">
        <v>1</v>
      </c>
      <c r="T67" t="s">
        <v>18</v>
      </c>
    </row>
    <row r="68" spans="1:20">
      <c r="A68" s="237"/>
      <c r="B68" s="237"/>
      <c r="C68" s="237"/>
      <c r="K68" s="2"/>
      <c r="N68"/>
      <c r="R68">
        <v>1</v>
      </c>
      <c r="S68">
        <v>2</v>
      </c>
      <c r="T68" t="s">
        <v>18</v>
      </c>
    </row>
    <row r="69" spans="1:20">
      <c r="A69" s="237"/>
      <c r="B69" s="237"/>
      <c r="C69" s="237"/>
      <c r="K69" s="2"/>
      <c r="N69"/>
      <c r="R69">
        <v>108</v>
      </c>
      <c r="S69">
        <v>3</v>
      </c>
      <c r="T69" t="s">
        <v>18</v>
      </c>
    </row>
    <row r="70" spans="1:20">
      <c r="A70" s="237"/>
      <c r="B70" s="237"/>
      <c r="C70" s="237"/>
      <c r="K70" s="2"/>
      <c r="N70"/>
      <c r="R70">
        <v>105</v>
      </c>
      <c r="S70">
        <v>6</v>
      </c>
      <c r="T70" t="s">
        <v>18</v>
      </c>
    </row>
    <row r="71" spans="1:20">
      <c r="A71" s="237"/>
      <c r="B71" s="237"/>
      <c r="C71" s="237"/>
      <c r="K71" s="2"/>
      <c r="N71"/>
      <c r="R71">
        <v>33</v>
      </c>
      <c r="S71">
        <v>7</v>
      </c>
      <c r="T71" t="s">
        <v>18</v>
      </c>
    </row>
    <row r="72" spans="1:20">
      <c r="B72" s="237"/>
      <c r="C72" s="237"/>
      <c r="K72" s="2"/>
      <c r="N72"/>
      <c r="R72">
        <v>1697</v>
      </c>
      <c r="S72">
        <v>0</v>
      </c>
      <c r="T72" t="s">
        <v>19</v>
      </c>
    </row>
    <row r="73" spans="1:20">
      <c r="A73" s="237"/>
      <c r="B73" s="237"/>
      <c r="C73" s="237"/>
      <c r="K73" s="2"/>
      <c r="N73"/>
      <c r="R73">
        <v>87</v>
      </c>
      <c r="S73">
        <v>1</v>
      </c>
      <c r="T73" t="s">
        <v>19</v>
      </c>
    </row>
    <row r="74" spans="1:20">
      <c r="A74" s="237"/>
      <c r="B74" s="237"/>
      <c r="C74" s="237"/>
      <c r="K74" s="2"/>
      <c r="N74"/>
      <c r="R74">
        <v>3</v>
      </c>
      <c r="S74">
        <v>2</v>
      </c>
      <c r="T74" t="s">
        <v>19</v>
      </c>
    </row>
    <row r="75" spans="1:20">
      <c r="A75" s="237"/>
      <c r="B75" s="237"/>
      <c r="C75" s="237"/>
      <c r="K75" s="2"/>
      <c r="N75"/>
      <c r="R75">
        <v>54</v>
      </c>
      <c r="S75">
        <v>3</v>
      </c>
      <c r="T75" t="s">
        <v>19</v>
      </c>
    </row>
    <row r="76" spans="1:20">
      <c r="A76" s="237"/>
      <c r="B76" s="237"/>
      <c r="C76" s="237"/>
      <c r="K76" s="2"/>
      <c r="N76"/>
      <c r="R76">
        <v>2</v>
      </c>
      <c r="S76">
        <v>4</v>
      </c>
      <c r="T76" t="s">
        <v>19</v>
      </c>
    </row>
    <row r="77" spans="1:20">
      <c r="B77" s="237"/>
      <c r="C77" s="237"/>
      <c r="K77" s="2"/>
      <c r="N77"/>
      <c r="R77">
        <v>1</v>
      </c>
      <c r="S77">
        <v>5</v>
      </c>
      <c r="T77" t="s">
        <v>19</v>
      </c>
    </row>
    <row r="78" spans="1:20">
      <c r="A78" s="237"/>
      <c r="B78" s="237"/>
      <c r="C78" s="237"/>
      <c r="K78" s="2"/>
      <c r="N78"/>
      <c r="R78">
        <v>73</v>
      </c>
      <c r="S78">
        <v>6</v>
      </c>
      <c r="T78" t="s">
        <v>19</v>
      </c>
    </row>
    <row r="79" spans="1:20">
      <c r="B79" s="237"/>
      <c r="C79" s="237"/>
      <c r="K79" s="2"/>
      <c r="N79"/>
      <c r="R79">
        <v>18</v>
      </c>
      <c r="S79">
        <v>7</v>
      </c>
      <c r="T79" t="s">
        <v>19</v>
      </c>
    </row>
    <row r="80" spans="1:20">
      <c r="B80" s="237"/>
      <c r="C80" s="237"/>
      <c r="K80" s="2"/>
      <c r="N80"/>
      <c r="R80">
        <v>3613</v>
      </c>
      <c r="S80">
        <v>0</v>
      </c>
      <c r="T80" t="s">
        <v>20</v>
      </c>
    </row>
    <row r="81" spans="1:20">
      <c r="A81" s="237"/>
      <c r="B81" s="237"/>
      <c r="C81" s="237"/>
      <c r="K81" s="2"/>
      <c r="N81"/>
      <c r="R81">
        <v>31</v>
      </c>
      <c r="S81">
        <v>1</v>
      </c>
      <c r="T81" t="s">
        <v>20</v>
      </c>
    </row>
    <row r="82" spans="1:20">
      <c r="A82" s="237"/>
      <c r="B82" s="237"/>
      <c r="C82" s="237"/>
      <c r="K82" s="2"/>
      <c r="N82"/>
      <c r="R82">
        <v>27</v>
      </c>
      <c r="S82">
        <v>3</v>
      </c>
      <c r="T82" t="s">
        <v>20</v>
      </c>
    </row>
    <row r="83" spans="1:20">
      <c r="A83" s="237"/>
      <c r="B83" s="237"/>
      <c r="C83" s="237"/>
      <c r="K83" s="2"/>
      <c r="N83"/>
      <c r="R83">
        <v>48</v>
      </c>
      <c r="S83">
        <v>6</v>
      </c>
      <c r="T83" t="s">
        <v>20</v>
      </c>
    </row>
    <row r="84" spans="1:20">
      <c r="A84" s="237"/>
      <c r="B84" s="237"/>
      <c r="C84" s="237"/>
      <c r="K84" s="2"/>
      <c r="N84"/>
      <c r="R84">
        <v>12</v>
      </c>
      <c r="S84">
        <v>7</v>
      </c>
      <c r="T84" t="s">
        <v>20</v>
      </c>
    </row>
    <row r="85" spans="1:20">
      <c r="B85" s="237"/>
      <c r="C85" s="237"/>
      <c r="K85" s="2"/>
      <c r="N85"/>
      <c r="R85">
        <v>4961</v>
      </c>
      <c r="S85">
        <v>0</v>
      </c>
      <c r="T85" t="s">
        <v>21</v>
      </c>
    </row>
    <row r="86" spans="1:20">
      <c r="A86" s="237"/>
      <c r="B86" s="237"/>
      <c r="C86" s="237"/>
      <c r="K86" s="2"/>
      <c r="N86"/>
      <c r="R86">
        <v>41</v>
      </c>
      <c r="S86">
        <v>1</v>
      </c>
      <c r="T86" t="s">
        <v>21</v>
      </c>
    </row>
    <row r="87" spans="1:20">
      <c r="A87" s="237"/>
      <c r="B87" s="237"/>
      <c r="C87" s="237"/>
      <c r="K87" s="2"/>
      <c r="N87"/>
      <c r="R87">
        <v>2</v>
      </c>
      <c r="S87">
        <v>2</v>
      </c>
      <c r="T87" t="s">
        <v>21</v>
      </c>
    </row>
    <row r="88" spans="1:20">
      <c r="B88" s="237"/>
      <c r="C88" s="237"/>
      <c r="K88" s="2"/>
      <c r="N88"/>
      <c r="R88">
        <v>53</v>
      </c>
      <c r="S88">
        <v>3</v>
      </c>
      <c r="T88" t="s">
        <v>21</v>
      </c>
    </row>
    <row r="89" spans="1:20">
      <c r="A89" s="237"/>
      <c r="B89" s="237"/>
      <c r="C89" s="237"/>
      <c r="K89" s="2"/>
      <c r="N89"/>
      <c r="R89">
        <v>2</v>
      </c>
      <c r="S89">
        <v>4</v>
      </c>
      <c r="T89" t="s">
        <v>21</v>
      </c>
    </row>
    <row r="90" spans="1:20">
      <c r="A90" s="237"/>
      <c r="B90" s="237"/>
      <c r="C90" s="237"/>
      <c r="K90" s="2"/>
      <c r="N90"/>
      <c r="R90">
        <v>1</v>
      </c>
      <c r="S90">
        <v>5</v>
      </c>
      <c r="T90" t="s">
        <v>21</v>
      </c>
    </row>
    <row r="91" spans="1:20">
      <c r="A91" s="237"/>
      <c r="B91" s="237"/>
      <c r="C91" s="237"/>
      <c r="K91" s="2"/>
      <c r="N91"/>
      <c r="R91">
        <v>114</v>
      </c>
      <c r="S91">
        <v>6</v>
      </c>
      <c r="T91" t="s">
        <v>21</v>
      </c>
    </row>
    <row r="92" spans="1:20">
      <c r="A92" s="237"/>
      <c r="B92" s="237"/>
      <c r="C92" s="237"/>
      <c r="K92" s="2"/>
      <c r="N92"/>
      <c r="R92">
        <v>20</v>
      </c>
      <c r="S92">
        <v>7</v>
      </c>
      <c r="T92" t="s">
        <v>21</v>
      </c>
    </row>
    <row r="93" spans="1:20">
      <c r="B93" s="237"/>
      <c r="C93" s="237"/>
      <c r="K93" s="2"/>
      <c r="N93"/>
      <c r="R93">
        <v>1378</v>
      </c>
      <c r="S93">
        <v>0</v>
      </c>
      <c r="T93" t="s">
        <v>22</v>
      </c>
    </row>
    <row r="94" spans="1:20">
      <c r="A94" s="237"/>
      <c r="B94" s="237"/>
      <c r="C94" s="237"/>
      <c r="K94" s="2"/>
      <c r="N94"/>
      <c r="R94">
        <v>53</v>
      </c>
      <c r="S94">
        <v>1</v>
      </c>
      <c r="T94" t="s">
        <v>22</v>
      </c>
    </row>
    <row r="95" spans="1:20">
      <c r="B95" s="237"/>
      <c r="C95" s="237"/>
      <c r="K95" s="2"/>
      <c r="N95"/>
      <c r="R95">
        <v>7</v>
      </c>
      <c r="S95">
        <v>2</v>
      </c>
      <c r="T95" t="s">
        <v>22</v>
      </c>
    </row>
    <row r="96" spans="1:20">
      <c r="B96" s="237"/>
      <c r="C96" s="237"/>
      <c r="K96" s="2"/>
      <c r="N96"/>
      <c r="R96">
        <v>40</v>
      </c>
      <c r="S96">
        <v>3</v>
      </c>
      <c r="T96" t="s">
        <v>22</v>
      </c>
    </row>
    <row r="97" spans="1:20">
      <c r="A97" s="237"/>
      <c r="B97" s="237"/>
      <c r="C97" s="237"/>
      <c r="K97" s="2"/>
      <c r="N97"/>
      <c r="R97">
        <v>1</v>
      </c>
      <c r="S97">
        <v>4</v>
      </c>
      <c r="T97" t="s">
        <v>22</v>
      </c>
    </row>
    <row r="98" spans="1:20">
      <c r="A98" s="237"/>
      <c r="B98" s="237"/>
      <c r="C98" s="237"/>
      <c r="K98" s="2"/>
      <c r="N98"/>
      <c r="R98">
        <v>2</v>
      </c>
      <c r="S98">
        <v>5</v>
      </c>
      <c r="T98" t="s">
        <v>22</v>
      </c>
    </row>
    <row r="99" spans="1:20">
      <c r="A99" s="237"/>
      <c r="B99" s="237"/>
      <c r="C99" s="237"/>
      <c r="K99" s="2"/>
      <c r="N99"/>
      <c r="R99">
        <v>97</v>
      </c>
      <c r="S99">
        <v>6</v>
      </c>
      <c r="T99" t="s">
        <v>22</v>
      </c>
    </row>
    <row r="100" spans="1:20">
      <c r="A100" s="237"/>
      <c r="B100" s="237"/>
      <c r="C100" s="237"/>
      <c r="K100" s="2"/>
      <c r="N100"/>
      <c r="R100">
        <v>22</v>
      </c>
      <c r="S100">
        <v>7</v>
      </c>
      <c r="T100" t="s">
        <v>22</v>
      </c>
    </row>
    <row r="101" spans="1:20">
      <c r="A101" s="237"/>
      <c r="B101" s="237"/>
      <c r="C101" s="237"/>
      <c r="K101" s="2"/>
      <c r="N101"/>
      <c r="R101">
        <v>1687</v>
      </c>
      <c r="S101">
        <v>0</v>
      </c>
      <c r="T101" t="s">
        <v>23</v>
      </c>
    </row>
    <row r="102" spans="1:20">
      <c r="A102" s="237"/>
      <c r="B102" s="237"/>
      <c r="C102" s="237"/>
      <c r="K102" s="2"/>
      <c r="N102"/>
      <c r="R102">
        <v>20</v>
      </c>
      <c r="S102">
        <v>1</v>
      </c>
      <c r="T102" t="s">
        <v>23</v>
      </c>
    </row>
    <row r="103" spans="1:20">
      <c r="B103" s="237"/>
      <c r="C103" s="237"/>
      <c r="K103" s="2"/>
      <c r="N103"/>
      <c r="R103">
        <v>2</v>
      </c>
      <c r="S103">
        <v>2</v>
      </c>
      <c r="T103" t="s">
        <v>23</v>
      </c>
    </row>
    <row r="104" spans="1:20">
      <c r="B104" s="237"/>
      <c r="C104" s="237"/>
      <c r="K104" s="2"/>
      <c r="N104"/>
      <c r="R104">
        <v>22</v>
      </c>
      <c r="S104">
        <v>3</v>
      </c>
      <c r="T104" t="s">
        <v>23</v>
      </c>
    </row>
    <row r="105" spans="1:20">
      <c r="A105" s="237"/>
      <c r="B105" s="237"/>
      <c r="C105" s="237"/>
      <c r="K105" s="2"/>
      <c r="N105"/>
      <c r="R105">
        <v>31</v>
      </c>
      <c r="S105">
        <v>6</v>
      </c>
      <c r="T105" t="s">
        <v>23</v>
      </c>
    </row>
    <row r="106" spans="1:20">
      <c r="A106" s="237"/>
      <c r="B106" s="237"/>
      <c r="C106" s="237"/>
      <c r="K106" s="2"/>
      <c r="N106"/>
      <c r="R106">
        <v>20</v>
      </c>
      <c r="S106">
        <v>7</v>
      </c>
      <c r="T106" t="s">
        <v>23</v>
      </c>
    </row>
    <row r="107" spans="1:20">
      <c r="A107" s="237"/>
      <c r="B107" s="237"/>
      <c r="C107" s="237"/>
      <c r="K107" s="2"/>
      <c r="N107"/>
      <c r="R107">
        <v>2811</v>
      </c>
      <c r="S107">
        <v>0</v>
      </c>
      <c r="T107" t="s">
        <v>24</v>
      </c>
    </row>
    <row r="108" spans="1:20">
      <c r="A108" s="237"/>
      <c r="B108" s="237"/>
      <c r="C108" s="237"/>
      <c r="K108" s="2"/>
      <c r="N108"/>
      <c r="R108">
        <v>22</v>
      </c>
      <c r="S108">
        <v>1</v>
      </c>
      <c r="T108" t="s">
        <v>24</v>
      </c>
    </row>
    <row r="109" spans="1:20">
      <c r="A109" s="237"/>
      <c r="B109" s="237"/>
      <c r="C109" s="237"/>
      <c r="K109" s="2"/>
      <c r="N109"/>
      <c r="R109">
        <v>22</v>
      </c>
      <c r="S109">
        <v>3</v>
      </c>
      <c r="T109" t="s">
        <v>24</v>
      </c>
    </row>
    <row r="110" spans="1:20">
      <c r="A110" s="237"/>
      <c r="B110" s="237"/>
      <c r="C110" s="237"/>
      <c r="K110" s="2"/>
      <c r="N110"/>
      <c r="R110">
        <v>25</v>
      </c>
      <c r="S110">
        <v>6</v>
      </c>
      <c r="T110" t="s">
        <v>24</v>
      </c>
    </row>
    <row r="111" spans="1:20">
      <c r="B111" s="237"/>
      <c r="C111" s="237"/>
      <c r="K111" s="2"/>
      <c r="N111"/>
      <c r="R111">
        <v>7</v>
      </c>
      <c r="S111">
        <v>7</v>
      </c>
      <c r="T111" t="s">
        <v>24</v>
      </c>
    </row>
    <row r="112" spans="1:20">
      <c r="B112" s="237"/>
      <c r="C112" s="237"/>
      <c r="K112" s="2"/>
      <c r="N112"/>
      <c r="R112">
        <v>484</v>
      </c>
      <c r="S112">
        <v>0</v>
      </c>
      <c r="T112" t="s">
        <v>25</v>
      </c>
    </row>
    <row r="113" spans="1:20">
      <c r="A113" s="237"/>
      <c r="B113" s="237"/>
      <c r="C113" s="237"/>
      <c r="K113" s="2"/>
      <c r="N113"/>
      <c r="R113">
        <v>11</v>
      </c>
      <c r="S113">
        <v>1</v>
      </c>
      <c r="T113" t="s">
        <v>25</v>
      </c>
    </row>
    <row r="114" spans="1:20">
      <c r="A114" s="237"/>
      <c r="B114" s="237"/>
      <c r="C114" s="237"/>
      <c r="K114" s="2"/>
      <c r="N114"/>
      <c r="R114">
        <v>1</v>
      </c>
      <c r="S114">
        <v>2</v>
      </c>
      <c r="T114" t="s">
        <v>25</v>
      </c>
    </row>
    <row r="115" spans="1:20">
      <c r="A115" s="237"/>
      <c r="B115" s="237"/>
      <c r="C115" s="237"/>
      <c r="K115" s="2"/>
      <c r="N115"/>
      <c r="R115">
        <v>13</v>
      </c>
      <c r="S115">
        <v>3</v>
      </c>
      <c r="T115" t="s">
        <v>25</v>
      </c>
    </row>
    <row r="116" spans="1:20">
      <c r="A116" s="237"/>
      <c r="B116" s="237"/>
      <c r="C116" s="237"/>
      <c r="K116" s="2"/>
      <c r="N116"/>
      <c r="R116">
        <v>6</v>
      </c>
      <c r="S116">
        <v>6</v>
      </c>
      <c r="T116" t="s">
        <v>25</v>
      </c>
    </row>
    <row r="117" spans="1:20">
      <c r="B117" s="237"/>
      <c r="C117" s="237"/>
      <c r="K117" s="2"/>
      <c r="N117"/>
      <c r="R117">
        <v>2</v>
      </c>
      <c r="S117">
        <v>7</v>
      </c>
      <c r="T117" t="s">
        <v>25</v>
      </c>
    </row>
    <row r="118" spans="1:20">
      <c r="A118" s="237"/>
      <c r="B118" s="237"/>
      <c r="C118" s="237"/>
      <c r="K118" s="2"/>
      <c r="N118"/>
      <c r="R118">
        <v>1966</v>
      </c>
      <c r="S118">
        <v>0</v>
      </c>
      <c r="T118" t="s">
        <v>26</v>
      </c>
    </row>
    <row r="119" spans="1:20">
      <c r="B119" s="237"/>
      <c r="C119" s="237"/>
      <c r="K119" s="2"/>
      <c r="N119"/>
      <c r="R119">
        <v>21</v>
      </c>
      <c r="S119">
        <v>1</v>
      </c>
      <c r="T119" t="s">
        <v>26</v>
      </c>
    </row>
    <row r="120" spans="1:20">
      <c r="A120" s="237"/>
      <c r="B120" s="237"/>
      <c r="C120" s="237"/>
      <c r="K120" s="2"/>
      <c r="N120"/>
      <c r="R120">
        <v>12</v>
      </c>
      <c r="S120">
        <v>3</v>
      </c>
      <c r="T120" t="s">
        <v>26</v>
      </c>
    </row>
    <row r="121" spans="1:20">
      <c r="A121" s="237"/>
      <c r="B121" s="237"/>
      <c r="C121" s="237"/>
      <c r="K121" s="2"/>
      <c r="N121"/>
      <c r="R121">
        <v>24</v>
      </c>
      <c r="S121">
        <v>6</v>
      </c>
      <c r="T121" t="s">
        <v>26</v>
      </c>
    </row>
    <row r="122" spans="1:20">
      <c r="A122" s="237"/>
      <c r="B122" s="237"/>
      <c r="C122" s="237"/>
      <c r="K122" s="2"/>
      <c r="N122"/>
      <c r="R122">
        <v>12</v>
      </c>
      <c r="S122">
        <v>7</v>
      </c>
      <c r="T122" t="s">
        <v>26</v>
      </c>
    </row>
    <row r="123" spans="1:20">
      <c r="A123" s="237"/>
      <c r="B123" s="237"/>
      <c r="C123" s="237"/>
      <c r="K123" s="2"/>
      <c r="N123"/>
      <c r="R123">
        <v>5238</v>
      </c>
      <c r="S123">
        <v>0</v>
      </c>
      <c r="T123" t="s">
        <v>27</v>
      </c>
    </row>
    <row r="124" spans="1:20">
      <c r="A124" s="237"/>
      <c r="B124" s="237"/>
      <c r="C124" s="237"/>
      <c r="K124" s="2"/>
      <c r="N124"/>
      <c r="R124">
        <v>25</v>
      </c>
      <c r="S124">
        <v>1</v>
      </c>
      <c r="T124" t="s">
        <v>27</v>
      </c>
    </row>
    <row r="125" spans="1:20">
      <c r="A125" s="237"/>
      <c r="B125" s="237"/>
      <c r="C125" s="237"/>
      <c r="K125" s="2"/>
      <c r="N125"/>
      <c r="R125">
        <v>38</v>
      </c>
      <c r="S125">
        <v>3</v>
      </c>
      <c r="T125" t="s">
        <v>27</v>
      </c>
    </row>
    <row r="126" spans="1:20">
      <c r="A126" s="237"/>
      <c r="B126" s="237"/>
      <c r="C126" s="237"/>
      <c r="K126" s="2"/>
      <c r="N126"/>
      <c r="R126">
        <v>88</v>
      </c>
      <c r="S126">
        <v>6</v>
      </c>
      <c r="T126" t="s">
        <v>27</v>
      </c>
    </row>
    <row r="127" spans="1:20">
      <c r="A127" s="237"/>
      <c r="B127" s="237"/>
      <c r="C127" s="237"/>
      <c r="K127" s="2"/>
      <c r="N127"/>
      <c r="R127">
        <v>15</v>
      </c>
      <c r="S127">
        <v>7</v>
      </c>
      <c r="T127" t="s">
        <v>27</v>
      </c>
    </row>
    <row r="128" spans="1:20">
      <c r="A128" s="237"/>
      <c r="B128" s="237"/>
      <c r="C128" s="237"/>
      <c r="K128" s="2"/>
      <c r="N128"/>
      <c r="R128">
        <v>6363</v>
      </c>
      <c r="S128">
        <v>0</v>
      </c>
      <c r="T128" t="s">
        <v>28</v>
      </c>
    </row>
    <row r="129" spans="1:20">
      <c r="A129" s="237"/>
      <c r="B129" s="237"/>
      <c r="C129" s="237"/>
      <c r="K129" s="2"/>
      <c r="N129"/>
      <c r="R129">
        <v>73</v>
      </c>
      <c r="S129">
        <v>1</v>
      </c>
      <c r="T129" t="s">
        <v>28</v>
      </c>
    </row>
    <row r="130" spans="1:20">
      <c r="A130" s="237"/>
      <c r="B130" s="237"/>
      <c r="C130" s="237"/>
      <c r="K130" s="2"/>
      <c r="N130"/>
      <c r="R130">
        <v>2</v>
      </c>
      <c r="S130">
        <v>2</v>
      </c>
      <c r="T130" t="s">
        <v>28</v>
      </c>
    </row>
    <row r="131" spans="1:20">
      <c r="A131" s="237"/>
      <c r="B131" s="237"/>
      <c r="C131" s="237"/>
      <c r="K131" s="2"/>
      <c r="N131"/>
      <c r="R131">
        <v>80</v>
      </c>
      <c r="S131">
        <v>3</v>
      </c>
      <c r="T131" t="s">
        <v>28</v>
      </c>
    </row>
    <row r="132" spans="1:20">
      <c r="A132" s="237"/>
      <c r="B132" s="237"/>
      <c r="C132" s="237"/>
      <c r="K132" s="2"/>
      <c r="N132"/>
      <c r="R132">
        <v>1</v>
      </c>
      <c r="S132">
        <v>4</v>
      </c>
      <c r="T132" t="s">
        <v>28</v>
      </c>
    </row>
    <row r="133" spans="1:20">
      <c r="B133" s="237"/>
      <c r="C133" s="237"/>
      <c r="K133" s="2"/>
      <c r="N133"/>
      <c r="R133">
        <v>2</v>
      </c>
      <c r="S133">
        <v>5</v>
      </c>
      <c r="T133" t="s">
        <v>28</v>
      </c>
    </row>
    <row r="134" spans="1:20">
      <c r="A134" s="237"/>
      <c r="B134" s="237"/>
      <c r="C134" s="237"/>
      <c r="K134" s="2"/>
      <c r="N134"/>
      <c r="R134">
        <v>196</v>
      </c>
      <c r="S134">
        <v>6</v>
      </c>
      <c r="T134" t="s">
        <v>28</v>
      </c>
    </row>
    <row r="135" spans="1:20">
      <c r="B135" s="237"/>
      <c r="C135" s="237"/>
      <c r="K135" s="2"/>
      <c r="N135"/>
      <c r="R135">
        <v>29</v>
      </c>
      <c r="S135">
        <v>7</v>
      </c>
      <c r="T135" t="s">
        <v>28</v>
      </c>
    </row>
    <row r="136" spans="1:20">
      <c r="B136" s="237"/>
      <c r="C136" s="237"/>
      <c r="K136" s="2"/>
      <c r="N136"/>
      <c r="R136">
        <v>9276</v>
      </c>
      <c r="S136">
        <v>0</v>
      </c>
      <c r="T136" t="s">
        <v>29</v>
      </c>
    </row>
    <row r="137" spans="1:20">
      <c r="A137" s="237"/>
      <c r="B137" s="237"/>
      <c r="C137" s="237"/>
      <c r="K137" s="2"/>
      <c r="N137"/>
      <c r="R137">
        <v>30</v>
      </c>
      <c r="S137">
        <v>1</v>
      </c>
      <c r="T137" t="s">
        <v>29</v>
      </c>
    </row>
    <row r="138" spans="1:20">
      <c r="A138" s="237"/>
      <c r="B138" s="237"/>
      <c r="C138" s="237"/>
      <c r="K138" s="2"/>
      <c r="N138"/>
      <c r="R138">
        <v>5</v>
      </c>
      <c r="S138">
        <v>2</v>
      </c>
      <c r="T138" t="s">
        <v>29</v>
      </c>
    </row>
    <row r="139" spans="1:20">
      <c r="A139" s="237"/>
      <c r="B139" s="237"/>
      <c r="C139" s="237"/>
      <c r="K139" s="2"/>
      <c r="N139"/>
      <c r="R139">
        <v>56</v>
      </c>
      <c r="S139">
        <v>3</v>
      </c>
      <c r="T139" t="s">
        <v>29</v>
      </c>
    </row>
    <row r="140" spans="1:20">
      <c r="A140" s="237"/>
      <c r="B140" s="237"/>
      <c r="C140" s="237"/>
      <c r="K140" s="2"/>
      <c r="N140"/>
      <c r="R140">
        <v>2</v>
      </c>
      <c r="S140">
        <v>4</v>
      </c>
      <c r="T140" t="s">
        <v>29</v>
      </c>
    </row>
    <row r="141" spans="1:20">
      <c r="A141" s="237"/>
      <c r="B141" s="237"/>
      <c r="C141" s="237"/>
      <c r="K141" s="2"/>
      <c r="N141"/>
      <c r="R141">
        <v>271</v>
      </c>
      <c r="S141">
        <v>6</v>
      </c>
      <c r="T141" t="s">
        <v>29</v>
      </c>
    </row>
    <row r="142" spans="1:20">
      <c r="A142" s="237"/>
      <c r="B142" s="237"/>
      <c r="C142" s="237"/>
      <c r="K142" s="2"/>
      <c r="N142"/>
      <c r="R142">
        <v>40</v>
      </c>
      <c r="S142">
        <v>7</v>
      </c>
      <c r="T142" t="s">
        <v>29</v>
      </c>
    </row>
    <row r="143" spans="1:20">
      <c r="B143" s="237"/>
      <c r="C143" s="237"/>
      <c r="K143" s="2"/>
      <c r="N143"/>
      <c r="R143">
        <v>4308</v>
      </c>
      <c r="S143">
        <v>0</v>
      </c>
      <c r="T143" t="s">
        <v>30</v>
      </c>
    </row>
    <row r="144" spans="1:20">
      <c r="B144" s="237"/>
      <c r="C144" s="237"/>
      <c r="K144" s="2"/>
      <c r="N144"/>
      <c r="R144">
        <v>22</v>
      </c>
      <c r="S144">
        <v>1</v>
      </c>
      <c r="T144" t="s">
        <v>30</v>
      </c>
    </row>
    <row r="145" spans="1:20">
      <c r="A145" s="237"/>
      <c r="B145" s="237"/>
      <c r="C145" s="237"/>
      <c r="K145" s="2"/>
      <c r="N145"/>
      <c r="R145">
        <v>1</v>
      </c>
      <c r="S145">
        <v>2</v>
      </c>
      <c r="T145" t="s">
        <v>30</v>
      </c>
    </row>
    <row r="146" spans="1:20">
      <c r="A146" s="237"/>
      <c r="B146" s="237"/>
      <c r="C146" s="237"/>
      <c r="K146" s="2"/>
      <c r="N146"/>
      <c r="R146">
        <v>33</v>
      </c>
      <c r="S146">
        <v>3</v>
      </c>
      <c r="T146" t="s">
        <v>30</v>
      </c>
    </row>
    <row r="147" spans="1:20">
      <c r="A147" s="237"/>
      <c r="B147" s="237"/>
      <c r="C147" s="237"/>
      <c r="K147" s="2"/>
      <c r="N147"/>
      <c r="R147">
        <v>1</v>
      </c>
      <c r="S147">
        <v>5</v>
      </c>
      <c r="T147" t="s">
        <v>30</v>
      </c>
    </row>
    <row r="148" spans="1:20">
      <c r="A148" s="237"/>
      <c r="B148" s="237"/>
      <c r="C148" s="237"/>
      <c r="K148" s="2"/>
      <c r="N148"/>
      <c r="R148">
        <v>35</v>
      </c>
      <c r="S148">
        <v>6</v>
      </c>
      <c r="T148" t="s">
        <v>30</v>
      </c>
    </row>
    <row r="149" spans="1:20">
      <c r="B149" s="237"/>
      <c r="C149" s="237"/>
      <c r="K149" s="2"/>
      <c r="N149"/>
      <c r="R149">
        <v>14</v>
      </c>
      <c r="S149">
        <v>7</v>
      </c>
      <c r="T149" t="s">
        <v>30</v>
      </c>
    </row>
    <row r="150" spans="1:20">
      <c r="A150" s="237"/>
      <c r="B150" s="237"/>
      <c r="C150" s="237"/>
      <c r="K150" s="2"/>
      <c r="N150"/>
    </row>
    <row r="151" spans="1:20">
      <c r="B151" s="237"/>
      <c r="C151" s="237"/>
      <c r="K151" s="2"/>
      <c r="N151"/>
    </row>
    <row r="152" spans="1:20">
      <c r="B152" s="237"/>
      <c r="C152" s="237"/>
      <c r="K152" s="2"/>
      <c r="N152"/>
    </row>
    <row r="153" spans="1:20">
      <c r="A153" s="237"/>
      <c r="B153" s="237"/>
      <c r="C153" s="237"/>
      <c r="K153" s="2"/>
      <c r="N153"/>
    </row>
    <row r="154" spans="1:20">
      <c r="A154" s="237"/>
      <c r="B154" s="237"/>
      <c r="C154" s="237"/>
      <c r="K154" s="2"/>
      <c r="N154"/>
    </row>
    <row r="155" spans="1:20">
      <c r="A155" s="237"/>
      <c r="B155" s="237"/>
      <c r="C155" s="237"/>
      <c r="K155" s="2"/>
      <c r="N155"/>
    </row>
    <row r="156" spans="1:20">
      <c r="A156" s="237"/>
      <c r="B156" s="237"/>
      <c r="C156" s="237"/>
      <c r="K156" s="2"/>
      <c r="N156"/>
    </row>
    <row r="157" spans="1:20">
      <c r="A157" s="237"/>
      <c r="B157" s="237"/>
      <c r="C157" s="237"/>
      <c r="K157" s="2"/>
      <c r="N157"/>
    </row>
    <row r="158" spans="1:20">
      <c r="A158" s="237"/>
      <c r="B158" s="237"/>
      <c r="C158" s="237"/>
      <c r="K158" s="2"/>
      <c r="N158"/>
    </row>
    <row r="159" spans="1:20">
      <c r="B159" s="237"/>
      <c r="C159" s="237"/>
      <c r="K159" s="2"/>
      <c r="N159"/>
    </row>
    <row r="160" spans="1:20">
      <c r="A160" s="237"/>
      <c r="B160" s="237"/>
      <c r="C160" s="237"/>
      <c r="K160" s="2"/>
      <c r="N160"/>
    </row>
    <row r="161" spans="1:14">
      <c r="A161" s="237"/>
      <c r="B161" s="237"/>
      <c r="C161" s="237"/>
      <c r="K161" s="2"/>
      <c r="N161"/>
    </row>
    <row r="162" spans="1:14">
      <c r="A162" s="237"/>
      <c r="B162" s="237"/>
      <c r="C162" s="237"/>
      <c r="K162" s="2"/>
      <c r="N162"/>
    </row>
    <row r="163" spans="1:14">
      <c r="A163" s="237"/>
      <c r="B163" s="237"/>
      <c r="C163" s="237"/>
      <c r="K163" s="2"/>
      <c r="N163"/>
    </row>
    <row r="164" spans="1:14">
      <c r="A164" s="237"/>
      <c r="B164" s="237"/>
      <c r="C164" s="237"/>
      <c r="K164" s="2"/>
      <c r="N164"/>
    </row>
    <row r="165" spans="1:14">
      <c r="A165" s="237"/>
      <c r="B165" s="237"/>
      <c r="C165" s="237"/>
      <c r="K165" s="2"/>
      <c r="N165"/>
    </row>
    <row r="166" spans="1:14">
      <c r="A166" s="237"/>
      <c r="B166" s="237"/>
      <c r="C166" s="237"/>
      <c r="K166" s="2"/>
      <c r="N166"/>
    </row>
    <row r="167" spans="1:14">
      <c r="A167" s="237"/>
      <c r="B167" s="237"/>
      <c r="C167" s="237"/>
      <c r="K167" s="2"/>
      <c r="N167"/>
    </row>
    <row r="168" spans="1:14">
      <c r="A168" s="237"/>
      <c r="B168" s="237"/>
      <c r="C168" s="237"/>
      <c r="K168" s="2"/>
      <c r="N168"/>
    </row>
    <row r="169" spans="1:14">
      <c r="A169" s="237"/>
      <c r="B169" s="237"/>
      <c r="C169" s="237"/>
      <c r="K169" s="2"/>
      <c r="N169"/>
    </row>
    <row r="170" spans="1:14">
      <c r="A170" s="237"/>
      <c r="B170" s="237"/>
      <c r="C170" s="237"/>
      <c r="K170" s="2"/>
      <c r="N170"/>
    </row>
    <row r="171" spans="1:14">
      <c r="A171" s="237"/>
      <c r="B171" s="237"/>
      <c r="C171" s="237"/>
      <c r="K171" s="2"/>
      <c r="N171"/>
    </row>
    <row r="172" spans="1:14">
      <c r="A172" s="237"/>
      <c r="B172" s="237"/>
      <c r="C172" s="237"/>
      <c r="K172" s="2"/>
      <c r="N172"/>
    </row>
    <row r="173" spans="1:14">
      <c r="A173" s="237"/>
      <c r="B173" s="237"/>
      <c r="C173" s="237"/>
      <c r="K173" s="2"/>
      <c r="N173"/>
    </row>
    <row r="174" spans="1:14">
      <c r="A174" s="237"/>
      <c r="B174" s="237"/>
      <c r="C174" s="237"/>
      <c r="K174" s="2"/>
      <c r="N174"/>
    </row>
    <row r="175" spans="1:14">
      <c r="B175" s="237"/>
      <c r="C175" s="237"/>
      <c r="K175" s="2"/>
      <c r="N175"/>
    </row>
    <row r="176" spans="1:14">
      <c r="A176" s="237"/>
      <c r="B176" s="237"/>
      <c r="C176" s="237"/>
      <c r="K176" s="2"/>
      <c r="N176"/>
    </row>
    <row r="177" spans="1:14">
      <c r="A177" s="237"/>
      <c r="B177" s="237"/>
      <c r="C177" s="237"/>
      <c r="K177" s="2"/>
      <c r="N177"/>
    </row>
    <row r="178" spans="1:14">
      <c r="A178" s="237"/>
      <c r="B178" s="237"/>
      <c r="C178" s="237"/>
      <c r="K178" s="2"/>
      <c r="N178"/>
    </row>
    <row r="179" spans="1:14">
      <c r="A179" s="237"/>
      <c r="B179" s="237"/>
      <c r="C179" s="237"/>
      <c r="K179" s="2"/>
      <c r="N179"/>
    </row>
    <row r="180" spans="1:14">
      <c r="A180" s="237"/>
      <c r="B180" s="237"/>
      <c r="C180" s="237"/>
      <c r="K180" s="2"/>
      <c r="N180"/>
    </row>
    <row r="181" spans="1:14">
      <c r="A181" s="237"/>
      <c r="B181" s="237"/>
      <c r="C181" s="237"/>
      <c r="K181" s="2"/>
      <c r="N181"/>
    </row>
    <row r="182" spans="1:14">
      <c r="A182" s="237"/>
      <c r="B182" s="237"/>
      <c r="C182" s="237"/>
      <c r="K182" s="2"/>
      <c r="N182"/>
    </row>
    <row r="183" spans="1:14">
      <c r="A183" s="237"/>
      <c r="B183" s="237"/>
      <c r="C183" s="237"/>
      <c r="K183" s="2"/>
      <c r="N183"/>
    </row>
    <row r="184" spans="1:14">
      <c r="B184" s="237"/>
      <c r="C184" s="237"/>
      <c r="K184" s="2"/>
      <c r="N184"/>
    </row>
    <row r="185" spans="1:14">
      <c r="A185" s="237"/>
      <c r="B185" s="237"/>
      <c r="C185" s="237"/>
      <c r="K185" s="2"/>
      <c r="N185"/>
    </row>
    <row r="186" spans="1:14">
      <c r="A186" s="237"/>
      <c r="B186" s="237"/>
      <c r="C186" s="237"/>
      <c r="K186" s="2"/>
      <c r="N186"/>
    </row>
    <row r="187" spans="1:14">
      <c r="A187" s="237"/>
      <c r="B187" s="237"/>
      <c r="C187" s="237"/>
      <c r="K187" s="2"/>
      <c r="N187"/>
    </row>
    <row r="188" spans="1:14">
      <c r="A188" s="237"/>
      <c r="B188" s="237"/>
      <c r="C188" s="237"/>
      <c r="K188" s="2"/>
      <c r="N188"/>
    </row>
    <row r="189" spans="1:14">
      <c r="A189" s="237"/>
      <c r="B189" s="237"/>
      <c r="C189" s="237"/>
      <c r="K189" s="2"/>
      <c r="N189"/>
    </row>
    <row r="190" spans="1:14">
      <c r="A190" s="237"/>
      <c r="B190" s="237"/>
      <c r="C190" s="237"/>
      <c r="K190" s="2"/>
      <c r="N190"/>
    </row>
    <row r="191" spans="1:14">
      <c r="A191" s="237"/>
      <c r="B191" s="237"/>
      <c r="C191" s="237"/>
      <c r="K191" s="2"/>
      <c r="N191"/>
    </row>
    <row r="192" spans="1:14">
      <c r="B192" s="237"/>
      <c r="C192" s="237"/>
      <c r="K192" s="2"/>
      <c r="N192"/>
    </row>
    <row r="193" spans="1:14">
      <c r="A193" s="237"/>
      <c r="B193" s="237"/>
      <c r="C193" s="237"/>
      <c r="K193" s="2"/>
      <c r="N193"/>
    </row>
    <row r="194" spans="1:14">
      <c r="A194" s="237"/>
      <c r="B194" s="237"/>
      <c r="C194" s="237"/>
      <c r="K194" s="2"/>
      <c r="N194"/>
    </row>
    <row r="195" spans="1:14">
      <c r="A195" s="237"/>
      <c r="B195" s="237"/>
      <c r="C195" s="237"/>
      <c r="K195" s="2"/>
      <c r="N195"/>
    </row>
    <row r="196" spans="1:14">
      <c r="A196" s="237"/>
      <c r="B196" s="237"/>
      <c r="C196" s="237"/>
      <c r="K196" s="2"/>
      <c r="N196"/>
    </row>
    <row r="197" spans="1:14">
      <c r="A197" s="237"/>
      <c r="B197" s="237"/>
      <c r="C197" s="237"/>
      <c r="K197" s="2"/>
      <c r="N197"/>
    </row>
    <row r="198" spans="1:14">
      <c r="A198" s="237"/>
      <c r="B198" s="237"/>
      <c r="C198" s="237"/>
      <c r="K198" s="2"/>
      <c r="N198"/>
    </row>
    <row r="199" spans="1:14">
      <c r="B199" s="237"/>
      <c r="C199" s="237"/>
      <c r="K199" s="2"/>
      <c r="N199"/>
    </row>
    <row r="200" spans="1:14">
      <c r="A200" s="237"/>
      <c r="B200" s="237"/>
      <c r="C200" s="237"/>
      <c r="K200" s="2"/>
      <c r="N200"/>
    </row>
    <row r="201" spans="1:14">
      <c r="A201" s="237"/>
      <c r="B201" s="237"/>
      <c r="C201" s="237"/>
      <c r="K201" s="2"/>
      <c r="N201"/>
    </row>
    <row r="202" spans="1:14">
      <c r="A202" s="237"/>
      <c r="B202" s="237"/>
      <c r="C202" s="237"/>
      <c r="K202" s="2"/>
      <c r="N202"/>
    </row>
    <row r="203" spans="1:14">
      <c r="A203" s="237"/>
      <c r="B203" s="237"/>
      <c r="C203" s="237"/>
      <c r="K203" s="2"/>
      <c r="N203"/>
    </row>
    <row r="204" spans="1:14">
      <c r="A204" s="237"/>
      <c r="B204" s="237"/>
      <c r="C204" s="237"/>
      <c r="K204" s="2"/>
      <c r="N204"/>
    </row>
    <row r="205" spans="1:14">
      <c r="A205" s="237"/>
      <c r="B205" s="237"/>
      <c r="C205" s="237"/>
      <c r="K205" s="2"/>
      <c r="N205"/>
    </row>
    <row r="206" spans="1:14">
      <c r="A206" s="237"/>
      <c r="B206" s="237"/>
      <c r="C206" s="237"/>
      <c r="K206" s="2"/>
      <c r="N206"/>
    </row>
    <row r="207" spans="1:14">
      <c r="B207" s="237"/>
      <c r="C207" s="237"/>
      <c r="K207" s="2"/>
      <c r="N207"/>
    </row>
    <row r="208" spans="1:14">
      <c r="B208" s="237"/>
      <c r="C208" s="237"/>
      <c r="K208" s="2"/>
      <c r="N208"/>
    </row>
    <row r="209" spans="1:14">
      <c r="A209" s="237"/>
      <c r="B209" s="237"/>
      <c r="C209" s="237"/>
      <c r="K209" s="2"/>
      <c r="N209"/>
    </row>
    <row r="210" spans="1:14">
      <c r="A210" s="237"/>
      <c r="B210" s="237"/>
      <c r="C210" s="237"/>
      <c r="K210" s="2"/>
      <c r="N210"/>
    </row>
    <row r="211" spans="1:14">
      <c r="A211" s="237"/>
      <c r="B211" s="237"/>
      <c r="C211" s="237"/>
      <c r="K211" s="2"/>
      <c r="N211"/>
    </row>
    <row r="212" spans="1:14">
      <c r="A212" s="237"/>
      <c r="B212" s="237"/>
      <c r="C212" s="237"/>
      <c r="K212" s="2"/>
      <c r="N212"/>
    </row>
    <row r="213" spans="1:14">
      <c r="A213" s="237"/>
      <c r="B213" s="237"/>
      <c r="C213" s="237"/>
      <c r="K213" s="2"/>
      <c r="N213"/>
    </row>
    <row r="214" spans="1:14">
      <c r="A214" s="237"/>
      <c r="B214" s="237"/>
      <c r="C214" s="237"/>
      <c r="K214" s="2"/>
      <c r="N214"/>
    </row>
    <row r="215" spans="1:14">
      <c r="B215" s="237"/>
      <c r="C215" s="237"/>
      <c r="K215" s="2"/>
      <c r="N215"/>
    </row>
    <row r="216" spans="1:14">
      <c r="B216" s="237"/>
      <c r="C216" s="237"/>
      <c r="K216" s="2"/>
      <c r="N216"/>
    </row>
    <row r="217" spans="1:14">
      <c r="A217" s="237"/>
      <c r="B217" s="237"/>
      <c r="C217" s="237"/>
      <c r="K217" s="2"/>
      <c r="N217"/>
    </row>
    <row r="218" spans="1:14">
      <c r="A218" s="237"/>
      <c r="B218" s="237"/>
      <c r="C218" s="237"/>
      <c r="K218" s="2"/>
      <c r="N218"/>
    </row>
    <row r="219" spans="1:14">
      <c r="A219" s="237"/>
      <c r="B219" s="237"/>
      <c r="C219" s="237"/>
      <c r="K219" s="2"/>
      <c r="N219"/>
    </row>
    <row r="220" spans="1:14">
      <c r="A220" s="237"/>
      <c r="B220" s="237"/>
      <c r="C220" s="237"/>
      <c r="K220" s="2"/>
      <c r="N220"/>
    </row>
    <row r="221" spans="1:14">
      <c r="A221" s="237"/>
      <c r="B221" s="237"/>
      <c r="C221" s="237"/>
      <c r="K221" s="2"/>
      <c r="N221"/>
    </row>
    <row r="222" spans="1:14">
      <c r="A222" s="237"/>
      <c r="B222" s="237"/>
      <c r="C222" s="237"/>
      <c r="K222" s="2"/>
      <c r="N222"/>
    </row>
    <row r="223" spans="1:14">
      <c r="A223" s="237"/>
      <c r="B223" s="237"/>
      <c r="C223" s="237"/>
      <c r="K223" s="2"/>
      <c r="N223"/>
    </row>
    <row r="224" spans="1:14">
      <c r="A224" s="237"/>
      <c r="B224" s="237"/>
      <c r="C224" s="237"/>
      <c r="K224" s="2"/>
      <c r="N224"/>
    </row>
    <row r="225" spans="1:14">
      <c r="A225" s="237"/>
      <c r="B225" s="237"/>
      <c r="C225" s="237"/>
      <c r="K225" s="2"/>
      <c r="N225"/>
    </row>
    <row r="226" spans="1:14">
      <c r="A226" s="237"/>
      <c r="B226" s="237"/>
      <c r="C226" s="237"/>
      <c r="K226" s="2"/>
      <c r="N226"/>
    </row>
    <row r="227" spans="1:14">
      <c r="A227" s="237"/>
      <c r="B227" s="237"/>
      <c r="C227" s="237"/>
      <c r="K227" s="2"/>
      <c r="N227"/>
    </row>
    <row r="228" spans="1:14">
      <c r="A228" s="237"/>
      <c r="B228" s="237"/>
      <c r="C228" s="237"/>
      <c r="K228" s="2"/>
      <c r="N228"/>
    </row>
    <row r="229" spans="1:14">
      <c r="A229" s="237"/>
      <c r="B229" s="237"/>
      <c r="C229" s="237"/>
      <c r="K229" s="2"/>
      <c r="N229"/>
    </row>
    <row r="230" spans="1:14">
      <c r="A230" s="237"/>
      <c r="B230" s="237"/>
      <c r="C230" s="237"/>
      <c r="K230" s="2"/>
      <c r="N230"/>
    </row>
    <row r="231" spans="1:14">
      <c r="B231" s="237"/>
      <c r="C231" s="237"/>
      <c r="K231" s="2"/>
      <c r="N231"/>
    </row>
    <row r="232" spans="1:14">
      <c r="A232" s="237"/>
      <c r="B232" s="237"/>
      <c r="C232" s="237"/>
      <c r="K232" s="2"/>
      <c r="N232"/>
    </row>
    <row r="233" spans="1:14">
      <c r="A233" s="237"/>
      <c r="B233" s="237"/>
      <c r="C233" s="237"/>
      <c r="K233" s="2"/>
      <c r="N233"/>
    </row>
    <row r="234" spans="1:14">
      <c r="A234" s="237"/>
      <c r="B234" s="237"/>
      <c r="C234" s="237"/>
      <c r="K234" s="2"/>
      <c r="N234"/>
    </row>
    <row r="235" spans="1:14">
      <c r="A235" s="237"/>
      <c r="B235" s="237"/>
      <c r="C235" s="237"/>
      <c r="K235" s="2"/>
      <c r="N235"/>
    </row>
    <row r="236" spans="1:14">
      <c r="A236" s="237"/>
      <c r="B236" s="237"/>
      <c r="C236" s="237"/>
      <c r="K236" s="2"/>
      <c r="N236"/>
    </row>
    <row r="237" spans="1:14">
      <c r="A237" s="237"/>
      <c r="B237" s="237"/>
      <c r="C237" s="237"/>
      <c r="K237" s="2"/>
      <c r="N237"/>
    </row>
    <row r="238" spans="1:14">
      <c r="A238" s="237"/>
      <c r="B238" s="237"/>
      <c r="C238" s="237"/>
      <c r="K238" s="2"/>
      <c r="N238"/>
    </row>
    <row r="239" spans="1:14">
      <c r="A239" s="237"/>
      <c r="B239" s="237"/>
      <c r="C239" s="237"/>
      <c r="K239" s="2"/>
      <c r="N239"/>
    </row>
    <row r="240" spans="1:14">
      <c r="A240" s="237"/>
      <c r="B240" s="237"/>
      <c r="C240" s="237"/>
      <c r="K240" s="2"/>
      <c r="N240"/>
    </row>
    <row r="241" spans="1:14">
      <c r="A241" s="237"/>
      <c r="B241" s="237"/>
      <c r="C241" s="237"/>
      <c r="K241" s="2"/>
      <c r="N241"/>
    </row>
    <row r="242" spans="1:14">
      <c r="A242" s="237"/>
      <c r="B242" s="237"/>
      <c r="C242" s="237"/>
      <c r="K242" s="2"/>
      <c r="N242"/>
    </row>
    <row r="243" spans="1:14">
      <c r="A243" s="237"/>
      <c r="B243" s="237"/>
      <c r="C243" s="237"/>
      <c r="K243" s="2"/>
      <c r="N243"/>
    </row>
    <row r="244" spans="1:14">
      <c r="A244" s="237"/>
      <c r="B244" s="237"/>
      <c r="C244" s="237"/>
      <c r="K244" s="2"/>
      <c r="N244"/>
    </row>
    <row r="245" spans="1:14">
      <c r="A245" s="237"/>
      <c r="B245" s="237"/>
      <c r="C245" s="237"/>
      <c r="K245" s="2"/>
      <c r="N245"/>
    </row>
    <row r="246" spans="1:14">
      <c r="A246" s="237"/>
      <c r="B246" s="237"/>
      <c r="C246" s="237"/>
      <c r="K246" s="2"/>
      <c r="N246"/>
    </row>
    <row r="247" spans="1:14">
      <c r="A247" s="237"/>
      <c r="B247" s="237"/>
      <c r="C247" s="237"/>
      <c r="K247" s="2"/>
      <c r="N247"/>
    </row>
    <row r="248" spans="1:14">
      <c r="A248" s="237"/>
      <c r="B248" s="237"/>
      <c r="C248" s="237"/>
      <c r="K248" s="2"/>
      <c r="N248"/>
    </row>
    <row r="249" spans="1:14">
      <c r="A249" s="237"/>
      <c r="B249" s="237"/>
      <c r="C249" s="237"/>
      <c r="K249" s="2"/>
      <c r="N249"/>
    </row>
    <row r="250" spans="1:14">
      <c r="A250" s="237"/>
      <c r="B250" s="237"/>
      <c r="C250" s="237"/>
      <c r="K250" s="2"/>
      <c r="N250"/>
    </row>
    <row r="251" spans="1:14">
      <c r="A251" s="237"/>
      <c r="B251" s="237"/>
      <c r="C251" s="237"/>
      <c r="K251" s="2"/>
      <c r="N251"/>
    </row>
    <row r="252" spans="1:14">
      <c r="A252" s="237"/>
      <c r="B252" s="237"/>
      <c r="C252" s="237"/>
      <c r="K252" s="2"/>
      <c r="N252"/>
    </row>
    <row r="253" spans="1:14">
      <c r="A253" s="237"/>
      <c r="B253" s="237"/>
      <c r="C253" s="237"/>
      <c r="K253" s="2"/>
      <c r="N253"/>
    </row>
    <row r="254" spans="1:14">
      <c r="A254" s="237"/>
      <c r="B254" s="237"/>
      <c r="C254" s="237"/>
      <c r="K254" s="2"/>
      <c r="N254"/>
    </row>
    <row r="255" spans="1:14">
      <c r="B255" s="237"/>
      <c r="C255" s="237"/>
      <c r="K255" s="2"/>
      <c r="N255"/>
    </row>
    <row r="256" spans="1:14">
      <c r="A256" s="237"/>
      <c r="B256" s="237"/>
      <c r="C256" s="237"/>
      <c r="K256" s="2"/>
      <c r="N256"/>
    </row>
    <row r="257" spans="1:14">
      <c r="A257" s="237"/>
      <c r="B257" s="237"/>
      <c r="C257" s="237"/>
      <c r="K257" s="2"/>
      <c r="N257"/>
    </row>
    <row r="258" spans="1:14">
      <c r="A258" s="237"/>
      <c r="B258" s="237"/>
      <c r="C258" s="237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184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2463</v>
      </c>
      <c r="N2" s="197"/>
      <c r="R2">
        <v>765</v>
      </c>
      <c r="S2">
        <v>0</v>
      </c>
      <c r="T2" t="s">
        <v>7</v>
      </c>
    </row>
    <row r="3" spans="1:20">
      <c r="C3" s="197"/>
      <c r="G3" s="268" t="s">
        <v>68</v>
      </c>
      <c r="H3" s="268"/>
      <c r="I3" s="268"/>
      <c r="J3" s="52">
        <f>$K$60</f>
        <v>34465</v>
      </c>
      <c r="N3" s="197"/>
      <c r="R3">
        <v>17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7.1463803858987374E-2</v>
      </c>
      <c r="R4">
        <v>1</v>
      </c>
      <c r="S4">
        <v>2</v>
      </c>
      <c r="T4" t="s">
        <v>7</v>
      </c>
    </row>
    <row r="5" spans="1:20">
      <c r="A5" s="2"/>
      <c r="R5">
        <v>11</v>
      </c>
      <c r="S5">
        <v>3</v>
      </c>
      <c r="T5" t="s">
        <v>7</v>
      </c>
    </row>
    <row r="6" spans="1:20">
      <c r="A6" t="s">
        <v>64</v>
      </c>
      <c r="R6">
        <v>1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13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16</v>
      </c>
      <c r="C8" s="37">
        <f>SUMIF($M$36:$M$59,$A8,$L$36:$L$59)</f>
        <v>0.23153409090909091</v>
      </c>
      <c r="N8" s="43"/>
      <c r="O8" s="44"/>
      <c r="R8">
        <v>3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07</v>
      </c>
      <c r="C9" s="37">
        <f t="shared" ref="C9:C31" si="1">SUMIF($M$36:$M$59,$A9,$L$36:$L$59)</f>
        <v>0.15909090909090909</v>
      </c>
      <c r="N9" s="43"/>
      <c r="O9" s="44"/>
      <c r="R9">
        <v>515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0.15403422982885084</v>
      </c>
      <c r="N10" s="43"/>
      <c r="O10" s="44"/>
      <c r="R10">
        <v>8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0.15107913669064749</v>
      </c>
      <c r="N11" s="43"/>
      <c r="O11" s="44"/>
      <c r="R11">
        <v>10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17</v>
      </c>
      <c r="C12" s="37">
        <f t="shared" si="1"/>
        <v>0.12587412587412589</v>
      </c>
      <c r="N12" s="43"/>
      <c r="O12" s="44"/>
      <c r="R12">
        <v>10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03</v>
      </c>
      <c r="C13" s="37">
        <f t="shared" si="1"/>
        <v>0.12037037037037036</v>
      </c>
      <c r="N13" s="43"/>
      <c r="O13" s="44"/>
      <c r="R13">
        <v>3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10</v>
      </c>
      <c r="C14" s="37">
        <f t="shared" si="1"/>
        <v>0.11755725190839694</v>
      </c>
      <c r="N14" s="43"/>
      <c r="O14" s="44"/>
      <c r="R14">
        <v>95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05</v>
      </c>
      <c r="C15" s="37">
        <f t="shared" si="1"/>
        <v>9.7529258777633285E-2</v>
      </c>
      <c r="N15" s="43"/>
      <c r="O15" s="44"/>
      <c r="R15">
        <v>7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04</v>
      </c>
      <c r="C16" s="37">
        <f t="shared" si="1"/>
        <v>9.2213114754098366E-2</v>
      </c>
      <c r="N16" s="43"/>
      <c r="O16" s="44"/>
      <c r="R16">
        <v>2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19</v>
      </c>
      <c r="C17" s="37">
        <f t="shared" si="1"/>
        <v>8.4507042253521125E-2</v>
      </c>
      <c r="N17" s="43"/>
      <c r="O17" s="44"/>
      <c r="R17">
        <v>2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8.3357537031658435E-2</v>
      </c>
      <c r="N18" s="43"/>
      <c r="O18" s="44"/>
      <c r="R18">
        <v>2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15</v>
      </c>
      <c r="C19" s="37">
        <f t="shared" si="1"/>
        <v>7.9266055045871558E-2</v>
      </c>
      <c r="N19" s="43"/>
      <c r="O19" s="44"/>
      <c r="R19">
        <v>443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11</v>
      </c>
      <c r="C20" s="37">
        <f t="shared" si="1"/>
        <v>7.2463768115942032E-2</v>
      </c>
      <c r="N20" s="43"/>
      <c r="O20" s="44"/>
      <c r="R20">
        <v>16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23</v>
      </c>
      <c r="C21" s="37">
        <f t="shared" si="1"/>
        <v>7.0317494140208825E-2</v>
      </c>
      <c r="N21" s="43"/>
      <c r="O21" s="44"/>
      <c r="R21">
        <v>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09</v>
      </c>
      <c r="C22" s="37">
        <f t="shared" si="1"/>
        <v>6.7669172932330823E-2</v>
      </c>
      <c r="N22" s="43"/>
      <c r="O22" s="44"/>
      <c r="R22">
        <v>12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6.0996082820369335E-2</v>
      </c>
      <c r="N23" s="43"/>
      <c r="O23" s="44"/>
      <c r="R23">
        <v>9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02</v>
      </c>
      <c r="C24" s="37">
        <f t="shared" si="1"/>
        <v>5.6776556776556776E-2</v>
      </c>
      <c r="N24" s="43"/>
      <c r="O24" s="44"/>
      <c r="R24">
        <v>7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01</v>
      </c>
      <c r="C25" s="37">
        <f t="shared" si="1"/>
        <v>5.6720098643649818E-2</v>
      </c>
      <c r="N25" s="43"/>
      <c r="O25" s="44"/>
      <c r="R25">
        <v>694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08</v>
      </c>
      <c r="C26" s="37">
        <f t="shared" si="1"/>
        <v>5.6247775008899964E-2</v>
      </c>
      <c r="I26" s="53"/>
      <c r="N26" s="43"/>
      <c r="O26" s="44"/>
      <c r="R26">
        <v>17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20</v>
      </c>
      <c r="C27" s="37">
        <f t="shared" si="1"/>
        <v>5.4897739504843918E-2</v>
      </c>
      <c r="N27" s="43"/>
      <c r="O27" s="44"/>
      <c r="R27">
        <v>3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4.8536209553158703E-2</v>
      </c>
      <c r="N28" s="43"/>
      <c r="O28" s="44"/>
      <c r="R28">
        <v>11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4.6353251318101932E-2</v>
      </c>
      <c r="N29" s="43"/>
      <c r="O29" s="44"/>
      <c r="R29">
        <v>1</v>
      </c>
      <c r="S29">
        <v>5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4.5734050730207532E-2</v>
      </c>
      <c r="N30" s="43"/>
      <c r="O30" s="44"/>
      <c r="R30">
        <v>39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3.8993089832181638E-2</v>
      </c>
      <c r="N31" s="43"/>
      <c r="O31" s="44"/>
      <c r="R31">
        <v>4</v>
      </c>
      <c r="S31">
        <v>7</v>
      </c>
      <c r="T31" t="s">
        <v>11</v>
      </c>
    </row>
    <row r="32" spans="1:20">
      <c r="R32">
        <v>118</v>
      </c>
      <c r="S32">
        <v>0</v>
      </c>
      <c r="T32" t="s">
        <v>12</v>
      </c>
    </row>
    <row r="33" spans="1:20">
      <c r="R33">
        <v>7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10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4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765</v>
      </c>
      <c r="C36" s="33">
        <f t="shared" si="2"/>
        <v>17</v>
      </c>
      <c r="D36" s="33">
        <f t="shared" si="2"/>
        <v>1</v>
      </c>
      <c r="E36" s="33">
        <f t="shared" si="2"/>
        <v>11</v>
      </c>
      <c r="F36" s="33">
        <f t="shared" si="2"/>
        <v>0</v>
      </c>
      <c r="G36" s="33">
        <f t="shared" si="2"/>
        <v>1</v>
      </c>
      <c r="H36" s="33">
        <f t="shared" si="2"/>
        <v>13</v>
      </c>
      <c r="I36" s="33">
        <f t="shared" si="2"/>
        <v>3</v>
      </c>
      <c r="J36" s="38">
        <f t="shared" ref="J36:J59" si="3">SUM(C36:I36)</f>
        <v>46</v>
      </c>
      <c r="K36" s="20">
        <f t="shared" ref="K36:K59" si="4">SUM(B36:I36)</f>
        <v>811</v>
      </c>
      <c r="L36" s="37">
        <f>J36/K36</f>
        <v>5.6720098643649818E-2</v>
      </c>
      <c r="M36" s="42">
        <f>RANK(L36,$L$36:$L$59)</f>
        <v>18</v>
      </c>
      <c r="N36" s="19" t="s">
        <v>7</v>
      </c>
      <c r="R36">
        <v>3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515</v>
      </c>
      <c r="C37" s="33">
        <f t="shared" si="2"/>
        <v>8</v>
      </c>
      <c r="D37" s="33">
        <f t="shared" si="2"/>
        <v>0</v>
      </c>
      <c r="E37" s="33">
        <f t="shared" si="2"/>
        <v>10</v>
      </c>
      <c r="F37" s="33">
        <f t="shared" si="2"/>
        <v>0</v>
      </c>
      <c r="G37" s="33">
        <f t="shared" si="2"/>
        <v>0</v>
      </c>
      <c r="H37" s="33">
        <f t="shared" si="2"/>
        <v>10</v>
      </c>
      <c r="I37" s="33">
        <f t="shared" si="2"/>
        <v>3</v>
      </c>
      <c r="J37" s="38">
        <f t="shared" si="3"/>
        <v>31</v>
      </c>
      <c r="K37" s="20">
        <f t="shared" si="4"/>
        <v>546</v>
      </c>
      <c r="L37" s="37">
        <f t="shared" ref="L37:L59" si="5">J37/K37</f>
        <v>5.6776556776556776E-2</v>
      </c>
      <c r="M37" s="42">
        <f t="shared" ref="M37:M59" si="6">RANK(L37,$L$36:$L$59)</f>
        <v>17</v>
      </c>
      <c r="N37" s="19" t="s">
        <v>8</v>
      </c>
      <c r="R37">
        <v>111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95</v>
      </c>
      <c r="C38" s="33">
        <f t="shared" si="2"/>
        <v>7</v>
      </c>
      <c r="D38" s="33">
        <f t="shared" si="2"/>
        <v>0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2</v>
      </c>
      <c r="I38" s="33">
        <f t="shared" si="2"/>
        <v>2</v>
      </c>
      <c r="J38" s="38">
        <f t="shared" si="3"/>
        <v>13</v>
      </c>
      <c r="K38" s="20">
        <f t="shared" si="4"/>
        <v>108</v>
      </c>
      <c r="L38" s="37">
        <f t="shared" si="5"/>
        <v>0.12037037037037036</v>
      </c>
      <c r="M38" s="42">
        <f t="shared" si="6"/>
        <v>6</v>
      </c>
      <c r="N38" s="19" t="s">
        <v>9</v>
      </c>
      <c r="R38">
        <v>10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443</v>
      </c>
      <c r="C39" s="33">
        <f t="shared" si="2"/>
        <v>16</v>
      </c>
      <c r="D39" s="33">
        <f t="shared" si="2"/>
        <v>1</v>
      </c>
      <c r="E39" s="33">
        <f t="shared" si="2"/>
        <v>12</v>
      </c>
      <c r="F39" s="33">
        <f t="shared" si="2"/>
        <v>0</v>
      </c>
      <c r="G39" s="33">
        <f t="shared" si="2"/>
        <v>0</v>
      </c>
      <c r="H39" s="33">
        <f t="shared" si="2"/>
        <v>9</v>
      </c>
      <c r="I39" s="33">
        <f t="shared" si="2"/>
        <v>7</v>
      </c>
      <c r="J39" s="38">
        <f t="shared" si="3"/>
        <v>45</v>
      </c>
      <c r="K39" s="20">
        <f t="shared" si="4"/>
        <v>488</v>
      </c>
      <c r="L39" s="37">
        <f t="shared" si="5"/>
        <v>9.2213114754098366E-2</v>
      </c>
      <c r="M39" s="42">
        <f t="shared" si="6"/>
        <v>9</v>
      </c>
      <c r="N39" s="19" t="s">
        <v>10</v>
      </c>
      <c r="R39">
        <v>1</v>
      </c>
      <c r="S39">
        <v>2</v>
      </c>
      <c r="T39" t="s">
        <v>13</v>
      </c>
    </row>
    <row r="40" spans="1:20">
      <c r="A40" s="21" t="s">
        <v>11</v>
      </c>
      <c r="B40" s="33">
        <f t="shared" si="2"/>
        <v>694</v>
      </c>
      <c r="C40" s="33">
        <f t="shared" si="2"/>
        <v>17</v>
      </c>
      <c r="D40" s="33">
        <f t="shared" si="2"/>
        <v>3</v>
      </c>
      <c r="E40" s="33">
        <f t="shared" si="2"/>
        <v>11</v>
      </c>
      <c r="F40" s="33">
        <f t="shared" si="2"/>
        <v>0</v>
      </c>
      <c r="G40" s="33">
        <f t="shared" si="2"/>
        <v>1</v>
      </c>
      <c r="H40" s="33">
        <f t="shared" si="2"/>
        <v>39</v>
      </c>
      <c r="I40" s="33">
        <f t="shared" si="2"/>
        <v>4</v>
      </c>
      <c r="J40" s="38">
        <f t="shared" si="3"/>
        <v>75</v>
      </c>
      <c r="K40" s="20">
        <f t="shared" si="4"/>
        <v>769</v>
      </c>
      <c r="L40" s="37">
        <f t="shared" si="5"/>
        <v>9.7529258777633285E-2</v>
      </c>
      <c r="M40" s="42">
        <f t="shared" si="6"/>
        <v>8</v>
      </c>
      <c r="N40" s="19" t="s">
        <v>11</v>
      </c>
      <c r="R40">
        <v>5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118</v>
      </c>
      <c r="C41" s="33">
        <f t="shared" si="2"/>
        <v>7</v>
      </c>
      <c r="D41" s="33">
        <f t="shared" si="2"/>
        <v>0</v>
      </c>
      <c r="E41" s="33">
        <f t="shared" si="2"/>
        <v>10</v>
      </c>
      <c r="F41" s="33">
        <f t="shared" si="2"/>
        <v>1</v>
      </c>
      <c r="G41" s="33">
        <f t="shared" si="2"/>
        <v>0</v>
      </c>
      <c r="H41" s="33">
        <f t="shared" si="2"/>
        <v>3</v>
      </c>
      <c r="I41" s="33">
        <f t="shared" si="2"/>
        <v>0</v>
      </c>
      <c r="J41" s="38">
        <f t="shared" si="3"/>
        <v>21</v>
      </c>
      <c r="K41" s="20">
        <f t="shared" si="4"/>
        <v>139</v>
      </c>
      <c r="L41" s="37">
        <f t="shared" si="5"/>
        <v>0.15107913669064749</v>
      </c>
      <c r="M41" s="42">
        <f t="shared" si="6"/>
        <v>4</v>
      </c>
      <c r="N41" s="19" t="s">
        <v>12</v>
      </c>
      <c r="R41">
        <v>3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111</v>
      </c>
      <c r="C42" s="33">
        <f t="shared" si="2"/>
        <v>10</v>
      </c>
      <c r="D42" s="33">
        <f t="shared" si="2"/>
        <v>1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2</v>
      </c>
      <c r="J42" s="38">
        <f t="shared" si="3"/>
        <v>21</v>
      </c>
      <c r="K42" s="20">
        <f t="shared" si="4"/>
        <v>132</v>
      </c>
      <c r="L42" s="37">
        <f t="shared" si="5"/>
        <v>0.15909090909090909</v>
      </c>
      <c r="M42" s="42">
        <f t="shared" si="6"/>
        <v>2</v>
      </c>
      <c r="N42" s="19" t="s">
        <v>13</v>
      </c>
      <c r="R42">
        <v>2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2651</v>
      </c>
      <c r="C43" s="33">
        <f t="shared" si="2"/>
        <v>42</v>
      </c>
      <c r="D43" s="33">
        <f t="shared" si="2"/>
        <v>2</v>
      </c>
      <c r="E43" s="33">
        <f t="shared" si="2"/>
        <v>27</v>
      </c>
      <c r="F43" s="33">
        <f t="shared" si="2"/>
        <v>4</v>
      </c>
      <c r="G43" s="33">
        <f t="shared" si="2"/>
        <v>1</v>
      </c>
      <c r="H43" s="33">
        <f t="shared" si="2"/>
        <v>68</v>
      </c>
      <c r="I43" s="33">
        <f t="shared" si="2"/>
        <v>14</v>
      </c>
      <c r="J43" s="38">
        <f t="shared" si="3"/>
        <v>158</v>
      </c>
      <c r="K43" s="20">
        <f t="shared" si="4"/>
        <v>2809</v>
      </c>
      <c r="L43" s="37">
        <f t="shared" si="5"/>
        <v>5.6247775008899964E-2</v>
      </c>
      <c r="M43" s="42">
        <f t="shared" si="6"/>
        <v>19</v>
      </c>
      <c r="N43" s="19" t="s">
        <v>14</v>
      </c>
      <c r="R43">
        <v>2651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496</v>
      </c>
      <c r="C44" s="33">
        <f t="shared" si="2"/>
        <v>13</v>
      </c>
      <c r="D44" s="33">
        <f t="shared" si="2"/>
        <v>1</v>
      </c>
      <c r="E44" s="33">
        <f t="shared" si="2"/>
        <v>7</v>
      </c>
      <c r="F44" s="33">
        <f t="shared" si="2"/>
        <v>0</v>
      </c>
      <c r="G44" s="33">
        <f t="shared" si="2"/>
        <v>0</v>
      </c>
      <c r="H44" s="33">
        <f t="shared" si="2"/>
        <v>7</v>
      </c>
      <c r="I44" s="33">
        <f t="shared" si="2"/>
        <v>8</v>
      </c>
      <c r="J44" s="38">
        <f t="shared" si="3"/>
        <v>36</v>
      </c>
      <c r="K44" s="20">
        <f t="shared" si="4"/>
        <v>532</v>
      </c>
      <c r="L44" s="37">
        <f t="shared" si="5"/>
        <v>6.7669172932330823E-2</v>
      </c>
      <c r="M44" s="42">
        <f t="shared" si="6"/>
        <v>15</v>
      </c>
      <c r="N44" s="19" t="s">
        <v>15</v>
      </c>
      <c r="R44">
        <v>42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578</v>
      </c>
      <c r="C45" s="33">
        <f t="shared" si="2"/>
        <v>32</v>
      </c>
      <c r="D45" s="33">
        <f t="shared" si="2"/>
        <v>2</v>
      </c>
      <c r="E45" s="33">
        <f t="shared" si="2"/>
        <v>24</v>
      </c>
      <c r="F45" s="33">
        <f t="shared" si="2"/>
        <v>0</v>
      </c>
      <c r="G45" s="33">
        <f t="shared" si="2"/>
        <v>1</v>
      </c>
      <c r="H45" s="33">
        <f t="shared" si="2"/>
        <v>14</v>
      </c>
      <c r="I45" s="33">
        <f t="shared" si="2"/>
        <v>4</v>
      </c>
      <c r="J45" s="38">
        <f t="shared" si="3"/>
        <v>77</v>
      </c>
      <c r="K45" s="20">
        <f t="shared" si="4"/>
        <v>655</v>
      </c>
      <c r="L45" s="37">
        <f t="shared" si="5"/>
        <v>0.11755725190839694</v>
      </c>
      <c r="M45" s="42">
        <f t="shared" si="6"/>
        <v>7</v>
      </c>
      <c r="N45" s="19" t="s">
        <v>16</v>
      </c>
      <c r="R45">
        <v>2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768</v>
      </c>
      <c r="C46" s="33">
        <f t="shared" si="7"/>
        <v>24</v>
      </c>
      <c r="D46" s="33">
        <f t="shared" si="7"/>
        <v>1</v>
      </c>
      <c r="E46" s="33">
        <f t="shared" si="7"/>
        <v>11</v>
      </c>
      <c r="F46" s="33">
        <f t="shared" si="7"/>
        <v>0</v>
      </c>
      <c r="G46" s="33">
        <f t="shared" si="7"/>
        <v>0</v>
      </c>
      <c r="H46" s="33">
        <f t="shared" si="7"/>
        <v>18</v>
      </c>
      <c r="I46" s="33">
        <f t="shared" si="7"/>
        <v>6</v>
      </c>
      <c r="J46" s="38">
        <f t="shared" si="3"/>
        <v>60</v>
      </c>
      <c r="K46" s="20">
        <f t="shared" si="4"/>
        <v>828</v>
      </c>
      <c r="L46" s="37">
        <f t="shared" si="5"/>
        <v>7.2463768115942032E-2</v>
      </c>
      <c r="M46" s="42">
        <f t="shared" si="6"/>
        <v>13</v>
      </c>
      <c r="N46" s="19" t="s">
        <v>17</v>
      </c>
      <c r="R46">
        <v>27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4341</v>
      </c>
      <c r="C47" s="33">
        <f t="shared" si="7"/>
        <v>56</v>
      </c>
      <c r="D47" s="33">
        <f t="shared" si="7"/>
        <v>4</v>
      </c>
      <c r="E47" s="33">
        <f t="shared" si="7"/>
        <v>49</v>
      </c>
      <c r="F47" s="33">
        <f t="shared" si="7"/>
        <v>0</v>
      </c>
      <c r="G47" s="33">
        <f t="shared" si="7"/>
        <v>0</v>
      </c>
      <c r="H47" s="33">
        <f t="shared" si="7"/>
        <v>81</v>
      </c>
      <c r="I47" s="33">
        <f t="shared" si="7"/>
        <v>21</v>
      </c>
      <c r="J47" s="38">
        <f t="shared" si="3"/>
        <v>211</v>
      </c>
      <c r="K47" s="20">
        <f t="shared" si="4"/>
        <v>4552</v>
      </c>
      <c r="L47" s="37">
        <f t="shared" si="5"/>
        <v>4.6353251318101932E-2</v>
      </c>
      <c r="M47" s="42">
        <f t="shared" si="6"/>
        <v>22</v>
      </c>
      <c r="N47" s="19" t="s">
        <v>18</v>
      </c>
      <c r="R47">
        <v>4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692</v>
      </c>
      <c r="C48" s="33">
        <f t="shared" si="7"/>
        <v>51</v>
      </c>
      <c r="D48" s="33">
        <f t="shared" si="7"/>
        <v>2</v>
      </c>
      <c r="E48" s="33">
        <f t="shared" si="7"/>
        <v>21</v>
      </c>
      <c r="F48" s="33">
        <f t="shared" si="7"/>
        <v>1</v>
      </c>
      <c r="G48" s="33">
        <f t="shared" si="7"/>
        <v>0</v>
      </c>
      <c r="H48" s="33">
        <f t="shared" si="7"/>
        <v>46</v>
      </c>
      <c r="I48" s="33">
        <f t="shared" si="7"/>
        <v>5</v>
      </c>
      <c r="J48" s="38">
        <f t="shared" si="3"/>
        <v>126</v>
      </c>
      <c r="K48" s="20">
        <f t="shared" si="4"/>
        <v>818</v>
      </c>
      <c r="L48" s="37">
        <f t="shared" si="5"/>
        <v>0.15403422982885084</v>
      </c>
      <c r="M48" s="42">
        <f t="shared" si="6"/>
        <v>3</v>
      </c>
      <c r="N48" s="19" t="s">
        <v>19</v>
      </c>
      <c r="R48">
        <v>1</v>
      </c>
      <c r="S48">
        <v>5</v>
      </c>
      <c r="T48" t="s">
        <v>14</v>
      </c>
    </row>
    <row r="49" spans="1:20">
      <c r="A49" s="21" t="s">
        <v>20</v>
      </c>
      <c r="B49" s="33">
        <f t="shared" si="7"/>
        <v>1678</v>
      </c>
      <c r="C49" s="33">
        <f t="shared" si="7"/>
        <v>37</v>
      </c>
      <c r="D49" s="33">
        <f t="shared" si="7"/>
        <v>1</v>
      </c>
      <c r="E49" s="33">
        <f t="shared" si="7"/>
        <v>22</v>
      </c>
      <c r="F49" s="33">
        <f t="shared" si="7"/>
        <v>0</v>
      </c>
      <c r="G49" s="33">
        <f t="shared" si="7"/>
        <v>0</v>
      </c>
      <c r="H49" s="33">
        <f t="shared" si="7"/>
        <v>35</v>
      </c>
      <c r="I49" s="33">
        <f t="shared" si="7"/>
        <v>14</v>
      </c>
      <c r="J49" s="38">
        <f t="shared" si="3"/>
        <v>109</v>
      </c>
      <c r="K49" s="20">
        <f t="shared" si="4"/>
        <v>1787</v>
      </c>
      <c r="L49" s="37">
        <f t="shared" si="5"/>
        <v>6.0996082820369335E-2</v>
      </c>
      <c r="M49" s="42">
        <f t="shared" si="6"/>
        <v>16</v>
      </c>
      <c r="N49" s="19" t="s">
        <v>20</v>
      </c>
      <c r="R49">
        <v>68</v>
      </c>
      <c r="S49">
        <v>6</v>
      </c>
      <c r="T49" t="s">
        <v>14</v>
      </c>
    </row>
    <row r="50" spans="1:20">
      <c r="A50" s="21" t="s">
        <v>21</v>
      </c>
      <c r="B50" s="33">
        <f t="shared" si="7"/>
        <v>2509</v>
      </c>
      <c r="C50" s="33">
        <f t="shared" si="7"/>
        <v>44</v>
      </c>
      <c r="D50" s="33">
        <f t="shared" si="7"/>
        <v>3</v>
      </c>
      <c r="E50" s="33">
        <f t="shared" si="7"/>
        <v>34</v>
      </c>
      <c r="F50" s="33">
        <f t="shared" si="7"/>
        <v>1</v>
      </c>
      <c r="G50" s="33">
        <f t="shared" si="7"/>
        <v>1</v>
      </c>
      <c r="H50" s="33">
        <f t="shared" si="7"/>
        <v>108</v>
      </c>
      <c r="I50" s="33">
        <f t="shared" si="7"/>
        <v>25</v>
      </c>
      <c r="J50" s="38">
        <f t="shared" si="3"/>
        <v>216</v>
      </c>
      <c r="K50" s="20">
        <f t="shared" si="4"/>
        <v>2725</v>
      </c>
      <c r="L50" s="37">
        <f t="shared" si="5"/>
        <v>7.9266055045871558E-2</v>
      </c>
      <c r="M50" s="42">
        <f t="shared" si="6"/>
        <v>12</v>
      </c>
      <c r="N50" s="19" t="s">
        <v>21</v>
      </c>
      <c r="R50">
        <v>14</v>
      </c>
      <c r="S50">
        <v>7</v>
      </c>
      <c r="T50" t="s">
        <v>14</v>
      </c>
    </row>
    <row r="51" spans="1:20">
      <c r="A51" s="21" t="s">
        <v>22</v>
      </c>
      <c r="B51" s="33">
        <f t="shared" si="7"/>
        <v>541</v>
      </c>
      <c r="C51" s="33">
        <f t="shared" si="7"/>
        <v>47</v>
      </c>
      <c r="D51" s="33">
        <f t="shared" si="7"/>
        <v>8</v>
      </c>
      <c r="E51" s="33">
        <f t="shared" si="7"/>
        <v>16</v>
      </c>
      <c r="F51" s="33">
        <f t="shared" si="7"/>
        <v>0</v>
      </c>
      <c r="G51" s="33">
        <f t="shared" si="7"/>
        <v>2</v>
      </c>
      <c r="H51" s="33">
        <f t="shared" si="7"/>
        <v>76</v>
      </c>
      <c r="I51" s="33">
        <f t="shared" si="7"/>
        <v>14</v>
      </c>
      <c r="J51" s="38">
        <f t="shared" si="3"/>
        <v>163</v>
      </c>
      <c r="K51" s="20">
        <f t="shared" si="4"/>
        <v>704</v>
      </c>
      <c r="L51" s="37">
        <f t="shared" si="5"/>
        <v>0.23153409090909091</v>
      </c>
      <c r="M51" s="42">
        <f t="shared" si="6"/>
        <v>1</v>
      </c>
      <c r="N51" s="19" t="s">
        <v>22</v>
      </c>
      <c r="R51">
        <v>496</v>
      </c>
      <c r="S51">
        <v>0</v>
      </c>
      <c r="T51" t="s">
        <v>15</v>
      </c>
    </row>
    <row r="52" spans="1:20">
      <c r="A52" s="21" t="s">
        <v>23</v>
      </c>
      <c r="B52" s="33">
        <f t="shared" si="7"/>
        <v>750</v>
      </c>
      <c r="C52" s="33">
        <f t="shared" si="7"/>
        <v>36</v>
      </c>
      <c r="D52" s="33">
        <f t="shared" si="7"/>
        <v>1</v>
      </c>
      <c r="E52" s="33">
        <f t="shared" si="7"/>
        <v>24</v>
      </c>
      <c r="F52" s="33">
        <f t="shared" si="7"/>
        <v>0</v>
      </c>
      <c r="G52" s="33">
        <f t="shared" si="7"/>
        <v>0</v>
      </c>
      <c r="H52" s="33">
        <f t="shared" si="7"/>
        <v>32</v>
      </c>
      <c r="I52" s="33">
        <f t="shared" si="7"/>
        <v>15</v>
      </c>
      <c r="J52" s="38">
        <f t="shared" si="3"/>
        <v>108</v>
      </c>
      <c r="K52" s="20">
        <f t="shared" si="4"/>
        <v>858</v>
      </c>
      <c r="L52" s="37">
        <f t="shared" si="5"/>
        <v>0.12587412587412589</v>
      </c>
      <c r="M52" s="42">
        <f t="shared" si="6"/>
        <v>5</v>
      </c>
      <c r="N52" s="19" t="s">
        <v>23</v>
      </c>
      <c r="R52">
        <v>13</v>
      </c>
      <c r="S52">
        <v>1</v>
      </c>
      <c r="T52" t="s">
        <v>15</v>
      </c>
    </row>
    <row r="53" spans="1:20">
      <c r="A53" s="21" t="s">
        <v>24</v>
      </c>
      <c r="B53" s="33">
        <f t="shared" si="7"/>
        <v>1235</v>
      </c>
      <c r="C53" s="33">
        <f t="shared" si="7"/>
        <v>22</v>
      </c>
      <c r="D53" s="33">
        <f t="shared" si="7"/>
        <v>1</v>
      </c>
      <c r="E53" s="33">
        <f t="shared" si="7"/>
        <v>14</v>
      </c>
      <c r="F53" s="33">
        <f t="shared" si="7"/>
        <v>0</v>
      </c>
      <c r="G53" s="33">
        <f t="shared" si="7"/>
        <v>0</v>
      </c>
      <c r="H53" s="33">
        <f t="shared" si="7"/>
        <v>20</v>
      </c>
      <c r="I53" s="33">
        <f t="shared" si="7"/>
        <v>6</v>
      </c>
      <c r="J53" s="38">
        <f t="shared" si="3"/>
        <v>63</v>
      </c>
      <c r="K53" s="20">
        <f t="shared" si="4"/>
        <v>1298</v>
      </c>
      <c r="L53" s="37">
        <f t="shared" si="5"/>
        <v>4.8536209553158703E-2</v>
      </c>
      <c r="M53" s="42">
        <f t="shared" si="6"/>
        <v>21</v>
      </c>
      <c r="N53" s="19" t="s">
        <v>24</v>
      </c>
      <c r="R53">
        <v>1</v>
      </c>
      <c r="S53">
        <v>2</v>
      </c>
      <c r="T53" t="s">
        <v>15</v>
      </c>
    </row>
    <row r="54" spans="1:20">
      <c r="A54" s="21" t="s">
        <v>25</v>
      </c>
      <c r="B54" s="33">
        <f t="shared" si="7"/>
        <v>195</v>
      </c>
      <c r="C54" s="33">
        <f t="shared" si="7"/>
        <v>6</v>
      </c>
      <c r="D54" s="33">
        <f t="shared" si="7"/>
        <v>0</v>
      </c>
      <c r="E54" s="33">
        <f t="shared" si="7"/>
        <v>6</v>
      </c>
      <c r="F54" s="33">
        <f t="shared" si="7"/>
        <v>0</v>
      </c>
      <c r="G54" s="33">
        <f t="shared" si="7"/>
        <v>0</v>
      </c>
      <c r="H54" s="33">
        <f t="shared" si="7"/>
        <v>5</v>
      </c>
      <c r="I54" s="33">
        <f t="shared" si="7"/>
        <v>1</v>
      </c>
      <c r="J54" s="38">
        <f t="shared" si="3"/>
        <v>18</v>
      </c>
      <c r="K54" s="20">
        <f t="shared" si="4"/>
        <v>213</v>
      </c>
      <c r="L54" s="37">
        <f t="shared" si="5"/>
        <v>8.4507042253521125E-2</v>
      </c>
      <c r="M54" s="42">
        <f t="shared" si="6"/>
        <v>10</v>
      </c>
      <c r="N54" s="19" t="s">
        <v>25</v>
      </c>
      <c r="R54">
        <v>7</v>
      </c>
      <c r="S54">
        <v>3</v>
      </c>
      <c r="T54" t="s">
        <v>15</v>
      </c>
    </row>
    <row r="55" spans="1:20">
      <c r="A55" s="21" t="s">
        <v>26</v>
      </c>
      <c r="B55" s="33">
        <f t="shared" si="7"/>
        <v>878</v>
      </c>
      <c r="C55" s="33">
        <f t="shared" si="7"/>
        <v>14</v>
      </c>
      <c r="D55" s="33">
        <f t="shared" si="7"/>
        <v>1</v>
      </c>
      <c r="E55" s="33">
        <f t="shared" si="7"/>
        <v>10</v>
      </c>
      <c r="F55" s="33">
        <f t="shared" si="7"/>
        <v>0</v>
      </c>
      <c r="G55" s="33">
        <f t="shared" si="7"/>
        <v>0</v>
      </c>
      <c r="H55" s="33">
        <f t="shared" si="7"/>
        <v>13</v>
      </c>
      <c r="I55" s="33">
        <f t="shared" si="7"/>
        <v>13</v>
      </c>
      <c r="J55" s="38">
        <f t="shared" si="3"/>
        <v>51</v>
      </c>
      <c r="K55" s="20">
        <f t="shared" si="4"/>
        <v>929</v>
      </c>
      <c r="L55" s="37">
        <f t="shared" si="5"/>
        <v>5.4897739504843918E-2</v>
      </c>
      <c r="M55" s="42">
        <f t="shared" si="6"/>
        <v>20</v>
      </c>
      <c r="N55" s="19" t="s">
        <v>26</v>
      </c>
      <c r="R55">
        <v>7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2483</v>
      </c>
      <c r="C56" s="33">
        <f t="shared" si="7"/>
        <v>25</v>
      </c>
      <c r="D56" s="33">
        <f t="shared" si="7"/>
        <v>1</v>
      </c>
      <c r="E56" s="33">
        <f t="shared" si="7"/>
        <v>20</v>
      </c>
      <c r="F56" s="33">
        <f t="shared" si="7"/>
        <v>0</v>
      </c>
      <c r="G56" s="33">
        <f t="shared" si="7"/>
        <v>0</v>
      </c>
      <c r="H56" s="33">
        <f t="shared" si="7"/>
        <v>58</v>
      </c>
      <c r="I56" s="33">
        <f t="shared" si="7"/>
        <v>15</v>
      </c>
      <c r="J56" s="38">
        <f t="shared" si="3"/>
        <v>119</v>
      </c>
      <c r="K56" s="20">
        <f t="shared" si="4"/>
        <v>2602</v>
      </c>
      <c r="L56" s="37">
        <f t="shared" si="5"/>
        <v>4.5734050730207532E-2</v>
      </c>
      <c r="M56" s="42">
        <f t="shared" si="6"/>
        <v>23</v>
      </c>
      <c r="N56" s="19" t="s">
        <v>27</v>
      </c>
      <c r="R56">
        <v>8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3156</v>
      </c>
      <c r="C57" s="33">
        <f t="shared" si="7"/>
        <v>62</v>
      </c>
      <c r="D57" s="33">
        <f t="shared" si="7"/>
        <v>9</v>
      </c>
      <c r="E57" s="33">
        <f t="shared" si="7"/>
        <v>58</v>
      </c>
      <c r="F57" s="33">
        <f t="shared" si="7"/>
        <v>2</v>
      </c>
      <c r="G57" s="33">
        <f t="shared" si="7"/>
        <v>0</v>
      </c>
      <c r="H57" s="33">
        <f t="shared" si="7"/>
        <v>132</v>
      </c>
      <c r="I57" s="33">
        <f t="shared" si="7"/>
        <v>24</v>
      </c>
      <c r="J57" s="38">
        <f t="shared" si="3"/>
        <v>287</v>
      </c>
      <c r="K57" s="20">
        <f t="shared" si="4"/>
        <v>3443</v>
      </c>
      <c r="L57" s="37">
        <f t="shared" si="5"/>
        <v>8.3357537031658435E-2</v>
      </c>
      <c r="M57" s="42">
        <f t="shared" si="6"/>
        <v>11</v>
      </c>
      <c r="N57" s="19" t="s">
        <v>28</v>
      </c>
      <c r="R57">
        <v>578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4363</v>
      </c>
      <c r="C58" s="33">
        <f t="shared" si="7"/>
        <v>29</v>
      </c>
      <c r="D58" s="33">
        <f t="shared" si="7"/>
        <v>9</v>
      </c>
      <c r="E58" s="33">
        <f t="shared" si="7"/>
        <v>62</v>
      </c>
      <c r="F58" s="33">
        <f t="shared" si="7"/>
        <v>2</v>
      </c>
      <c r="G58" s="33">
        <f t="shared" si="7"/>
        <v>1</v>
      </c>
      <c r="H58" s="33">
        <f t="shared" si="7"/>
        <v>193</v>
      </c>
      <c r="I58" s="33">
        <f t="shared" si="7"/>
        <v>34</v>
      </c>
      <c r="J58" s="38">
        <f t="shared" si="3"/>
        <v>330</v>
      </c>
      <c r="K58" s="20">
        <f t="shared" si="4"/>
        <v>4693</v>
      </c>
      <c r="L58" s="37">
        <f t="shared" si="5"/>
        <v>7.0317494140208825E-2</v>
      </c>
      <c r="M58" s="42">
        <f t="shared" si="6"/>
        <v>14</v>
      </c>
      <c r="N58" s="19" t="s">
        <v>29</v>
      </c>
      <c r="R58">
        <v>32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1947</v>
      </c>
      <c r="C59" s="33">
        <f t="shared" si="7"/>
        <v>20</v>
      </c>
      <c r="D59" s="33">
        <f t="shared" si="7"/>
        <v>1</v>
      </c>
      <c r="E59" s="33">
        <f t="shared" si="7"/>
        <v>15</v>
      </c>
      <c r="F59" s="33">
        <f t="shared" si="7"/>
        <v>0</v>
      </c>
      <c r="G59" s="33">
        <f t="shared" si="7"/>
        <v>0</v>
      </c>
      <c r="H59" s="33">
        <f t="shared" si="7"/>
        <v>31</v>
      </c>
      <c r="I59" s="33">
        <f t="shared" si="7"/>
        <v>12</v>
      </c>
      <c r="J59" s="38">
        <f t="shared" si="3"/>
        <v>79</v>
      </c>
      <c r="K59" s="20">
        <f t="shared" si="4"/>
        <v>2026</v>
      </c>
      <c r="L59" s="37">
        <f t="shared" si="5"/>
        <v>3.8993089832181638E-2</v>
      </c>
      <c r="M59" s="42">
        <f t="shared" si="6"/>
        <v>24</v>
      </c>
      <c r="N59" s="19" t="s">
        <v>30</v>
      </c>
      <c r="R59">
        <v>2</v>
      </c>
      <c r="S59">
        <v>2</v>
      </c>
      <c r="T59" t="s">
        <v>16</v>
      </c>
    </row>
    <row r="60" spans="1:20">
      <c r="A60" s="17" t="s">
        <v>39</v>
      </c>
      <c r="B60" s="59">
        <f t="shared" ref="B60:I60" si="8">SUM(B36:B59)</f>
        <v>32002</v>
      </c>
      <c r="C60" s="18">
        <f t="shared" si="8"/>
        <v>642</v>
      </c>
      <c r="D60" s="18">
        <f t="shared" si="8"/>
        <v>53</v>
      </c>
      <c r="E60" s="18">
        <f t="shared" si="8"/>
        <v>481</v>
      </c>
      <c r="F60" s="18">
        <f t="shared" si="8"/>
        <v>11</v>
      </c>
      <c r="G60" s="18">
        <f t="shared" si="8"/>
        <v>8</v>
      </c>
      <c r="H60" s="18">
        <f t="shared" si="8"/>
        <v>1016</v>
      </c>
      <c r="I60" s="18">
        <f t="shared" si="8"/>
        <v>252</v>
      </c>
      <c r="J60" s="60">
        <f t="shared" ref="J60" si="9">SUM(C60:I60)</f>
        <v>2463</v>
      </c>
      <c r="K60" s="18">
        <f t="shared" ref="K60" si="10">SUM(B60:I60)</f>
        <v>34465</v>
      </c>
      <c r="L60" s="37">
        <f>J60/K60</f>
        <v>7.1463803858987374E-2</v>
      </c>
      <c r="M60" s="2"/>
      <c r="N60" s="21" t="s">
        <v>39</v>
      </c>
      <c r="R60">
        <v>24</v>
      </c>
      <c r="S60">
        <v>3</v>
      </c>
      <c r="T60" t="s">
        <v>16</v>
      </c>
    </row>
    <row r="61" spans="1:20">
      <c r="R61">
        <v>1</v>
      </c>
      <c r="S61">
        <v>5</v>
      </c>
      <c r="T61" t="s">
        <v>16</v>
      </c>
    </row>
    <row r="62" spans="1:20">
      <c r="J62" s="27" t="s">
        <v>61</v>
      </c>
      <c r="K62" s="52">
        <f>SUM(C60:I60)</f>
        <v>2463</v>
      </c>
      <c r="R62">
        <v>14</v>
      </c>
      <c r="S62">
        <v>6</v>
      </c>
      <c r="T62" t="s">
        <v>16</v>
      </c>
    </row>
    <row r="63" spans="1:20">
      <c r="I63" s="4"/>
      <c r="J63" s="27" t="s">
        <v>59</v>
      </c>
      <c r="K63" s="32">
        <f>K62/K60</f>
        <v>7.1463803858987374E-2</v>
      </c>
      <c r="R63">
        <v>4</v>
      </c>
      <c r="S63">
        <v>7</v>
      </c>
      <c r="T63" t="s">
        <v>16</v>
      </c>
    </row>
    <row r="64" spans="1:20" s="199" customFormat="1">
      <c r="K64" s="12"/>
      <c r="R64">
        <v>768</v>
      </c>
      <c r="S64">
        <v>0</v>
      </c>
      <c r="T64" t="s">
        <v>17</v>
      </c>
    </row>
    <row r="65" spans="8:20" s="199" customFormat="1">
      <c r="H65"/>
      <c r="I65"/>
      <c r="J65"/>
      <c r="K65" s="12"/>
      <c r="R65">
        <v>24</v>
      </c>
      <c r="S65">
        <v>1</v>
      </c>
      <c r="T65" t="s">
        <v>17</v>
      </c>
    </row>
    <row r="66" spans="8:20">
      <c r="K66" s="2"/>
      <c r="N66"/>
      <c r="R66">
        <v>1</v>
      </c>
      <c r="S66">
        <v>2</v>
      </c>
      <c r="T66" t="s">
        <v>17</v>
      </c>
    </row>
    <row r="67" spans="8:20">
      <c r="K67" s="2"/>
      <c r="N67"/>
      <c r="R67">
        <v>11</v>
      </c>
      <c r="S67">
        <v>3</v>
      </c>
      <c r="T67" t="s">
        <v>17</v>
      </c>
    </row>
    <row r="68" spans="8:20">
      <c r="K68" s="2"/>
      <c r="N68"/>
      <c r="R68">
        <v>18</v>
      </c>
      <c r="S68">
        <v>6</v>
      </c>
      <c r="T68" t="s">
        <v>17</v>
      </c>
    </row>
    <row r="69" spans="8:20">
      <c r="K69" s="2"/>
      <c r="N69"/>
      <c r="R69">
        <v>6</v>
      </c>
      <c r="S69">
        <v>7</v>
      </c>
      <c r="T69" t="s">
        <v>17</v>
      </c>
    </row>
    <row r="70" spans="8:20">
      <c r="K70" s="2"/>
      <c r="N70"/>
      <c r="R70">
        <v>4341</v>
      </c>
      <c r="S70">
        <v>0</v>
      </c>
      <c r="T70" t="s">
        <v>18</v>
      </c>
    </row>
    <row r="71" spans="8:20">
      <c r="K71" s="2"/>
      <c r="N71"/>
      <c r="R71">
        <v>56</v>
      </c>
      <c r="S71">
        <v>1</v>
      </c>
      <c r="T71" t="s">
        <v>18</v>
      </c>
    </row>
    <row r="72" spans="8:20">
      <c r="K72" s="2"/>
      <c r="N72"/>
      <c r="R72">
        <v>4</v>
      </c>
      <c r="S72">
        <v>2</v>
      </c>
      <c r="T72" t="s">
        <v>18</v>
      </c>
    </row>
    <row r="73" spans="8:20">
      <c r="K73" s="2"/>
      <c r="N73"/>
      <c r="R73">
        <v>49</v>
      </c>
      <c r="S73">
        <v>3</v>
      </c>
      <c r="T73" t="s">
        <v>18</v>
      </c>
    </row>
    <row r="74" spans="8:20">
      <c r="K74" s="2"/>
      <c r="N74"/>
      <c r="R74">
        <v>81</v>
      </c>
      <c r="S74">
        <v>6</v>
      </c>
      <c r="T74" t="s">
        <v>18</v>
      </c>
    </row>
    <row r="75" spans="8:20">
      <c r="K75" s="2"/>
      <c r="N75"/>
      <c r="R75">
        <v>21</v>
      </c>
      <c r="S75">
        <v>7</v>
      </c>
      <c r="T75" t="s">
        <v>18</v>
      </c>
    </row>
    <row r="76" spans="8:20">
      <c r="K76" s="2"/>
      <c r="N76"/>
      <c r="R76">
        <v>692</v>
      </c>
      <c r="S76">
        <v>0</v>
      </c>
      <c r="T76" t="s">
        <v>19</v>
      </c>
    </row>
    <row r="77" spans="8:20">
      <c r="K77" s="2"/>
      <c r="N77"/>
      <c r="R77">
        <v>51</v>
      </c>
      <c r="S77">
        <v>1</v>
      </c>
      <c r="T77" t="s">
        <v>19</v>
      </c>
    </row>
    <row r="78" spans="8:20">
      <c r="K78" s="2"/>
      <c r="N78"/>
      <c r="R78">
        <v>2</v>
      </c>
      <c r="S78">
        <v>2</v>
      </c>
      <c r="T78" t="s">
        <v>19</v>
      </c>
    </row>
    <row r="79" spans="8:20">
      <c r="K79" s="2"/>
      <c r="N79"/>
      <c r="R79">
        <v>21</v>
      </c>
      <c r="S79">
        <v>3</v>
      </c>
      <c r="T79" t="s">
        <v>19</v>
      </c>
    </row>
    <row r="80" spans="8:20">
      <c r="K80" s="2"/>
      <c r="N80"/>
      <c r="R80">
        <v>1</v>
      </c>
      <c r="S80">
        <v>4</v>
      </c>
      <c r="T80" t="s">
        <v>19</v>
      </c>
    </row>
    <row r="81" spans="11:20">
      <c r="K81" s="2"/>
      <c r="N81"/>
      <c r="R81">
        <v>46</v>
      </c>
      <c r="S81">
        <v>6</v>
      </c>
      <c r="T81" t="s">
        <v>19</v>
      </c>
    </row>
    <row r="82" spans="11:20">
      <c r="K82" s="2"/>
      <c r="N82"/>
      <c r="R82">
        <v>5</v>
      </c>
      <c r="S82">
        <v>7</v>
      </c>
      <c r="T82" t="s">
        <v>19</v>
      </c>
    </row>
    <row r="83" spans="11:20">
      <c r="K83" s="2"/>
      <c r="N83"/>
      <c r="R83">
        <v>1678</v>
      </c>
      <c r="S83">
        <v>0</v>
      </c>
      <c r="T83" t="s">
        <v>20</v>
      </c>
    </row>
    <row r="84" spans="11:20">
      <c r="K84" s="2"/>
      <c r="N84"/>
      <c r="R84">
        <v>37</v>
      </c>
      <c r="S84">
        <v>1</v>
      </c>
      <c r="T84" t="s">
        <v>20</v>
      </c>
    </row>
    <row r="85" spans="11:20">
      <c r="K85" s="2"/>
      <c r="N85"/>
      <c r="R85">
        <v>1</v>
      </c>
      <c r="S85">
        <v>2</v>
      </c>
      <c r="T85" t="s">
        <v>20</v>
      </c>
    </row>
    <row r="86" spans="11:20">
      <c r="K86" s="2"/>
      <c r="N86"/>
      <c r="R86">
        <v>22</v>
      </c>
      <c r="S86">
        <v>3</v>
      </c>
      <c r="T86" t="s">
        <v>20</v>
      </c>
    </row>
    <row r="87" spans="11:20">
      <c r="K87" s="2"/>
      <c r="N87"/>
      <c r="R87">
        <v>35</v>
      </c>
      <c r="S87">
        <v>6</v>
      </c>
      <c r="T87" t="s">
        <v>20</v>
      </c>
    </row>
    <row r="88" spans="11:20">
      <c r="K88" s="2"/>
      <c r="N88"/>
      <c r="R88">
        <v>14</v>
      </c>
      <c r="S88">
        <v>7</v>
      </c>
      <c r="T88" t="s">
        <v>20</v>
      </c>
    </row>
    <row r="89" spans="11:20">
      <c r="K89" s="2"/>
      <c r="N89"/>
      <c r="R89">
        <v>2509</v>
      </c>
      <c r="S89">
        <v>0</v>
      </c>
      <c r="T89" t="s">
        <v>21</v>
      </c>
    </row>
    <row r="90" spans="11:20">
      <c r="K90" s="2"/>
      <c r="N90"/>
      <c r="R90">
        <v>44</v>
      </c>
      <c r="S90">
        <v>1</v>
      </c>
      <c r="T90" t="s">
        <v>21</v>
      </c>
    </row>
    <row r="91" spans="11:20">
      <c r="K91" s="2"/>
      <c r="N91"/>
      <c r="R91">
        <v>3</v>
      </c>
      <c r="S91">
        <v>2</v>
      </c>
      <c r="T91" t="s">
        <v>21</v>
      </c>
    </row>
    <row r="92" spans="11:20">
      <c r="K92" s="2"/>
      <c r="N92"/>
      <c r="R92">
        <v>34</v>
      </c>
      <c r="S92">
        <v>3</v>
      </c>
      <c r="T92" t="s">
        <v>21</v>
      </c>
    </row>
    <row r="93" spans="11:20">
      <c r="K93" s="2"/>
      <c r="N93"/>
      <c r="R93">
        <v>1</v>
      </c>
      <c r="S93">
        <v>4</v>
      </c>
      <c r="T93" t="s">
        <v>21</v>
      </c>
    </row>
    <row r="94" spans="11:20">
      <c r="K94" s="2"/>
      <c r="N94"/>
      <c r="R94">
        <v>1</v>
      </c>
      <c r="S94">
        <v>5</v>
      </c>
      <c r="T94" t="s">
        <v>21</v>
      </c>
    </row>
    <row r="95" spans="11:20">
      <c r="K95" s="2"/>
      <c r="N95"/>
      <c r="R95">
        <v>108</v>
      </c>
      <c r="S95">
        <v>6</v>
      </c>
      <c r="T95" t="s">
        <v>21</v>
      </c>
    </row>
    <row r="96" spans="11:20">
      <c r="K96" s="2"/>
      <c r="N96"/>
      <c r="R96">
        <v>25</v>
      </c>
      <c r="S96">
        <v>7</v>
      </c>
      <c r="T96" t="s">
        <v>21</v>
      </c>
    </row>
    <row r="97" spans="11:20">
      <c r="K97" s="2"/>
      <c r="N97"/>
      <c r="R97">
        <v>541</v>
      </c>
      <c r="S97">
        <v>0</v>
      </c>
      <c r="T97" t="s">
        <v>22</v>
      </c>
    </row>
    <row r="98" spans="11:20">
      <c r="K98" s="2"/>
      <c r="N98"/>
      <c r="R98">
        <v>47</v>
      </c>
      <c r="S98">
        <v>1</v>
      </c>
      <c r="T98" t="s">
        <v>22</v>
      </c>
    </row>
    <row r="99" spans="11:20">
      <c r="K99" s="2"/>
      <c r="N99"/>
      <c r="R99">
        <v>8</v>
      </c>
      <c r="S99">
        <v>2</v>
      </c>
      <c r="T99" t="s">
        <v>22</v>
      </c>
    </row>
    <row r="100" spans="11:20">
      <c r="K100" s="2"/>
      <c r="N100"/>
      <c r="R100">
        <v>16</v>
      </c>
      <c r="S100">
        <v>3</v>
      </c>
      <c r="T100" t="s">
        <v>22</v>
      </c>
    </row>
    <row r="101" spans="11:20">
      <c r="K101" s="2"/>
      <c r="N101"/>
      <c r="R101">
        <v>2</v>
      </c>
      <c r="S101">
        <v>5</v>
      </c>
      <c r="T101" t="s">
        <v>22</v>
      </c>
    </row>
    <row r="102" spans="11:20">
      <c r="K102" s="2"/>
      <c r="N102"/>
      <c r="R102">
        <v>76</v>
      </c>
      <c r="S102">
        <v>6</v>
      </c>
      <c r="T102" t="s">
        <v>22</v>
      </c>
    </row>
    <row r="103" spans="11:20">
      <c r="K103" s="2"/>
      <c r="N103"/>
      <c r="R103">
        <v>14</v>
      </c>
      <c r="S103">
        <v>7</v>
      </c>
      <c r="T103" t="s">
        <v>22</v>
      </c>
    </row>
    <row r="104" spans="11:20">
      <c r="K104" s="2"/>
      <c r="N104"/>
      <c r="R104">
        <v>750</v>
      </c>
      <c r="S104">
        <v>0</v>
      </c>
      <c r="T104" t="s">
        <v>23</v>
      </c>
    </row>
    <row r="105" spans="11:20">
      <c r="K105" s="2"/>
      <c r="N105"/>
      <c r="R105">
        <v>36</v>
      </c>
      <c r="S105">
        <v>1</v>
      </c>
      <c r="T105" t="s">
        <v>23</v>
      </c>
    </row>
    <row r="106" spans="11:20">
      <c r="K106" s="2"/>
      <c r="N106"/>
      <c r="R106">
        <v>1</v>
      </c>
      <c r="S106">
        <v>2</v>
      </c>
      <c r="T106" t="s">
        <v>23</v>
      </c>
    </row>
    <row r="107" spans="11:20">
      <c r="K107" s="2"/>
      <c r="N107"/>
      <c r="R107">
        <v>24</v>
      </c>
      <c r="S107">
        <v>3</v>
      </c>
      <c r="T107" t="s">
        <v>23</v>
      </c>
    </row>
    <row r="108" spans="11:20">
      <c r="K108" s="2"/>
      <c r="N108"/>
      <c r="R108">
        <v>32</v>
      </c>
      <c r="S108">
        <v>6</v>
      </c>
      <c r="T108" t="s">
        <v>23</v>
      </c>
    </row>
    <row r="109" spans="11:20">
      <c r="K109" s="2"/>
      <c r="N109"/>
      <c r="R109">
        <v>15</v>
      </c>
      <c r="S109">
        <v>7</v>
      </c>
      <c r="T109" t="s">
        <v>23</v>
      </c>
    </row>
    <row r="110" spans="11:20">
      <c r="K110" s="2"/>
      <c r="N110"/>
      <c r="R110">
        <v>1235</v>
      </c>
      <c r="S110">
        <v>0</v>
      </c>
      <c r="T110" t="s">
        <v>24</v>
      </c>
    </row>
    <row r="111" spans="11:20">
      <c r="K111" s="2"/>
      <c r="N111"/>
      <c r="R111">
        <v>22</v>
      </c>
      <c r="S111">
        <v>1</v>
      </c>
      <c r="T111" t="s">
        <v>24</v>
      </c>
    </row>
    <row r="112" spans="11:20">
      <c r="K112" s="2"/>
      <c r="N112"/>
      <c r="R112">
        <v>1</v>
      </c>
      <c r="S112">
        <v>2</v>
      </c>
      <c r="T112" t="s">
        <v>24</v>
      </c>
    </row>
    <row r="113" spans="11:20">
      <c r="K113" s="2"/>
      <c r="N113"/>
      <c r="R113">
        <v>14</v>
      </c>
      <c r="S113">
        <v>3</v>
      </c>
      <c r="T113" t="s">
        <v>24</v>
      </c>
    </row>
    <row r="114" spans="11:20">
      <c r="K114" s="2"/>
      <c r="N114"/>
      <c r="R114">
        <v>20</v>
      </c>
      <c r="S114">
        <v>6</v>
      </c>
      <c r="T114" t="s">
        <v>24</v>
      </c>
    </row>
    <row r="115" spans="11:20">
      <c r="K115" s="2"/>
      <c r="N115"/>
      <c r="R115">
        <v>6</v>
      </c>
      <c r="S115">
        <v>7</v>
      </c>
      <c r="T115" t="s">
        <v>24</v>
      </c>
    </row>
    <row r="116" spans="11:20">
      <c r="K116" s="2"/>
      <c r="N116"/>
      <c r="R116">
        <v>195</v>
      </c>
      <c r="S116">
        <v>0</v>
      </c>
      <c r="T116" t="s">
        <v>25</v>
      </c>
    </row>
    <row r="117" spans="11:20">
      <c r="K117" s="2"/>
      <c r="N117"/>
      <c r="R117">
        <v>6</v>
      </c>
      <c r="S117">
        <v>1</v>
      </c>
      <c r="T117" t="s">
        <v>25</v>
      </c>
    </row>
    <row r="118" spans="11:20">
      <c r="K118" s="2"/>
      <c r="N118"/>
      <c r="R118">
        <v>6</v>
      </c>
      <c r="S118">
        <v>3</v>
      </c>
      <c r="T118" t="s">
        <v>25</v>
      </c>
    </row>
    <row r="119" spans="11:20">
      <c r="K119" s="2"/>
      <c r="N119"/>
      <c r="R119">
        <v>5</v>
      </c>
      <c r="S119">
        <v>6</v>
      </c>
      <c r="T119" t="s">
        <v>25</v>
      </c>
    </row>
    <row r="120" spans="11:20">
      <c r="K120" s="2"/>
      <c r="N120"/>
      <c r="R120">
        <v>1</v>
      </c>
      <c r="S120">
        <v>7</v>
      </c>
      <c r="T120" t="s">
        <v>25</v>
      </c>
    </row>
    <row r="121" spans="11:20">
      <c r="K121" s="2"/>
      <c r="N121"/>
      <c r="R121">
        <v>878</v>
      </c>
      <c r="S121">
        <v>0</v>
      </c>
      <c r="T121" t="s">
        <v>26</v>
      </c>
    </row>
    <row r="122" spans="11:20">
      <c r="K122" s="2"/>
      <c r="N122"/>
      <c r="R122">
        <v>14</v>
      </c>
      <c r="S122">
        <v>1</v>
      </c>
      <c r="T122" t="s">
        <v>26</v>
      </c>
    </row>
    <row r="123" spans="11:20">
      <c r="K123" s="2"/>
      <c r="N123"/>
      <c r="R123">
        <v>1</v>
      </c>
      <c r="S123">
        <v>2</v>
      </c>
      <c r="T123" t="s">
        <v>26</v>
      </c>
    </row>
    <row r="124" spans="11:20">
      <c r="K124" s="2"/>
      <c r="N124"/>
      <c r="R124">
        <v>10</v>
      </c>
      <c r="S124">
        <v>3</v>
      </c>
      <c r="T124" t="s">
        <v>26</v>
      </c>
    </row>
    <row r="125" spans="11:20">
      <c r="K125" s="2"/>
      <c r="N125"/>
      <c r="R125">
        <v>13</v>
      </c>
      <c r="S125">
        <v>6</v>
      </c>
      <c r="T125" t="s">
        <v>26</v>
      </c>
    </row>
    <row r="126" spans="11:20">
      <c r="K126" s="2"/>
      <c r="N126"/>
      <c r="R126">
        <v>13</v>
      </c>
      <c r="S126">
        <v>7</v>
      </c>
      <c r="T126" t="s">
        <v>26</v>
      </c>
    </row>
    <row r="127" spans="11:20">
      <c r="K127" s="2"/>
      <c r="N127"/>
      <c r="R127">
        <v>2483</v>
      </c>
      <c r="S127">
        <v>0</v>
      </c>
      <c r="T127" t="s">
        <v>27</v>
      </c>
    </row>
    <row r="128" spans="11:20">
      <c r="K128" s="2"/>
      <c r="N128"/>
      <c r="R128">
        <v>25</v>
      </c>
      <c r="S128">
        <v>1</v>
      </c>
      <c r="T128" t="s">
        <v>27</v>
      </c>
    </row>
    <row r="129" spans="11:20">
      <c r="K129" s="2"/>
      <c r="N129"/>
      <c r="R129">
        <v>1</v>
      </c>
      <c r="S129">
        <v>2</v>
      </c>
      <c r="T129" t="s">
        <v>27</v>
      </c>
    </row>
    <row r="130" spans="11:20">
      <c r="K130" s="2"/>
      <c r="N130"/>
      <c r="R130">
        <v>20</v>
      </c>
      <c r="S130">
        <v>3</v>
      </c>
      <c r="T130" t="s">
        <v>27</v>
      </c>
    </row>
    <row r="131" spans="11:20">
      <c r="K131" s="2"/>
      <c r="N131"/>
      <c r="R131">
        <v>58</v>
      </c>
      <c r="S131">
        <v>6</v>
      </c>
      <c r="T131" t="s">
        <v>27</v>
      </c>
    </row>
    <row r="132" spans="11:20">
      <c r="K132" s="2"/>
      <c r="N132"/>
      <c r="R132">
        <v>15</v>
      </c>
      <c r="S132">
        <v>7</v>
      </c>
      <c r="T132" t="s">
        <v>27</v>
      </c>
    </row>
    <row r="133" spans="11:20">
      <c r="K133" s="2"/>
      <c r="N133"/>
      <c r="R133">
        <v>3156</v>
      </c>
      <c r="S133">
        <v>0</v>
      </c>
      <c r="T133" t="s">
        <v>28</v>
      </c>
    </row>
    <row r="134" spans="11:20">
      <c r="K134" s="2"/>
      <c r="N134"/>
      <c r="R134">
        <v>62</v>
      </c>
      <c r="S134">
        <v>1</v>
      </c>
      <c r="T134" t="s">
        <v>28</v>
      </c>
    </row>
    <row r="135" spans="11:20">
      <c r="K135" s="2"/>
      <c r="N135"/>
      <c r="R135">
        <v>9</v>
      </c>
      <c r="S135">
        <v>2</v>
      </c>
      <c r="T135" t="s">
        <v>28</v>
      </c>
    </row>
    <row r="136" spans="11:20">
      <c r="K136" s="2"/>
      <c r="N136"/>
      <c r="R136">
        <v>58</v>
      </c>
      <c r="S136">
        <v>3</v>
      </c>
      <c r="T136" t="s">
        <v>28</v>
      </c>
    </row>
    <row r="137" spans="11:20">
      <c r="K137" s="2"/>
      <c r="N137"/>
      <c r="R137">
        <v>2</v>
      </c>
      <c r="S137">
        <v>4</v>
      </c>
      <c r="T137" t="s">
        <v>28</v>
      </c>
    </row>
    <row r="138" spans="11:20">
      <c r="K138" s="2"/>
      <c r="N138"/>
      <c r="R138">
        <v>132</v>
      </c>
      <c r="S138">
        <v>6</v>
      </c>
      <c r="T138" t="s">
        <v>28</v>
      </c>
    </row>
    <row r="139" spans="11:20">
      <c r="K139" s="2"/>
      <c r="N139"/>
      <c r="R139">
        <v>24</v>
      </c>
      <c r="S139">
        <v>7</v>
      </c>
      <c r="T139" t="s">
        <v>28</v>
      </c>
    </row>
    <row r="140" spans="11:20">
      <c r="K140" s="2"/>
      <c r="N140"/>
      <c r="R140">
        <v>4363</v>
      </c>
      <c r="S140">
        <v>0</v>
      </c>
      <c r="T140" t="s">
        <v>29</v>
      </c>
    </row>
    <row r="141" spans="11:20">
      <c r="K141" s="2"/>
      <c r="N141"/>
      <c r="R141">
        <v>29</v>
      </c>
      <c r="S141">
        <v>1</v>
      </c>
      <c r="T141" t="s">
        <v>29</v>
      </c>
    </row>
    <row r="142" spans="11:20">
      <c r="K142" s="2"/>
      <c r="N142"/>
      <c r="R142">
        <v>9</v>
      </c>
      <c r="S142">
        <v>2</v>
      </c>
      <c r="T142" t="s">
        <v>29</v>
      </c>
    </row>
    <row r="143" spans="11:20">
      <c r="K143" s="2"/>
      <c r="N143"/>
      <c r="R143">
        <v>62</v>
      </c>
      <c r="S143">
        <v>3</v>
      </c>
      <c r="T143" t="s">
        <v>29</v>
      </c>
    </row>
    <row r="144" spans="11:20">
      <c r="K144" s="2"/>
      <c r="N144"/>
      <c r="R144">
        <v>2</v>
      </c>
      <c r="S144">
        <v>4</v>
      </c>
      <c r="T144" t="s">
        <v>29</v>
      </c>
    </row>
    <row r="145" spans="11:20">
      <c r="K145" s="2"/>
      <c r="N145"/>
      <c r="R145">
        <v>1</v>
      </c>
      <c r="S145">
        <v>5</v>
      </c>
      <c r="T145" t="s">
        <v>29</v>
      </c>
    </row>
    <row r="146" spans="11:20">
      <c r="K146" s="2"/>
      <c r="N146"/>
      <c r="R146">
        <v>193</v>
      </c>
      <c r="S146">
        <v>6</v>
      </c>
      <c r="T146" t="s">
        <v>29</v>
      </c>
    </row>
    <row r="147" spans="11:20">
      <c r="K147" s="2"/>
      <c r="N147"/>
      <c r="R147">
        <v>34</v>
      </c>
      <c r="S147">
        <v>7</v>
      </c>
      <c r="T147" t="s">
        <v>29</v>
      </c>
    </row>
    <row r="148" spans="11:20">
      <c r="K148" s="2"/>
      <c r="N148"/>
      <c r="R148">
        <v>1947</v>
      </c>
      <c r="S148">
        <v>0</v>
      </c>
      <c r="T148" t="s">
        <v>30</v>
      </c>
    </row>
    <row r="149" spans="11:20">
      <c r="K149" s="2"/>
      <c r="N149"/>
      <c r="R149">
        <v>20</v>
      </c>
      <c r="S149">
        <v>1</v>
      </c>
      <c r="T149" t="s">
        <v>30</v>
      </c>
    </row>
    <row r="150" spans="11:20">
      <c r="K150" s="2"/>
      <c r="N150"/>
      <c r="R150">
        <v>1</v>
      </c>
      <c r="S150">
        <v>2</v>
      </c>
      <c r="T150" t="s">
        <v>30</v>
      </c>
    </row>
    <row r="151" spans="11:20">
      <c r="K151" s="2"/>
      <c r="N151"/>
      <c r="R151">
        <v>15</v>
      </c>
      <c r="S151">
        <v>3</v>
      </c>
      <c r="T151" t="s">
        <v>30</v>
      </c>
    </row>
    <row r="152" spans="11:20">
      <c r="K152" s="2"/>
      <c r="N152"/>
      <c r="R152">
        <v>31</v>
      </c>
      <c r="S152">
        <v>6</v>
      </c>
      <c r="T152" t="s">
        <v>30</v>
      </c>
    </row>
    <row r="153" spans="11:20">
      <c r="K153" s="2"/>
      <c r="N153"/>
      <c r="R153">
        <v>12</v>
      </c>
      <c r="S153">
        <v>7</v>
      </c>
      <c r="T153" t="s">
        <v>30</v>
      </c>
    </row>
    <row r="154" spans="11:20">
      <c r="K154" s="2"/>
      <c r="N154"/>
    </row>
    <row r="155" spans="11:20">
      <c r="K155" s="2"/>
      <c r="N155"/>
    </row>
    <row r="156" spans="11:20">
      <c r="K156" s="2"/>
      <c r="N156"/>
    </row>
    <row r="157" spans="11:20">
      <c r="K157" s="2"/>
      <c r="N157"/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184</v>
      </c>
      <c r="S1" t="s">
        <v>116</v>
      </c>
      <c r="T1" t="s">
        <v>75</v>
      </c>
    </row>
    <row r="2" spans="1:20">
      <c r="H2" s="198"/>
      <c r="I2" s="198" t="s">
        <v>65</v>
      </c>
      <c r="J2" s="52">
        <f>$K$62</f>
        <v>1521</v>
      </c>
      <c r="N2" s="197"/>
      <c r="R2">
        <v>173</v>
      </c>
      <c r="S2">
        <v>0</v>
      </c>
      <c r="T2" t="s">
        <v>7</v>
      </c>
    </row>
    <row r="3" spans="1:20">
      <c r="C3" s="197"/>
      <c r="G3" s="268" t="s">
        <v>68</v>
      </c>
      <c r="H3" s="268"/>
      <c r="I3" s="268"/>
      <c r="J3" s="52">
        <f>$K$60</f>
        <v>10139</v>
      </c>
      <c r="N3" s="197"/>
      <c r="R3">
        <v>11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0.150014794358418</v>
      </c>
      <c r="R4">
        <v>3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12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0.34146341463414637</v>
      </c>
      <c r="N8" s="43"/>
      <c r="O8" s="44"/>
      <c r="R8">
        <v>2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0.32</v>
      </c>
      <c r="N9" s="43"/>
      <c r="O9" s="44"/>
      <c r="R9">
        <v>132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16</v>
      </c>
      <c r="C10" s="37">
        <f t="shared" si="1"/>
        <v>0.29940119760479039</v>
      </c>
      <c r="N10" s="43"/>
      <c r="O10" s="44"/>
      <c r="R10">
        <v>10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04</v>
      </c>
      <c r="C11" s="37">
        <f t="shared" si="1"/>
        <v>0.26415094339622641</v>
      </c>
      <c r="N11" s="43"/>
      <c r="O11" s="44"/>
      <c r="R11">
        <v>1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10</v>
      </c>
      <c r="C12" s="37">
        <f t="shared" si="1"/>
        <v>0.23170731707317074</v>
      </c>
      <c r="N12" s="43"/>
      <c r="O12" s="44"/>
      <c r="R12">
        <v>4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17</v>
      </c>
      <c r="C13" s="37">
        <f t="shared" si="1"/>
        <v>0.21818181818181817</v>
      </c>
      <c r="N13" s="43"/>
      <c r="O13" s="44"/>
      <c r="R13">
        <v>36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03</v>
      </c>
      <c r="C14" s="37">
        <f t="shared" si="1"/>
        <v>0.21739130434782608</v>
      </c>
      <c r="N14" s="43"/>
      <c r="O14" s="44"/>
      <c r="R14">
        <v>1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13</v>
      </c>
      <c r="C15" s="37">
        <f t="shared" si="1"/>
        <v>0.20422535211267606</v>
      </c>
      <c r="N15" s="43"/>
      <c r="O15" s="44"/>
      <c r="R15">
        <v>1</v>
      </c>
      <c r="S15">
        <v>2</v>
      </c>
      <c r="T15" t="s">
        <v>9</v>
      </c>
    </row>
    <row r="16" spans="1:20">
      <c r="A16" s="42">
        <v>9</v>
      </c>
      <c r="B16" s="19" t="str">
        <f t="shared" si="0"/>
        <v>11</v>
      </c>
      <c r="C16" s="37">
        <f t="shared" si="1"/>
        <v>0.19672131147540983</v>
      </c>
      <c r="N16" s="43"/>
      <c r="O16" s="44"/>
      <c r="R16">
        <v>2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0.16806722689075632</v>
      </c>
      <c r="N17" s="43"/>
      <c r="O17" s="44"/>
      <c r="R17">
        <v>5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09</v>
      </c>
      <c r="C18" s="37">
        <f t="shared" si="1"/>
        <v>0.16438356164383561</v>
      </c>
      <c r="N18" s="43"/>
      <c r="O18" s="44"/>
      <c r="R18">
        <v>1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14</v>
      </c>
      <c r="C19" s="37">
        <f t="shared" si="1"/>
        <v>0.16404886561954624</v>
      </c>
      <c r="N19" s="43"/>
      <c r="O19" s="44"/>
      <c r="R19">
        <v>78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01</v>
      </c>
      <c r="C20" s="37">
        <f t="shared" si="1"/>
        <v>0.15609756097560976</v>
      </c>
      <c r="N20" s="43"/>
      <c r="O20" s="44"/>
      <c r="R20">
        <v>9</v>
      </c>
      <c r="S20">
        <v>1</v>
      </c>
      <c r="T20" t="s">
        <v>10</v>
      </c>
    </row>
    <row r="21" spans="1:20">
      <c r="A21" s="42">
        <v>13</v>
      </c>
      <c r="B21" s="19" t="str">
        <f t="shared" si="0"/>
        <v>01</v>
      </c>
      <c r="C21" s="37">
        <f t="shared" si="1"/>
        <v>0.15609756097560976</v>
      </c>
      <c r="N21" s="43"/>
      <c r="O21" s="44"/>
      <c r="R21">
        <v>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23</v>
      </c>
      <c r="C22" s="37">
        <f t="shared" si="1"/>
        <v>0.15083393763596809</v>
      </c>
      <c r="N22" s="43"/>
      <c r="O22" s="44"/>
      <c r="R22">
        <v>1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0.15033407572383073</v>
      </c>
      <c r="N23" s="43"/>
      <c r="O23" s="44"/>
      <c r="R23">
        <v>16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20</v>
      </c>
      <c r="C24" s="37">
        <f t="shared" si="1"/>
        <v>0.14767932489451477</v>
      </c>
      <c r="N24" s="43"/>
      <c r="O24" s="44"/>
      <c r="R24">
        <v>1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21</v>
      </c>
      <c r="C25" s="37">
        <f t="shared" si="1"/>
        <v>0.13758865248226951</v>
      </c>
      <c r="N25" s="43"/>
      <c r="O25" s="44"/>
      <c r="R25">
        <v>198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22</v>
      </c>
      <c r="C26" s="37">
        <f t="shared" si="1"/>
        <v>0.13727359389895138</v>
      </c>
      <c r="N26" s="43"/>
      <c r="O26" s="44"/>
      <c r="R26">
        <v>12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08</v>
      </c>
      <c r="C27" s="37">
        <f t="shared" si="1"/>
        <v>0.11778290993071594</v>
      </c>
      <c r="N27" s="43"/>
      <c r="O27" s="44"/>
      <c r="R27">
        <v>2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0.10972222222222222</v>
      </c>
      <c r="N28" s="43"/>
      <c r="O28" s="44"/>
      <c r="R28">
        <v>7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02</v>
      </c>
      <c r="C29" s="37">
        <f t="shared" si="1"/>
        <v>0.10204081632653061</v>
      </c>
      <c r="N29" s="43"/>
      <c r="O29" s="44"/>
      <c r="R29">
        <v>18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0.10122699386503067</v>
      </c>
      <c r="N30" s="43"/>
      <c r="O30" s="44"/>
      <c r="R30">
        <v>1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07</v>
      </c>
      <c r="C31" s="37">
        <f t="shared" si="1"/>
        <v>9.0909090909090912E-2</v>
      </c>
      <c r="N31" s="43"/>
      <c r="O31" s="44"/>
      <c r="R31">
        <v>27</v>
      </c>
      <c r="S31">
        <v>0</v>
      </c>
      <c r="T31" t="s">
        <v>12</v>
      </c>
    </row>
    <row r="32" spans="1:20">
      <c r="H32" s="36"/>
      <c r="I32" s="43"/>
      <c r="R32">
        <v>8</v>
      </c>
      <c r="S32">
        <v>1</v>
      </c>
      <c r="T32" t="s">
        <v>12</v>
      </c>
    </row>
    <row r="33" spans="1:20">
      <c r="R33">
        <v>1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5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40</v>
      </c>
      <c r="S35">
        <v>0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173</v>
      </c>
      <c r="C36" s="33">
        <f t="shared" si="2"/>
        <v>11</v>
      </c>
      <c r="D36" s="33">
        <f t="shared" si="2"/>
        <v>3</v>
      </c>
      <c r="E36" s="33">
        <f t="shared" si="2"/>
        <v>3</v>
      </c>
      <c r="F36" s="33">
        <f t="shared" si="2"/>
        <v>1</v>
      </c>
      <c r="G36" s="33">
        <f t="shared" si="2"/>
        <v>0</v>
      </c>
      <c r="H36" s="33">
        <f t="shared" si="2"/>
        <v>12</v>
      </c>
      <c r="I36" s="33">
        <f t="shared" si="2"/>
        <v>2</v>
      </c>
      <c r="J36" s="38">
        <f t="shared" ref="J36:J60" si="3">SUM(C36:I36)</f>
        <v>32</v>
      </c>
      <c r="K36" s="20">
        <f t="shared" ref="K36:K60" si="4">SUM(B36:I36)</f>
        <v>205</v>
      </c>
      <c r="L36" s="37">
        <f>J36/K36</f>
        <v>0.15609756097560976</v>
      </c>
      <c r="M36" s="42">
        <f>RANK(L36,$L$36:$L$59)</f>
        <v>13</v>
      </c>
      <c r="N36" s="19" t="s">
        <v>7</v>
      </c>
      <c r="R36">
        <v>4</v>
      </c>
      <c r="S36">
        <v>1</v>
      </c>
      <c r="T36" t="s">
        <v>13</v>
      </c>
    </row>
    <row r="37" spans="1:20">
      <c r="A37" s="21" t="s">
        <v>8</v>
      </c>
      <c r="B37" s="33">
        <f t="shared" si="2"/>
        <v>132</v>
      </c>
      <c r="C37" s="33">
        <f t="shared" si="2"/>
        <v>10</v>
      </c>
      <c r="D37" s="33">
        <f t="shared" si="2"/>
        <v>0</v>
      </c>
      <c r="E37" s="33">
        <f t="shared" si="2"/>
        <v>1</v>
      </c>
      <c r="F37" s="33">
        <f t="shared" si="2"/>
        <v>0</v>
      </c>
      <c r="G37" s="33">
        <f t="shared" si="2"/>
        <v>0</v>
      </c>
      <c r="H37" s="33">
        <f t="shared" si="2"/>
        <v>4</v>
      </c>
      <c r="I37" s="33">
        <f t="shared" si="2"/>
        <v>0</v>
      </c>
      <c r="J37" s="38">
        <f t="shared" si="3"/>
        <v>15</v>
      </c>
      <c r="K37" s="20">
        <f t="shared" si="4"/>
        <v>147</v>
      </c>
      <c r="L37" s="37">
        <f t="shared" ref="L37:L58" si="5">J37/K37</f>
        <v>0.10204081632653061</v>
      </c>
      <c r="M37" s="42">
        <f t="shared" ref="M37:M59" si="6">RANK(L37,$L$36:$L$59)</f>
        <v>22</v>
      </c>
      <c r="N37" s="19" t="s">
        <v>8</v>
      </c>
      <c r="R37">
        <v>764</v>
      </c>
      <c r="S37">
        <v>0</v>
      </c>
      <c r="T37" t="s">
        <v>14</v>
      </c>
    </row>
    <row r="38" spans="1:20">
      <c r="A38" s="21" t="s">
        <v>9</v>
      </c>
      <c r="B38" s="33">
        <f t="shared" si="2"/>
        <v>36</v>
      </c>
      <c r="C38" s="33">
        <f t="shared" si="2"/>
        <v>1</v>
      </c>
      <c r="D38" s="33">
        <f t="shared" si="2"/>
        <v>1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1</v>
      </c>
      <c r="J38" s="38">
        <f t="shared" si="3"/>
        <v>10</v>
      </c>
      <c r="K38" s="20">
        <f t="shared" si="4"/>
        <v>46</v>
      </c>
      <c r="L38" s="37">
        <f t="shared" si="5"/>
        <v>0.21739130434782608</v>
      </c>
      <c r="M38" s="42">
        <f t="shared" si="6"/>
        <v>7</v>
      </c>
      <c r="N38" s="19" t="s">
        <v>9</v>
      </c>
      <c r="R38">
        <v>37</v>
      </c>
      <c r="S38">
        <v>1</v>
      </c>
      <c r="T38" t="s">
        <v>14</v>
      </c>
    </row>
    <row r="39" spans="1:20">
      <c r="A39" s="21" t="s">
        <v>10</v>
      </c>
      <c r="B39" s="33">
        <f t="shared" si="2"/>
        <v>78</v>
      </c>
      <c r="C39" s="33">
        <f t="shared" si="2"/>
        <v>9</v>
      </c>
      <c r="D39" s="33">
        <f t="shared" si="2"/>
        <v>1</v>
      </c>
      <c r="E39" s="33">
        <f t="shared" si="2"/>
        <v>1</v>
      </c>
      <c r="F39" s="33">
        <f t="shared" si="2"/>
        <v>0</v>
      </c>
      <c r="G39" s="33">
        <f t="shared" si="2"/>
        <v>0</v>
      </c>
      <c r="H39" s="33">
        <f t="shared" si="2"/>
        <v>16</v>
      </c>
      <c r="I39" s="33">
        <f t="shared" si="2"/>
        <v>1</v>
      </c>
      <c r="J39" s="38">
        <f t="shared" si="3"/>
        <v>28</v>
      </c>
      <c r="K39" s="20">
        <f t="shared" si="4"/>
        <v>106</v>
      </c>
      <c r="L39" s="37">
        <f t="shared" si="5"/>
        <v>0.26415094339622641</v>
      </c>
      <c r="M39" s="42">
        <f t="shared" si="6"/>
        <v>4</v>
      </c>
      <c r="N39" s="19" t="s">
        <v>10</v>
      </c>
      <c r="R39">
        <v>4</v>
      </c>
      <c r="S39">
        <v>2</v>
      </c>
      <c r="T39" t="s">
        <v>14</v>
      </c>
    </row>
    <row r="40" spans="1:20">
      <c r="A40" s="21" t="s">
        <v>11</v>
      </c>
      <c r="B40" s="33">
        <f t="shared" si="2"/>
        <v>198</v>
      </c>
      <c r="C40" s="33">
        <f t="shared" si="2"/>
        <v>12</v>
      </c>
      <c r="D40" s="33">
        <f t="shared" si="2"/>
        <v>2</v>
      </c>
      <c r="E40" s="33">
        <f t="shared" si="2"/>
        <v>7</v>
      </c>
      <c r="F40" s="33">
        <f t="shared" si="2"/>
        <v>0</v>
      </c>
      <c r="G40" s="33">
        <f t="shared" si="2"/>
        <v>0</v>
      </c>
      <c r="H40" s="33">
        <f t="shared" si="2"/>
        <v>18</v>
      </c>
      <c r="I40" s="33">
        <f t="shared" si="2"/>
        <v>1</v>
      </c>
      <c r="J40" s="38">
        <f t="shared" si="3"/>
        <v>40</v>
      </c>
      <c r="K40" s="20">
        <f t="shared" si="4"/>
        <v>238</v>
      </c>
      <c r="L40" s="37">
        <f t="shared" si="5"/>
        <v>0.16806722689075632</v>
      </c>
      <c r="M40" s="42">
        <f t="shared" si="6"/>
        <v>10</v>
      </c>
      <c r="N40" s="19" t="s">
        <v>11</v>
      </c>
      <c r="R40">
        <v>11</v>
      </c>
      <c r="S40">
        <v>3</v>
      </c>
      <c r="T40" t="s">
        <v>14</v>
      </c>
    </row>
    <row r="41" spans="1:20">
      <c r="A41" s="21" t="s">
        <v>12</v>
      </c>
      <c r="B41" s="33">
        <f t="shared" si="2"/>
        <v>27</v>
      </c>
      <c r="C41" s="33">
        <f t="shared" si="2"/>
        <v>8</v>
      </c>
      <c r="D41" s="33">
        <f t="shared" si="2"/>
        <v>0</v>
      </c>
      <c r="E41" s="33">
        <f t="shared" si="2"/>
        <v>1</v>
      </c>
      <c r="F41" s="33">
        <f t="shared" si="2"/>
        <v>0</v>
      </c>
      <c r="G41" s="33">
        <f t="shared" si="2"/>
        <v>0</v>
      </c>
      <c r="H41" s="33">
        <f t="shared" si="2"/>
        <v>5</v>
      </c>
      <c r="I41" s="33">
        <f t="shared" si="2"/>
        <v>0</v>
      </c>
      <c r="J41" s="38">
        <f t="shared" si="3"/>
        <v>14</v>
      </c>
      <c r="K41" s="20">
        <f t="shared" si="4"/>
        <v>41</v>
      </c>
      <c r="L41" s="37">
        <f t="shared" si="5"/>
        <v>0.34146341463414637</v>
      </c>
      <c r="M41" s="42">
        <f t="shared" si="6"/>
        <v>1</v>
      </c>
      <c r="N41" s="19" t="s">
        <v>12</v>
      </c>
      <c r="R41">
        <v>48</v>
      </c>
      <c r="S41">
        <v>6</v>
      </c>
      <c r="T41" t="s">
        <v>14</v>
      </c>
    </row>
    <row r="42" spans="1:20">
      <c r="A42" s="21" t="s">
        <v>13</v>
      </c>
      <c r="B42" s="33">
        <f t="shared" si="2"/>
        <v>40</v>
      </c>
      <c r="C42" s="33">
        <f t="shared" si="2"/>
        <v>4</v>
      </c>
      <c r="D42" s="33">
        <f t="shared" si="2"/>
        <v>0</v>
      </c>
      <c r="E42" s="33">
        <f t="shared" si="2"/>
        <v>0</v>
      </c>
      <c r="F42" s="33">
        <f t="shared" si="2"/>
        <v>0</v>
      </c>
      <c r="G42" s="33">
        <f t="shared" si="2"/>
        <v>0</v>
      </c>
      <c r="H42" s="33">
        <f t="shared" si="2"/>
        <v>0</v>
      </c>
      <c r="I42" s="33">
        <f t="shared" si="2"/>
        <v>0</v>
      </c>
      <c r="J42" s="38">
        <f t="shared" si="3"/>
        <v>4</v>
      </c>
      <c r="K42" s="20">
        <f t="shared" si="4"/>
        <v>44</v>
      </c>
      <c r="L42" s="37">
        <f t="shared" si="5"/>
        <v>9.0909090909090912E-2</v>
      </c>
      <c r="M42" s="42">
        <f t="shared" si="6"/>
        <v>24</v>
      </c>
      <c r="N42" s="19" t="s">
        <v>13</v>
      </c>
      <c r="R42">
        <v>2</v>
      </c>
      <c r="S42">
        <v>7</v>
      </c>
      <c r="T42" t="s">
        <v>14</v>
      </c>
    </row>
    <row r="43" spans="1:20">
      <c r="A43" s="21" t="s">
        <v>14</v>
      </c>
      <c r="B43" s="33">
        <f t="shared" si="2"/>
        <v>764</v>
      </c>
      <c r="C43" s="33">
        <f t="shared" si="2"/>
        <v>37</v>
      </c>
      <c r="D43" s="33">
        <f t="shared" si="2"/>
        <v>4</v>
      </c>
      <c r="E43" s="33">
        <f t="shared" si="2"/>
        <v>11</v>
      </c>
      <c r="F43" s="33">
        <f t="shared" si="2"/>
        <v>0</v>
      </c>
      <c r="G43" s="33">
        <f t="shared" si="2"/>
        <v>0</v>
      </c>
      <c r="H43" s="33">
        <f t="shared" si="2"/>
        <v>48</v>
      </c>
      <c r="I43" s="33">
        <f t="shared" si="2"/>
        <v>2</v>
      </c>
      <c r="J43" s="38">
        <f t="shared" si="3"/>
        <v>102</v>
      </c>
      <c r="K43" s="20">
        <f t="shared" si="4"/>
        <v>866</v>
      </c>
      <c r="L43" s="37">
        <f t="shared" si="5"/>
        <v>0.11778290993071594</v>
      </c>
      <c r="M43" s="42">
        <f t="shared" si="6"/>
        <v>20</v>
      </c>
      <c r="N43" s="19" t="s">
        <v>14</v>
      </c>
      <c r="R43">
        <v>122</v>
      </c>
      <c r="S43">
        <v>0</v>
      </c>
      <c r="T43" t="s">
        <v>15</v>
      </c>
    </row>
    <row r="44" spans="1:20">
      <c r="A44" s="21" t="s">
        <v>15</v>
      </c>
      <c r="B44" s="33">
        <f t="shared" si="2"/>
        <v>122</v>
      </c>
      <c r="C44" s="33">
        <f t="shared" si="2"/>
        <v>9</v>
      </c>
      <c r="D44" s="33">
        <f t="shared" si="2"/>
        <v>2</v>
      </c>
      <c r="E44" s="33">
        <f t="shared" si="2"/>
        <v>3</v>
      </c>
      <c r="F44" s="33">
        <f t="shared" si="2"/>
        <v>0</v>
      </c>
      <c r="G44" s="33">
        <f t="shared" si="2"/>
        <v>0</v>
      </c>
      <c r="H44" s="33">
        <f t="shared" si="2"/>
        <v>7</v>
      </c>
      <c r="I44" s="33">
        <f t="shared" si="2"/>
        <v>3</v>
      </c>
      <c r="J44" s="38">
        <f t="shared" si="3"/>
        <v>24</v>
      </c>
      <c r="K44" s="20">
        <f t="shared" si="4"/>
        <v>146</v>
      </c>
      <c r="L44" s="37">
        <f t="shared" si="5"/>
        <v>0.16438356164383561</v>
      </c>
      <c r="M44" s="42">
        <f t="shared" si="6"/>
        <v>11</v>
      </c>
      <c r="N44" s="19" t="s">
        <v>15</v>
      </c>
      <c r="R44">
        <v>9</v>
      </c>
      <c r="S44">
        <v>1</v>
      </c>
      <c r="T44" t="s">
        <v>15</v>
      </c>
    </row>
    <row r="45" spans="1:20">
      <c r="A45" s="21" t="s">
        <v>16</v>
      </c>
      <c r="B45" s="33">
        <f t="shared" si="2"/>
        <v>126</v>
      </c>
      <c r="C45" s="33">
        <f t="shared" si="2"/>
        <v>18</v>
      </c>
      <c r="D45" s="33">
        <f t="shared" si="2"/>
        <v>1</v>
      </c>
      <c r="E45" s="33">
        <f t="shared" si="2"/>
        <v>5</v>
      </c>
      <c r="F45" s="33">
        <f t="shared" si="2"/>
        <v>0</v>
      </c>
      <c r="G45" s="33">
        <f t="shared" si="2"/>
        <v>0</v>
      </c>
      <c r="H45" s="33">
        <f t="shared" si="2"/>
        <v>11</v>
      </c>
      <c r="I45" s="33">
        <f t="shared" si="2"/>
        <v>3</v>
      </c>
      <c r="J45" s="38">
        <f t="shared" si="3"/>
        <v>38</v>
      </c>
      <c r="K45" s="20">
        <f t="shared" si="4"/>
        <v>164</v>
      </c>
      <c r="L45" s="37">
        <f t="shared" si="5"/>
        <v>0.23170731707317074</v>
      </c>
      <c r="M45" s="42">
        <f t="shared" si="6"/>
        <v>5</v>
      </c>
      <c r="N45" s="19" t="s">
        <v>16</v>
      </c>
      <c r="R45">
        <v>2</v>
      </c>
      <c r="S45">
        <v>2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196</v>
      </c>
      <c r="C46" s="33">
        <f t="shared" si="7"/>
        <v>30</v>
      </c>
      <c r="D46" s="33">
        <f t="shared" si="7"/>
        <v>1</v>
      </c>
      <c r="E46" s="33">
        <f t="shared" si="7"/>
        <v>2</v>
      </c>
      <c r="F46" s="33">
        <f t="shared" si="7"/>
        <v>1</v>
      </c>
      <c r="G46" s="33">
        <f t="shared" si="7"/>
        <v>0</v>
      </c>
      <c r="H46" s="33">
        <f t="shared" si="7"/>
        <v>13</v>
      </c>
      <c r="I46" s="33">
        <f t="shared" si="7"/>
        <v>1</v>
      </c>
      <c r="J46" s="38">
        <f t="shared" si="3"/>
        <v>48</v>
      </c>
      <c r="K46" s="20">
        <f t="shared" si="4"/>
        <v>244</v>
      </c>
      <c r="L46" s="37">
        <f t="shared" si="5"/>
        <v>0.19672131147540983</v>
      </c>
      <c r="M46" s="42">
        <f t="shared" si="6"/>
        <v>9</v>
      </c>
      <c r="N46" s="19" t="s">
        <v>17</v>
      </c>
      <c r="R46">
        <v>3</v>
      </c>
      <c r="S46">
        <v>3</v>
      </c>
      <c r="T46" t="s">
        <v>15</v>
      </c>
    </row>
    <row r="47" spans="1:20">
      <c r="A47" s="21" t="s">
        <v>18</v>
      </c>
      <c r="B47" s="33">
        <f t="shared" si="7"/>
        <v>1282</v>
      </c>
      <c r="C47" s="33">
        <f t="shared" si="7"/>
        <v>62</v>
      </c>
      <c r="D47" s="33">
        <f t="shared" si="7"/>
        <v>4</v>
      </c>
      <c r="E47" s="33">
        <f t="shared" si="7"/>
        <v>24</v>
      </c>
      <c r="F47" s="33">
        <f t="shared" si="7"/>
        <v>0</v>
      </c>
      <c r="G47" s="33">
        <f t="shared" si="7"/>
        <v>1</v>
      </c>
      <c r="H47" s="33">
        <f t="shared" si="7"/>
        <v>57</v>
      </c>
      <c r="I47" s="33">
        <f t="shared" si="7"/>
        <v>10</v>
      </c>
      <c r="J47" s="38">
        <f t="shared" si="3"/>
        <v>158</v>
      </c>
      <c r="K47" s="20">
        <f t="shared" si="4"/>
        <v>1440</v>
      </c>
      <c r="L47" s="37">
        <f t="shared" si="5"/>
        <v>0.10972222222222222</v>
      </c>
      <c r="M47" s="42">
        <f t="shared" si="6"/>
        <v>21</v>
      </c>
      <c r="N47" s="19" t="s">
        <v>18</v>
      </c>
      <c r="R47">
        <v>7</v>
      </c>
      <c r="S47">
        <v>6</v>
      </c>
      <c r="T47" t="s">
        <v>15</v>
      </c>
    </row>
    <row r="48" spans="1:20">
      <c r="A48" s="21" t="s">
        <v>19</v>
      </c>
      <c r="B48" s="33">
        <f t="shared" si="7"/>
        <v>226</v>
      </c>
      <c r="C48" s="33">
        <f t="shared" si="7"/>
        <v>25</v>
      </c>
      <c r="D48" s="33">
        <f t="shared" si="7"/>
        <v>3</v>
      </c>
      <c r="E48" s="33">
        <f t="shared" si="7"/>
        <v>9</v>
      </c>
      <c r="F48" s="33">
        <f t="shared" si="7"/>
        <v>0</v>
      </c>
      <c r="G48" s="33">
        <f t="shared" si="7"/>
        <v>0</v>
      </c>
      <c r="H48" s="33">
        <f t="shared" si="7"/>
        <v>18</v>
      </c>
      <c r="I48" s="33">
        <f t="shared" si="7"/>
        <v>3</v>
      </c>
      <c r="J48" s="38">
        <f t="shared" si="3"/>
        <v>58</v>
      </c>
      <c r="K48" s="20">
        <f t="shared" si="4"/>
        <v>284</v>
      </c>
      <c r="L48" s="37">
        <f t="shared" si="5"/>
        <v>0.20422535211267606</v>
      </c>
      <c r="M48" s="42">
        <f t="shared" si="6"/>
        <v>8</v>
      </c>
      <c r="N48" s="19" t="s">
        <v>19</v>
      </c>
      <c r="R48">
        <v>3</v>
      </c>
      <c r="S48">
        <v>7</v>
      </c>
      <c r="T48" t="s">
        <v>15</v>
      </c>
    </row>
    <row r="49" spans="1:20">
      <c r="A49" s="21" t="s">
        <v>20</v>
      </c>
      <c r="B49" s="33">
        <f t="shared" si="7"/>
        <v>479</v>
      </c>
      <c r="C49" s="33">
        <f t="shared" si="7"/>
        <v>35</v>
      </c>
      <c r="D49" s="33">
        <f t="shared" si="7"/>
        <v>3</v>
      </c>
      <c r="E49" s="33">
        <f t="shared" si="7"/>
        <v>21</v>
      </c>
      <c r="F49" s="33">
        <f t="shared" si="7"/>
        <v>0</v>
      </c>
      <c r="G49" s="33">
        <f t="shared" si="7"/>
        <v>0</v>
      </c>
      <c r="H49" s="33">
        <f t="shared" si="7"/>
        <v>33</v>
      </c>
      <c r="I49" s="33">
        <f t="shared" si="7"/>
        <v>2</v>
      </c>
      <c r="J49" s="38">
        <f t="shared" si="3"/>
        <v>94</v>
      </c>
      <c r="K49" s="20">
        <f t="shared" si="4"/>
        <v>573</v>
      </c>
      <c r="L49" s="37">
        <f t="shared" si="5"/>
        <v>0.16404886561954624</v>
      </c>
      <c r="M49" s="42">
        <f t="shared" si="6"/>
        <v>12</v>
      </c>
      <c r="N49" s="19" t="s">
        <v>20</v>
      </c>
      <c r="R49">
        <v>126</v>
      </c>
      <c r="S49">
        <v>0</v>
      </c>
      <c r="T49" t="s">
        <v>16</v>
      </c>
    </row>
    <row r="50" spans="1:20">
      <c r="A50" s="21" t="s">
        <v>21</v>
      </c>
      <c r="B50" s="33">
        <f t="shared" si="7"/>
        <v>763</v>
      </c>
      <c r="C50" s="33">
        <f t="shared" si="7"/>
        <v>46</v>
      </c>
      <c r="D50" s="33">
        <f t="shared" si="7"/>
        <v>4</v>
      </c>
      <c r="E50" s="33">
        <f t="shared" si="7"/>
        <v>20</v>
      </c>
      <c r="F50" s="33">
        <f t="shared" si="7"/>
        <v>1</v>
      </c>
      <c r="G50" s="33">
        <f t="shared" si="7"/>
        <v>0</v>
      </c>
      <c r="H50" s="33">
        <f t="shared" si="7"/>
        <v>51</v>
      </c>
      <c r="I50" s="33">
        <f t="shared" si="7"/>
        <v>13</v>
      </c>
      <c r="J50" s="38">
        <f t="shared" si="3"/>
        <v>135</v>
      </c>
      <c r="K50" s="20">
        <f t="shared" si="4"/>
        <v>898</v>
      </c>
      <c r="L50" s="37">
        <f t="shared" si="5"/>
        <v>0.15033407572383073</v>
      </c>
      <c r="M50" s="42">
        <f t="shared" si="6"/>
        <v>16</v>
      </c>
      <c r="N50" s="19" t="s">
        <v>21</v>
      </c>
      <c r="R50">
        <v>18</v>
      </c>
      <c r="S50">
        <v>1</v>
      </c>
      <c r="T50" t="s">
        <v>16</v>
      </c>
    </row>
    <row r="51" spans="1:20">
      <c r="A51" s="21" t="s">
        <v>22</v>
      </c>
      <c r="B51" s="33">
        <f t="shared" si="7"/>
        <v>117</v>
      </c>
      <c r="C51" s="33">
        <f t="shared" si="7"/>
        <v>14</v>
      </c>
      <c r="D51" s="33">
        <f t="shared" si="7"/>
        <v>1</v>
      </c>
      <c r="E51" s="33">
        <f t="shared" si="7"/>
        <v>5</v>
      </c>
      <c r="F51" s="33">
        <f t="shared" si="7"/>
        <v>0</v>
      </c>
      <c r="G51" s="33">
        <f t="shared" si="7"/>
        <v>0</v>
      </c>
      <c r="H51" s="33">
        <f t="shared" si="7"/>
        <v>27</v>
      </c>
      <c r="I51" s="33">
        <f t="shared" si="7"/>
        <v>3</v>
      </c>
      <c r="J51" s="38">
        <f t="shared" si="3"/>
        <v>50</v>
      </c>
      <c r="K51" s="20">
        <f t="shared" si="4"/>
        <v>167</v>
      </c>
      <c r="L51" s="37">
        <f t="shared" si="5"/>
        <v>0.29940119760479039</v>
      </c>
      <c r="M51" s="42">
        <f t="shared" si="6"/>
        <v>3</v>
      </c>
      <c r="N51" s="19" t="s">
        <v>22</v>
      </c>
      <c r="R51">
        <v>1</v>
      </c>
      <c r="S51">
        <v>2</v>
      </c>
      <c r="T51" t="s">
        <v>16</v>
      </c>
    </row>
    <row r="52" spans="1:20">
      <c r="A52" s="21" t="s">
        <v>23</v>
      </c>
      <c r="B52" s="33">
        <f t="shared" si="7"/>
        <v>215</v>
      </c>
      <c r="C52" s="33">
        <f t="shared" si="7"/>
        <v>32</v>
      </c>
      <c r="D52" s="33">
        <f t="shared" si="7"/>
        <v>2</v>
      </c>
      <c r="E52" s="33">
        <f t="shared" si="7"/>
        <v>12</v>
      </c>
      <c r="F52" s="33">
        <f t="shared" si="7"/>
        <v>0</v>
      </c>
      <c r="G52" s="33">
        <f t="shared" si="7"/>
        <v>0</v>
      </c>
      <c r="H52" s="33">
        <f t="shared" si="7"/>
        <v>11</v>
      </c>
      <c r="I52" s="33">
        <f t="shared" si="7"/>
        <v>3</v>
      </c>
      <c r="J52" s="38">
        <f t="shared" si="3"/>
        <v>60</v>
      </c>
      <c r="K52" s="20">
        <f t="shared" si="4"/>
        <v>275</v>
      </c>
      <c r="L52" s="37">
        <f t="shared" si="5"/>
        <v>0.21818181818181817</v>
      </c>
      <c r="M52" s="42">
        <f t="shared" si="6"/>
        <v>6</v>
      </c>
      <c r="N52" s="19" t="s">
        <v>23</v>
      </c>
      <c r="R52">
        <v>5</v>
      </c>
      <c r="S52">
        <v>3</v>
      </c>
      <c r="T52" t="s">
        <v>16</v>
      </c>
    </row>
    <row r="53" spans="1:20">
      <c r="A53" s="21" t="s">
        <v>24</v>
      </c>
      <c r="B53" s="33">
        <f t="shared" si="7"/>
        <v>293</v>
      </c>
      <c r="C53" s="33">
        <f t="shared" si="7"/>
        <v>14</v>
      </c>
      <c r="D53" s="33">
        <f t="shared" si="7"/>
        <v>3</v>
      </c>
      <c r="E53" s="33">
        <f t="shared" si="7"/>
        <v>4</v>
      </c>
      <c r="F53" s="33">
        <f t="shared" si="7"/>
        <v>0</v>
      </c>
      <c r="G53" s="33">
        <f t="shared" si="7"/>
        <v>0</v>
      </c>
      <c r="H53" s="33">
        <f t="shared" si="7"/>
        <v>9</v>
      </c>
      <c r="I53" s="33">
        <f t="shared" si="7"/>
        <v>3</v>
      </c>
      <c r="J53" s="38">
        <f t="shared" si="3"/>
        <v>33</v>
      </c>
      <c r="K53" s="20">
        <f t="shared" si="4"/>
        <v>326</v>
      </c>
      <c r="L53" s="37">
        <f t="shared" si="5"/>
        <v>0.10122699386503067</v>
      </c>
      <c r="M53" s="42">
        <f t="shared" si="6"/>
        <v>23</v>
      </c>
      <c r="N53" s="19" t="s">
        <v>24</v>
      </c>
      <c r="R53">
        <v>11</v>
      </c>
      <c r="S53">
        <v>6</v>
      </c>
      <c r="T53" t="s">
        <v>16</v>
      </c>
    </row>
    <row r="54" spans="1:20">
      <c r="A54" s="21" t="s">
        <v>25</v>
      </c>
      <c r="B54" s="33">
        <f t="shared" si="7"/>
        <v>34</v>
      </c>
      <c r="C54" s="33">
        <f t="shared" si="7"/>
        <v>8</v>
      </c>
      <c r="D54" s="33">
        <f t="shared" si="7"/>
        <v>0</v>
      </c>
      <c r="E54" s="33">
        <f t="shared" si="7"/>
        <v>1</v>
      </c>
      <c r="F54" s="33">
        <f t="shared" si="7"/>
        <v>0</v>
      </c>
      <c r="G54" s="33">
        <f t="shared" si="7"/>
        <v>0</v>
      </c>
      <c r="H54" s="33">
        <f t="shared" si="7"/>
        <v>5</v>
      </c>
      <c r="I54" s="33">
        <f t="shared" si="7"/>
        <v>2</v>
      </c>
      <c r="J54" s="38">
        <f t="shared" si="3"/>
        <v>16</v>
      </c>
      <c r="K54" s="20">
        <f t="shared" si="4"/>
        <v>50</v>
      </c>
      <c r="L54" s="37">
        <f t="shared" si="5"/>
        <v>0.32</v>
      </c>
      <c r="M54" s="42">
        <f t="shared" si="6"/>
        <v>2</v>
      </c>
      <c r="N54" s="19" t="s">
        <v>25</v>
      </c>
      <c r="R54">
        <v>3</v>
      </c>
      <c r="S54">
        <v>7</v>
      </c>
      <c r="T54" t="s">
        <v>16</v>
      </c>
    </row>
    <row r="55" spans="1:20">
      <c r="A55" s="21" t="s">
        <v>26</v>
      </c>
      <c r="B55" s="33">
        <f t="shared" si="7"/>
        <v>202</v>
      </c>
      <c r="C55" s="33">
        <f t="shared" si="7"/>
        <v>22</v>
      </c>
      <c r="D55" s="33">
        <f t="shared" si="7"/>
        <v>0</v>
      </c>
      <c r="E55" s="33">
        <f t="shared" si="7"/>
        <v>3</v>
      </c>
      <c r="F55" s="33">
        <f t="shared" si="7"/>
        <v>0</v>
      </c>
      <c r="G55" s="33">
        <f t="shared" si="7"/>
        <v>0</v>
      </c>
      <c r="H55" s="33">
        <f t="shared" si="7"/>
        <v>9</v>
      </c>
      <c r="I55" s="33">
        <f t="shared" si="7"/>
        <v>1</v>
      </c>
      <c r="J55" s="38">
        <f t="shared" si="3"/>
        <v>35</v>
      </c>
      <c r="K55" s="20">
        <f t="shared" si="4"/>
        <v>237</v>
      </c>
      <c r="L55" s="37">
        <f t="shared" si="5"/>
        <v>0.14767932489451477</v>
      </c>
      <c r="M55" s="42">
        <f t="shared" si="6"/>
        <v>17</v>
      </c>
      <c r="N55" s="19" t="s">
        <v>26</v>
      </c>
      <c r="R55">
        <v>196</v>
      </c>
      <c r="S55">
        <v>0</v>
      </c>
      <c r="T55" t="s">
        <v>17</v>
      </c>
    </row>
    <row r="56" spans="1:20">
      <c r="A56" s="21" t="s">
        <v>27</v>
      </c>
      <c r="B56" s="33">
        <f t="shared" si="7"/>
        <v>608</v>
      </c>
      <c r="C56" s="33">
        <f t="shared" si="7"/>
        <v>45</v>
      </c>
      <c r="D56" s="33">
        <f t="shared" si="7"/>
        <v>2</v>
      </c>
      <c r="E56" s="33">
        <f t="shared" si="7"/>
        <v>17</v>
      </c>
      <c r="F56" s="33">
        <f t="shared" si="7"/>
        <v>1</v>
      </c>
      <c r="G56" s="33">
        <f t="shared" si="7"/>
        <v>0</v>
      </c>
      <c r="H56" s="33">
        <f t="shared" si="7"/>
        <v>30</v>
      </c>
      <c r="I56" s="33">
        <f t="shared" si="7"/>
        <v>2</v>
      </c>
      <c r="J56" s="38">
        <f t="shared" si="3"/>
        <v>97</v>
      </c>
      <c r="K56" s="20">
        <f t="shared" si="4"/>
        <v>705</v>
      </c>
      <c r="L56" s="37">
        <f t="shared" si="5"/>
        <v>0.13758865248226951</v>
      </c>
      <c r="M56" s="42">
        <f t="shared" si="6"/>
        <v>18</v>
      </c>
      <c r="N56" s="19" t="s">
        <v>27</v>
      </c>
      <c r="R56">
        <v>30</v>
      </c>
      <c r="S56">
        <v>1</v>
      </c>
      <c r="T56" t="s">
        <v>17</v>
      </c>
    </row>
    <row r="57" spans="1:20">
      <c r="A57" s="21" t="s">
        <v>28</v>
      </c>
      <c r="B57" s="33">
        <f t="shared" si="7"/>
        <v>905</v>
      </c>
      <c r="C57" s="33">
        <f t="shared" si="7"/>
        <v>39</v>
      </c>
      <c r="D57" s="33">
        <f t="shared" si="7"/>
        <v>6</v>
      </c>
      <c r="E57" s="33">
        <f t="shared" si="7"/>
        <v>15</v>
      </c>
      <c r="F57" s="33">
        <f t="shared" si="7"/>
        <v>0</v>
      </c>
      <c r="G57" s="33">
        <f t="shared" si="7"/>
        <v>1</v>
      </c>
      <c r="H57" s="33">
        <f t="shared" si="7"/>
        <v>74</v>
      </c>
      <c r="I57" s="33">
        <f t="shared" si="7"/>
        <v>9</v>
      </c>
      <c r="J57" s="38">
        <f t="shared" si="3"/>
        <v>144</v>
      </c>
      <c r="K57" s="20">
        <f t="shared" si="4"/>
        <v>1049</v>
      </c>
      <c r="L57" s="37">
        <f t="shared" si="5"/>
        <v>0.13727359389895138</v>
      </c>
      <c r="M57" s="42">
        <f t="shared" si="6"/>
        <v>19</v>
      </c>
      <c r="N57" s="19" t="s">
        <v>28</v>
      </c>
      <c r="R57">
        <v>1</v>
      </c>
      <c r="S57">
        <v>2</v>
      </c>
      <c r="T57" t="s">
        <v>17</v>
      </c>
    </row>
    <row r="58" spans="1:20">
      <c r="A58" s="21" t="s">
        <v>29</v>
      </c>
      <c r="B58" s="33">
        <f t="shared" si="7"/>
        <v>1171</v>
      </c>
      <c r="C58" s="33">
        <f t="shared" si="7"/>
        <v>36</v>
      </c>
      <c r="D58" s="33">
        <f t="shared" si="7"/>
        <v>7</v>
      </c>
      <c r="E58" s="33">
        <f t="shared" si="7"/>
        <v>39</v>
      </c>
      <c r="F58" s="33">
        <f t="shared" si="7"/>
        <v>1</v>
      </c>
      <c r="G58" s="33">
        <f t="shared" si="7"/>
        <v>0</v>
      </c>
      <c r="H58" s="33">
        <f t="shared" si="7"/>
        <v>105</v>
      </c>
      <c r="I58" s="33">
        <f t="shared" si="7"/>
        <v>20</v>
      </c>
      <c r="J58" s="38">
        <f t="shared" si="3"/>
        <v>208</v>
      </c>
      <c r="K58" s="20">
        <f t="shared" si="4"/>
        <v>1379</v>
      </c>
      <c r="L58" s="37">
        <f t="shared" si="5"/>
        <v>0.15083393763596809</v>
      </c>
      <c r="M58" s="42">
        <f t="shared" si="6"/>
        <v>15</v>
      </c>
      <c r="N58" s="19" t="s">
        <v>29</v>
      </c>
      <c r="R58">
        <v>2</v>
      </c>
      <c r="S58">
        <v>3</v>
      </c>
      <c r="T58" t="s">
        <v>17</v>
      </c>
    </row>
    <row r="59" spans="1:20">
      <c r="A59" s="21" t="s">
        <v>30</v>
      </c>
      <c r="B59" s="33">
        <f t="shared" si="7"/>
        <v>431</v>
      </c>
      <c r="C59" s="33">
        <f t="shared" si="7"/>
        <v>18</v>
      </c>
      <c r="D59" s="33">
        <f t="shared" si="7"/>
        <v>1</v>
      </c>
      <c r="E59" s="33">
        <f t="shared" si="7"/>
        <v>2</v>
      </c>
      <c r="F59" s="33">
        <f t="shared" si="7"/>
        <v>2</v>
      </c>
      <c r="G59" s="33">
        <f t="shared" si="7"/>
        <v>0</v>
      </c>
      <c r="H59" s="33">
        <f t="shared" si="7"/>
        <v>52</v>
      </c>
      <c r="I59" s="33">
        <f t="shared" si="7"/>
        <v>3</v>
      </c>
      <c r="J59" s="38">
        <f t="shared" si="3"/>
        <v>78</v>
      </c>
      <c r="K59" s="20">
        <f t="shared" si="4"/>
        <v>509</v>
      </c>
      <c r="L59" s="37">
        <f>J59/K59</f>
        <v>0.15324165029469547</v>
      </c>
      <c r="M59" s="42">
        <f t="shared" si="6"/>
        <v>14</v>
      </c>
      <c r="N59" s="19" t="s">
        <v>30</v>
      </c>
      <c r="R59">
        <v>1</v>
      </c>
      <c r="S59">
        <v>4</v>
      </c>
      <c r="T59" t="s">
        <v>17</v>
      </c>
    </row>
    <row r="60" spans="1:20">
      <c r="A60" s="17" t="s">
        <v>39</v>
      </c>
      <c r="B60" s="59">
        <f t="shared" ref="B60:I60" si="8">SUM(B36:B59)</f>
        <v>8618</v>
      </c>
      <c r="C60" s="18">
        <f t="shared" si="8"/>
        <v>545</v>
      </c>
      <c r="D60" s="18">
        <f t="shared" si="8"/>
        <v>51</v>
      </c>
      <c r="E60" s="18">
        <f t="shared" si="8"/>
        <v>208</v>
      </c>
      <c r="F60" s="18">
        <f t="shared" si="8"/>
        <v>7</v>
      </c>
      <c r="G60" s="18">
        <f t="shared" si="8"/>
        <v>2</v>
      </c>
      <c r="H60" s="18">
        <f t="shared" si="8"/>
        <v>620</v>
      </c>
      <c r="I60" s="18">
        <f t="shared" si="8"/>
        <v>88</v>
      </c>
      <c r="J60" s="60">
        <f t="shared" si="3"/>
        <v>1521</v>
      </c>
      <c r="K60" s="18">
        <f t="shared" si="4"/>
        <v>10139</v>
      </c>
      <c r="L60" s="37">
        <f>J60/K60</f>
        <v>0.150014794358418</v>
      </c>
      <c r="M60" s="2"/>
      <c r="N60" s="21" t="s">
        <v>39</v>
      </c>
      <c r="R60">
        <v>13</v>
      </c>
      <c r="S60">
        <v>6</v>
      </c>
      <c r="T60" t="s">
        <v>17</v>
      </c>
    </row>
    <row r="61" spans="1:20">
      <c r="R61">
        <v>1</v>
      </c>
      <c r="S61">
        <v>7</v>
      </c>
      <c r="T61" t="s">
        <v>17</v>
      </c>
    </row>
    <row r="62" spans="1:20">
      <c r="J62" s="27" t="s">
        <v>61</v>
      </c>
      <c r="K62" s="52">
        <f>SUM(C60:I60)</f>
        <v>1521</v>
      </c>
      <c r="R62">
        <v>1282</v>
      </c>
      <c r="S62">
        <v>0</v>
      </c>
      <c r="T62" t="s">
        <v>18</v>
      </c>
    </row>
    <row r="63" spans="1:20">
      <c r="I63" s="4"/>
      <c r="J63" s="27" t="s">
        <v>59</v>
      </c>
      <c r="K63" s="32">
        <f>K62/K60</f>
        <v>0.150014794358418</v>
      </c>
      <c r="R63">
        <v>62</v>
      </c>
      <c r="S63">
        <v>1</v>
      </c>
      <c r="T63" t="s">
        <v>18</v>
      </c>
    </row>
    <row r="64" spans="1:20">
      <c r="J64" s="218"/>
      <c r="R64">
        <v>4</v>
      </c>
      <c r="S64">
        <v>2</v>
      </c>
      <c r="T64" t="s">
        <v>18</v>
      </c>
    </row>
    <row r="65" spans="3:20">
      <c r="I65" s="218"/>
      <c r="J65" s="218"/>
      <c r="R65">
        <v>24</v>
      </c>
      <c r="S65">
        <v>3</v>
      </c>
      <c r="T65" t="s">
        <v>18</v>
      </c>
    </row>
    <row r="66" spans="3:20">
      <c r="I66" s="218"/>
      <c r="J66" s="218"/>
      <c r="R66">
        <v>1</v>
      </c>
      <c r="S66">
        <v>5</v>
      </c>
      <c r="T66" t="s">
        <v>18</v>
      </c>
    </row>
    <row r="67" spans="3:20">
      <c r="C67" s="93"/>
      <c r="I67" s="218"/>
      <c r="J67" s="218"/>
      <c r="R67">
        <v>57</v>
      </c>
      <c r="S67">
        <v>6</v>
      </c>
      <c r="T67" t="s">
        <v>18</v>
      </c>
    </row>
    <row r="68" spans="3:20">
      <c r="I68" s="218"/>
      <c r="J68" s="218"/>
      <c r="R68">
        <v>10</v>
      </c>
      <c r="S68">
        <v>7</v>
      </c>
      <c r="T68" t="s">
        <v>18</v>
      </c>
    </row>
    <row r="69" spans="3:20">
      <c r="C69" s="93"/>
      <c r="I69" s="218"/>
      <c r="J69" s="218"/>
      <c r="R69">
        <v>226</v>
      </c>
      <c r="S69">
        <v>0</v>
      </c>
      <c r="T69" t="s">
        <v>19</v>
      </c>
    </row>
    <row r="70" spans="3:20">
      <c r="I70" s="218"/>
      <c r="J70" s="218"/>
      <c r="R70">
        <v>25</v>
      </c>
      <c r="S70">
        <v>1</v>
      </c>
      <c r="T70" t="s">
        <v>19</v>
      </c>
    </row>
    <row r="71" spans="3:20">
      <c r="C71" s="93"/>
      <c r="I71" s="218"/>
      <c r="J71" s="218"/>
      <c r="R71">
        <v>3</v>
      </c>
      <c r="S71">
        <v>2</v>
      </c>
      <c r="T71" t="s">
        <v>19</v>
      </c>
    </row>
    <row r="72" spans="3:20">
      <c r="C72" s="93"/>
      <c r="I72" s="218"/>
      <c r="J72" s="218"/>
      <c r="R72">
        <v>9</v>
      </c>
      <c r="S72">
        <v>3</v>
      </c>
      <c r="T72" t="s">
        <v>19</v>
      </c>
    </row>
    <row r="73" spans="3:20">
      <c r="C73" s="93"/>
      <c r="I73" s="218"/>
      <c r="J73" s="218"/>
      <c r="R73">
        <v>18</v>
      </c>
      <c r="S73">
        <v>6</v>
      </c>
      <c r="T73" t="s">
        <v>19</v>
      </c>
    </row>
    <row r="74" spans="3:20">
      <c r="I74" s="218"/>
      <c r="J74" s="218"/>
      <c r="R74">
        <v>3</v>
      </c>
      <c r="S74">
        <v>7</v>
      </c>
      <c r="T74" t="s">
        <v>19</v>
      </c>
    </row>
    <row r="75" spans="3:20">
      <c r="I75" s="218"/>
      <c r="J75" s="218"/>
      <c r="R75">
        <v>479</v>
      </c>
      <c r="S75">
        <v>0</v>
      </c>
      <c r="T75" t="s">
        <v>20</v>
      </c>
    </row>
    <row r="76" spans="3:20">
      <c r="C76" s="93"/>
      <c r="I76" s="218"/>
      <c r="J76" s="218"/>
      <c r="R76">
        <v>35</v>
      </c>
      <c r="S76">
        <v>1</v>
      </c>
      <c r="T76" t="s">
        <v>20</v>
      </c>
    </row>
    <row r="77" spans="3:20">
      <c r="C77" s="93"/>
      <c r="I77" s="218"/>
      <c r="J77" s="218"/>
      <c r="R77">
        <v>3</v>
      </c>
      <c r="S77">
        <v>2</v>
      </c>
      <c r="T77" t="s">
        <v>20</v>
      </c>
    </row>
    <row r="78" spans="3:20">
      <c r="C78" s="93"/>
      <c r="I78" s="218"/>
      <c r="J78" s="218"/>
      <c r="R78">
        <v>21</v>
      </c>
      <c r="S78">
        <v>3</v>
      </c>
      <c r="T78" t="s">
        <v>20</v>
      </c>
    </row>
    <row r="79" spans="3:20">
      <c r="I79" s="218"/>
      <c r="J79" s="218"/>
      <c r="R79">
        <v>33</v>
      </c>
      <c r="S79">
        <v>6</v>
      </c>
      <c r="T79" t="s">
        <v>20</v>
      </c>
    </row>
    <row r="80" spans="3:20">
      <c r="C80" s="93"/>
      <c r="I80" s="218"/>
      <c r="J80" s="218"/>
      <c r="R80">
        <v>2</v>
      </c>
      <c r="S80">
        <v>7</v>
      </c>
      <c r="T80" t="s">
        <v>20</v>
      </c>
    </row>
    <row r="81" spans="3:20">
      <c r="C81" s="93"/>
      <c r="I81" s="218"/>
      <c r="J81" s="218"/>
      <c r="R81">
        <v>763</v>
      </c>
      <c r="S81">
        <v>0</v>
      </c>
      <c r="T81" t="s">
        <v>21</v>
      </c>
    </row>
    <row r="82" spans="3:20">
      <c r="C82" s="93"/>
      <c r="I82" s="218"/>
      <c r="J82" s="218"/>
      <c r="R82">
        <v>46</v>
      </c>
      <c r="S82">
        <v>1</v>
      </c>
      <c r="T82" t="s">
        <v>21</v>
      </c>
    </row>
    <row r="83" spans="3:20">
      <c r="C83" s="93"/>
      <c r="I83" s="218"/>
      <c r="J83" s="218"/>
      <c r="R83">
        <v>4</v>
      </c>
      <c r="S83">
        <v>2</v>
      </c>
      <c r="T83" t="s">
        <v>21</v>
      </c>
    </row>
    <row r="84" spans="3:20">
      <c r="I84" s="218"/>
      <c r="J84" s="218"/>
      <c r="R84">
        <v>20</v>
      </c>
      <c r="S84">
        <v>3</v>
      </c>
      <c r="T84" t="s">
        <v>21</v>
      </c>
    </row>
    <row r="85" spans="3:20">
      <c r="C85" s="93"/>
      <c r="I85" s="218"/>
      <c r="J85" s="218"/>
      <c r="R85">
        <v>1</v>
      </c>
      <c r="S85">
        <v>4</v>
      </c>
      <c r="T85" t="s">
        <v>21</v>
      </c>
    </row>
    <row r="86" spans="3:20">
      <c r="I86" s="218"/>
      <c r="J86" s="218"/>
      <c r="R86">
        <v>51</v>
      </c>
      <c r="S86">
        <v>6</v>
      </c>
      <c r="T86" t="s">
        <v>21</v>
      </c>
    </row>
    <row r="87" spans="3:20">
      <c r="C87" s="93"/>
      <c r="I87" s="218"/>
      <c r="J87" s="218"/>
      <c r="R87">
        <v>13</v>
      </c>
      <c r="S87">
        <v>7</v>
      </c>
      <c r="T87" t="s">
        <v>21</v>
      </c>
    </row>
    <row r="88" spans="3:20">
      <c r="I88" s="218"/>
      <c r="J88" s="218"/>
      <c r="R88">
        <v>117</v>
      </c>
      <c r="S88">
        <v>0</v>
      </c>
      <c r="T88" t="s">
        <v>22</v>
      </c>
    </row>
    <row r="89" spans="3:20">
      <c r="C89" s="93"/>
      <c r="I89" s="218"/>
      <c r="J89" s="218"/>
      <c r="R89">
        <v>14</v>
      </c>
      <c r="S89">
        <v>1</v>
      </c>
      <c r="T89" t="s">
        <v>22</v>
      </c>
    </row>
    <row r="90" spans="3:20">
      <c r="C90" s="93"/>
      <c r="I90" s="218"/>
      <c r="J90" s="218"/>
      <c r="R90">
        <v>1</v>
      </c>
      <c r="S90">
        <v>2</v>
      </c>
      <c r="T90" t="s">
        <v>22</v>
      </c>
    </row>
    <row r="91" spans="3:20">
      <c r="C91" s="93"/>
      <c r="I91" s="218"/>
      <c r="J91" s="218"/>
      <c r="R91">
        <v>5</v>
      </c>
      <c r="S91">
        <v>3</v>
      </c>
      <c r="T91" t="s">
        <v>22</v>
      </c>
    </row>
    <row r="92" spans="3:20">
      <c r="C92" s="93"/>
      <c r="I92" s="218"/>
      <c r="J92" s="218"/>
      <c r="R92">
        <v>27</v>
      </c>
      <c r="S92">
        <v>6</v>
      </c>
      <c r="T92" t="s">
        <v>22</v>
      </c>
    </row>
    <row r="93" spans="3:20">
      <c r="I93" s="218"/>
      <c r="J93" s="218"/>
      <c r="R93">
        <v>3</v>
      </c>
      <c r="S93">
        <v>7</v>
      </c>
      <c r="T93" t="s">
        <v>22</v>
      </c>
    </row>
    <row r="94" spans="3:20">
      <c r="C94" s="93"/>
      <c r="I94" s="218"/>
      <c r="J94" s="218"/>
      <c r="R94">
        <v>215</v>
      </c>
      <c r="S94">
        <v>0</v>
      </c>
      <c r="T94" t="s">
        <v>23</v>
      </c>
    </row>
    <row r="95" spans="3:20">
      <c r="I95" s="218"/>
      <c r="J95" s="218"/>
      <c r="R95">
        <v>32</v>
      </c>
      <c r="S95">
        <v>1</v>
      </c>
      <c r="T95" t="s">
        <v>23</v>
      </c>
    </row>
    <row r="96" spans="3:20">
      <c r="C96" s="93"/>
      <c r="I96" s="218"/>
      <c r="J96" s="218"/>
      <c r="R96">
        <v>2</v>
      </c>
      <c r="S96">
        <v>2</v>
      </c>
      <c r="T96" t="s">
        <v>23</v>
      </c>
    </row>
    <row r="97" spans="3:20">
      <c r="I97" s="218"/>
      <c r="J97" s="218"/>
      <c r="R97">
        <v>12</v>
      </c>
      <c r="S97">
        <v>3</v>
      </c>
      <c r="T97" t="s">
        <v>23</v>
      </c>
    </row>
    <row r="98" spans="3:20">
      <c r="C98" s="93"/>
      <c r="I98" s="218"/>
      <c r="J98" s="218"/>
      <c r="R98">
        <v>11</v>
      </c>
      <c r="S98">
        <v>6</v>
      </c>
      <c r="T98" t="s">
        <v>23</v>
      </c>
    </row>
    <row r="99" spans="3:20">
      <c r="C99" s="93"/>
      <c r="I99" s="218"/>
      <c r="J99" s="218"/>
      <c r="R99">
        <v>3</v>
      </c>
      <c r="S99">
        <v>7</v>
      </c>
      <c r="T99" t="s">
        <v>23</v>
      </c>
    </row>
    <row r="100" spans="3:20">
      <c r="C100" s="93"/>
      <c r="I100" s="218"/>
      <c r="J100" s="218"/>
      <c r="R100">
        <v>293</v>
      </c>
      <c r="S100">
        <v>0</v>
      </c>
      <c r="T100" t="s">
        <v>24</v>
      </c>
    </row>
    <row r="101" spans="3:20">
      <c r="C101" s="93"/>
      <c r="I101" s="218"/>
      <c r="J101" s="218"/>
      <c r="R101">
        <v>14</v>
      </c>
      <c r="S101">
        <v>1</v>
      </c>
      <c r="T101" t="s">
        <v>24</v>
      </c>
    </row>
    <row r="102" spans="3:20">
      <c r="I102" s="218"/>
      <c r="J102" s="218"/>
      <c r="R102">
        <v>3</v>
      </c>
      <c r="S102">
        <v>2</v>
      </c>
      <c r="T102" t="s">
        <v>24</v>
      </c>
    </row>
    <row r="103" spans="3:20">
      <c r="C103" s="93"/>
      <c r="I103" s="218"/>
      <c r="J103" s="218"/>
      <c r="R103">
        <v>4</v>
      </c>
      <c r="S103">
        <v>3</v>
      </c>
      <c r="T103" t="s">
        <v>24</v>
      </c>
    </row>
    <row r="104" spans="3:20">
      <c r="I104" s="218"/>
      <c r="J104" s="218"/>
      <c r="R104">
        <v>9</v>
      </c>
      <c r="S104">
        <v>6</v>
      </c>
      <c r="T104" t="s">
        <v>24</v>
      </c>
    </row>
    <row r="105" spans="3:20">
      <c r="C105" s="93"/>
      <c r="I105" s="218"/>
      <c r="J105" s="218"/>
      <c r="R105">
        <v>3</v>
      </c>
      <c r="S105">
        <v>7</v>
      </c>
      <c r="T105" t="s">
        <v>24</v>
      </c>
    </row>
    <row r="106" spans="3:20">
      <c r="I106" s="218"/>
      <c r="J106" s="218"/>
      <c r="R106">
        <v>34</v>
      </c>
      <c r="S106">
        <v>0</v>
      </c>
      <c r="T106" t="s">
        <v>25</v>
      </c>
    </row>
    <row r="107" spans="3:20">
      <c r="C107" s="93"/>
      <c r="I107" s="218"/>
      <c r="J107" s="218"/>
      <c r="R107">
        <v>8</v>
      </c>
      <c r="S107">
        <v>1</v>
      </c>
      <c r="T107" t="s">
        <v>25</v>
      </c>
    </row>
    <row r="108" spans="3:20">
      <c r="C108" s="93"/>
      <c r="I108" s="218"/>
      <c r="J108" s="218"/>
      <c r="R108">
        <v>1</v>
      </c>
      <c r="S108">
        <v>3</v>
      </c>
      <c r="T108" t="s">
        <v>25</v>
      </c>
    </row>
    <row r="109" spans="3:20">
      <c r="C109" s="93"/>
      <c r="I109" s="218"/>
      <c r="J109" s="218"/>
      <c r="R109">
        <v>5</v>
      </c>
      <c r="S109">
        <v>6</v>
      </c>
      <c r="T109" t="s">
        <v>25</v>
      </c>
    </row>
    <row r="110" spans="3:20">
      <c r="I110" s="218"/>
      <c r="J110" s="218"/>
      <c r="R110">
        <v>2</v>
      </c>
      <c r="S110">
        <v>7</v>
      </c>
      <c r="T110" t="s">
        <v>25</v>
      </c>
    </row>
    <row r="111" spans="3:20">
      <c r="I111" s="218"/>
      <c r="J111" s="218"/>
      <c r="R111">
        <v>202</v>
      </c>
      <c r="S111">
        <v>0</v>
      </c>
      <c r="T111" t="s">
        <v>26</v>
      </c>
    </row>
    <row r="112" spans="3:20">
      <c r="C112" s="93"/>
      <c r="I112" s="218"/>
      <c r="J112" s="218"/>
      <c r="R112">
        <v>22</v>
      </c>
      <c r="S112">
        <v>1</v>
      </c>
      <c r="T112" t="s">
        <v>26</v>
      </c>
    </row>
    <row r="113" spans="3:20">
      <c r="I113" s="218"/>
      <c r="J113" s="218"/>
      <c r="R113">
        <v>3</v>
      </c>
      <c r="S113">
        <v>3</v>
      </c>
      <c r="T113" t="s">
        <v>26</v>
      </c>
    </row>
    <row r="114" spans="3:20">
      <c r="C114" s="93"/>
      <c r="I114" s="218"/>
      <c r="J114" s="218"/>
      <c r="R114">
        <v>9</v>
      </c>
      <c r="S114">
        <v>6</v>
      </c>
      <c r="T114" t="s">
        <v>26</v>
      </c>
    </row>
    <row r="115" spans="3:20">
      <c r="I115" s="218"/>
      <c r="J115" s="218"/>
      <c r="R115">
        <v>1</v>
      </c>
      <c r="S115">
        <v>7</v>
      </c>
      <c r="T115" t="s">
        <v>26</v>
      </c>
    </row>
    <row r="116" spans="3:20">
      <c r="C116" s="93"/>
      <c r="I116" s="218"/>
      <c r="J116" s="218"/>
      <c r="R116">
        <v>608</v>
      </c>
      <c r="S116">
        <v>0</v>
      </c>
      <c r="T116" t="s">
        <v>27</v>
      </c>
    </row>
    <row r="117" spans="3:20">
      <c r="C117" s="93"/>
      <c r="I117" s="218"/>
      <c r="J117" s="218"/>
      <c r="R117">
        <v>45</v>
      </c>
      <c r="S117">
        <v>1</v>
      </c>
      <c r="T117" t="s">
        <v>27</v>
      </c>
    </row>
    <row r="118" spans="3:20">
      <c r="C118" s="93"/>
      <c r="I118" s="218"/>
      <c r="J118" s="218"/>
      <c r="R118">
        <v>2</v>
      </c>
      <c r="S118">
        <v>2</v>
      </c>
      <c r="T118" t="s">
        <v>27</v>
      </c>
    </row>
    <row r="119" spans="3:20">
      <c r="C119" s="93"/>
      <c r="I119" s="218"/>
      <c r="J119" s="218"/>
      <c r="R119">
        <v>17</v>
      </c>
      <c r="S119">
        <v>3</v>
      </c>
      <c r="T119" t="s">
        <v>27</v>
      </c>
    </row>
    <row r="120" spans="3:20">
      <c r="I120" s="218"/>
      <c r="J120" s="218"/>
      <c r="R120">
        <v>1</v>
      </c>
      <c r="S120">
        <v>4</v>
      </c>
      <c r="T120" t="s">
        <v>27</v>
      </c>
    </row>
    <row r="121" spans="3:20">
      <c r="C121" s="93"/>
      <c r="I121" s="218"/>
      <c r="J121" s="218"/>
      <c r="R121">
        <v>30</v>
      </c>
      <c r="S121">
        <v>6</v>
      </c>
      <c r="T121" t="s">
        <v>27</v>
      </c>
    </row>
    <row r="122" spans="3:20">
      <c r="I122" s="218"/>
      <c r="J122" s="218"/>
      <c r="R122">
        <v>2</v>
      </c>
      <c r="S122">
        <v>7</v>
      </c>
      <c r="T122" t="s">
        <v>27</v>
      </c>
    </row>
    <row r="123" spans="3:20">
      <c r="C123" s="93"/>
      <c r="I123" s="218"/>
      <c r="J123" s="218"/>
      <c r="R123">
        <v>905</v>
      </c>
      <c r="S123">
        <v>0</v>
      </c>
      <c r="T123" t="s">
        <v>28</v>
      </c>
    </row>
    <row r="124" spans="3:20">
      <c r="I124" s="218"/>
      <c r="J124" s="218"/>
      <c r="R124">
        <v>39</v>
      </c>
      <c r="S124">
        <v>1</v>
      </c>
      <c r="T124" t="s">
        <v>28</v>
      </c>
    </row>
    <row r="125" spans="3:20">
      <c r="C125" s="93"/>
      <c r="I125" s="218"/>
      <c r="J125" s="218"/>
      <c r="R125">
        <v>6</v>
      </c>
      <c r="S125">
        <v>2</v>
      </c>
      <c r="T125" t="s">
        <v>28</v>
      </c>
    </row>
    <row r="126" spans="3:20">
      <c r="C126" s="93"/>
      <c r="I126" s="218"/>
      <c r="J126" s="218"/>
      <c r="R126">
        <v>15</v>
      </c>
      <c r="S126">
        <v>3</v>
      </c>
      <c r="T126" t="s">
        <v>28</v>
      </c>
    </row>
    <row r="127" spans="3:20">
      <c r="C127" s="93"/>
      <c r="I127" s="218"/>
      <c r="J127" s="218"/>
      <c r="R127">
        <v>1</v>
      </c>
      <c r="S127">
        <v>5</v>
      </c>
      <c r="T127" t="s">
        <v>28</v>
      </c>
    </row>
    <row r="128" spans="3:20">
      <c r="I128" s="218"/>
      <c r="J128" s="218"/>
      <c r="R128">
        <v>74</v>
      </c>
      <c r="S128">
        <v>6</v>
      </c>
      <c r="T128" t="s">
        <v>28</v>
      </c>
    </row>
    <row r="129" spans="3:20">
      <c r="I129" s="218"/>
      <c r="J129" s="218"/>
      <c r="R129">
        <v>9</v>
      </c>
      <c r="S129">
        <v>7</v>
      </c>
      <c r="T129" t="s">
        <v>28</v>
      </c>
    </row>
    <row r="130" spans="3:20">
      <c r="C130" s="93"/>
      <c r="I130" s="218"/>
      <c r="J130" s="218"/>
      <c r="R130">
        <v>1171</v>
      </c>
      <c r="S130">
        <v>0</v>
      </c>
      <c r="T130" t="s">
        <v>29</v>
      </c>
    </row>
    <row r="131" spans="3:20">
      <c r="C131" s="93"/>
      <c r="I131" s="218"/>
      <c r="J131" s="218"/>
      <c r="R131">
        <v>36</v>
      </c>
      <c r="S131">
        <v>1</v>
      </c>
      <c r="T131" t="s">
        <v>29</v>
      </c>
    </row>
    <row r="132" spans="3:20">
      <c r="C132" s="93"/>
      <c r="I132" s="218"/>
      <c r="J132" s="218"/>
      <c r="R132">
        <v>7</v>
      </c>
      <c r="S132">
        <v>2</v>
      </c>
      <c r="T132" t="s">
        <v>29</v>
      </c>
    </row>
    <row r="133" spans="3:20">
      <c r="I133" s="218"/>
      <c r="J133" s="218"/>
      <c r="R133">
        <v>39</v>
      </c>
      <c r="S133">
        <v>3</v>
      </c>
      <c r="T133" t="s">
        <v>29</v>
      </c>
    </row>
    <row r="134" spans="3:20">
      <c r="C134" s="93"/>
      <c r="I134" s="218"/>
      <c r="J134" s="218"/>
      <c r="R134">
        <v>1</v>
      </c>
      <c r="S134">
        <v>4</v>
      </c>
      <c r="T134" t="s">
        <v>29</v>
      </c>
    </row>
    <row r="135" spans="3:20">
      <c r="C135" s="93"/>
      <c r="I135" s="218"/>
      <c r="J135" s="218"/>
      <c r="R135">
        <v>105</v>
      </c>
      <c r="S135">
        <v>6</v>
      </c>
      <c r="T135" t="s">
        <v>29</v>
      </c>
    </row>
    <row r="136" spans="3:20">
      <c r="C136" s="93"/>
      <c r="I136" s="218"/>
      <c r="J136" s="218"/>
      <c r="R136">
        <v>20</v>
      </c>
      <c r="S136">
        <v>7</v>
      </c>
      <c r="T136" t="s">
        <v>29</v>
      </c>
    </row>
    <row r="137" spans="3:20">
      <c r="C137" s="93"/>
      <c r="I137" s="218"/>
      <c r="J137" s="218"/>
      <c r="R137">
        <v>431</v>
      </c>
      <c r="S137">
        <v>0</v>
      </c>
      <c r="T137" t="s">
        <v>30</v>
      </c>
    </row>
    <row r="138" spans="3:20">
      <c r="I138" s="218"/>
      <c r="J138" s="218"/>
      <c r="R138">
        <v>18</v>
      </c>
      <c r="S138">
        <v>1</v>
      </c>
      <c r="T138" t="s">
        <v>30</v>
      </c>
    </row>
    <row r="139" spans="3:20">
      <c r="C139" s="93"/>
      <c r="I139" s="218"/>
      <c r="J139" s="218"/>
      <c r="R139">
        <v>1</v>
      </c>
      <c r="S139">
        <v>2</v>
      </c>
      <c r="T139" t="s">
        <v>30</v>
      </c>
    </row>
    <row r="140" spans="3:20">
      <c r="C140" s="93"/>
      <c r="I140" s="218"/>
      <c r="J140" s="218"/>
      <c r="R140">
        <v>2</v>
      </c>
      <c r="S140">
        <v>3</v>
      </c>
      <c r="T140" t="s">
        <v>30</v>
      </c>
    </row>
    <row r="141" spans="3:20">
      <c r="C141" s="93"/>
      <c r="I141" s="218"/>
      <c r="J141" s="218"/>
      <c r="R141">
        <v>1</v>
      </c>
      <c r="S141">
        <v>4</v>
      </c>
      <c r="T141" t="s">
        <v>30</v>
      </c>
    </row>
    <row r="142" spans="3:20">
      <c r="I142" s="218"/>
      <c r="J142" s="218"/>
      <c r="R142">
        <v>25</v>
      </c>
      <c r="S142">
        <v>6</v>
      </c>
      <c r="T142" t="s">
        <v>30</v>
      </c>
    </row>
    <row r="143" spans="3:20">
      <c r="C143" s="93"/>
      <c r="I143" s="218"/>
      <c r="J143" s="218"/>
      <c r="R143">
        <v>1</v>
      </c>
      <c r="S143">
        <v>7</v>
      </c>
      <c r="T143" t="s">
        <v>30</v>
      </c>
    </row>
    <row r="144" spans="3:20">
      <c r="C144" s="93"/>
      <c r="I144" s="218"/>
      <c r="J144" s="218"/>
      <c r="R144">
        <v>1</v>
      </c>
      <c r="S144">
        <v>4</v>
      </c>
      <c r="T144" t="s">
        <v>30</v>
      </c>
    </row>
    <row r="145" spans="3:20">
      <c r="C145" s="93"/>
      <c r="I145" s="218"/>
      <c r="J145" s="218"/>
      <c r="R145">
        <v>27</v>
      </c>
      <c r="S145">
        <v>6</v>
      </c>
      <c r="T145" t="s">
        <v>30</v>
      </c>
    </row>
    <row r="146" spans="3:20">
      <c r="C146" s="93"/>
      <c r="I146" s="218"/>
      <c r="J146" s="218"/>
      <c r="R146">
        <v>2</v>
      </c>
      <c r="S146">
        <v>7</v>
      </c>
      <c r="T146" t="s">
        <v>30</v>
      </c>
    </row>
    <row r="147" spans="3:20">
      <c r="I147" s="218"/>
      <c r="J147" s="218"/>
    </row>
    <row r="148" spans="3:20">
      <c r="C148" s="93"/>
      <c r="I148" s="218"/>
      <c r="J148" s="218"/>
    </row>
    <row r="149" spans="3:20">
      <c r="C149" s="93"/>
      <c r="I149" s="218"/>
      <c r="J149" s="218"/>
    </row>
    <row r="150" spans="3:20">
      <c r="C150" s="93"/>
      <c r="I150" s="218"/>
      <c r="J150" s="218"/>
    </row>
    <row r="151" spans="3:20">
      <c r="I151" s="218"/>
      <c r="J151" s="218"/>
    </row>
    <row r="152" spans="3:20">
      <c r="C152" s="93"/>
      <c r="I152" s="218"/>
      <c r="J152" s="218"/>
    </row>
    <row r="153" spans="3:20">
      <c r="C153" s="93"/>
      <c r="I153" s="218"/>
      <c r="J153" s="218"/>
    </row>
    <row r="154" spans="3:20">
      <c r="C154" s="93"/>
      <c r="I154" s="218"/>
      <c r="J154" s="218"/>
    </row>
    <row r="155" spans="3:20">
      <c r="C155" s="93"/>
      <c r="I155" s="218"/>
      <c r="J155" s="218"/>
    </row>
    <row r="156" spans="3:20">
      <c r="I156" s="218"/>
      <c r="J156" s="218"/>
    </row>
    <row r="157" spans="3:20">
      <c r="C157" s="93"/>
      <c r="I157" s="218"/>
      <c r="J157" s="218"/>
    </row>
    <row r="158" spans="3:20">
      <c r="I158" s="218"/>
      <c r="J158" s="218"/>
    </row>
    <row r="159" spans="3:20">
      <c r="C159" s="93"/>
      <c r="I159" s="218"/>
      <c r="J159" s="218"/>
    </row>
    <row r="160" spans="3:20">
      <c r="I160" s="218"/>
      <c r="J160" s="218"/>
    </row>
    <row r="161" spans="3:10">
      <c r="C161" s="93"/>
      <c r="I161" s="218"/>
      <c r="J161" s="218"/>
    </row>
    <row r="162" spans="3:10">
      <c r="C162" s="93"/>
      <c r="I162" s="218"/>
      <c r="J162" s="218"/>
    </row>
    <row r="163" spans="3:10">
      <c r="C163" s="93"/>
      <c r="I163" s="218"/>
      <c r="J163" s="218"/>
    </row>
    <row r="164" spans="3:10">
      <c r="C164" s="93"/>
      <c r="I164" s="218"/>
      <c r="J164" s="218"/>
    </row>
    <row r="165" spans="3:10">
      <c r="I165" s="218"/>
      <c r="J165" s="218"/>
    </row>
    <row r="166" spans="3:10">
      <c r="C166" s="93"/>
      <c r="I166" s="218"/>
      <c r="J166" s="218"/>
    </row>
    <row r="167" spans="3:10">
      <c r="C167" s="93"/>
      <c r="I167" s="218"/>
      <c r="J167" s="218"/>
    </row>
    <row r="168" spans="3:10">
      <c r="C168" s="93"/>
      <c r="I168" s="218"/>
      <c r="J168" s="218"/>
    </row>
    <row r="169" spans="3:10">
      <c r="I169" s="218"/>
      <c r="J169" s="218"/>
    </row>
    <row r="170" spans="3:10">
      <c r="C170" s="93"/>
      <c r="I170" s="218"/>
      <c r="J170" s="218"/>
    </row>
    <row r="171" spans="3:10">
      <c r="C171" s="93"/>
      <c r="I171" s="218"/>
      <c r="J171" s="218"/>
    </row>
    <row r="172" spans="3:10">
      <c r="C172" s="93"/>
      <c r="I172" s="218"/>
      <c r="J172" s="218"/>
    </row>
    <row r="173" spans="3:10">
      <c r="C173" s="93"/>
      <c r="I173" s="218"/>
      <c r="J173" s="218"/>
    </row>
    <row r="174" spans="3:10">
      <c r="I174" s="218"/>
      <c r="J174" s="218"/>
    </row>
    <row r="175" spans="3:10">
      <c r="C175" s="93"/>
      <c r="I175" s="218"/>
      <c r="J175" s="218"/>
    </row>
    <row r="176" spans="3:10">
      <c r="I176" s="218"/>
      <c r="J176" s="218"/>
    </row>
    <row r="177" spans="3:10">
      <c r="C177" s="93"/>
      <c r="I177" s="218"/>
      <c r="J177" s="218"/>
    </row>
    <row r="178" spans="3:10">
      <c r="I178" s="218"/>
      <c r="J178" s="218"/>
    </row>
    <row r="179" spans="3:10">
      <c r="C179" s="93"/>
      <c r="I179" s="218"/>
      <c r="J179" s="218"/>
    </row>
    <row r="180" spans="3:10">
      <c r="C180" s="93"/>
      <c r="I180" s="218"/>
      <c r="J180" s="218"/>
    </row>
    <row r="181" spans="3:10">
      <c r="C181" s="93"/>
      <c r="I181" s="218"/>
      <c r="J181" s="218"/>
    </row>
    <row r="182" spans="3:10">
      <c r="C182" s="93"/>
      <c r="I182" s="218"/>
      <c r="J182" s="218"/>
    </row>
    <row r="183" spans="3:10">
      <c r="I183" s="218"/>
      <c r="J183" s="218"/>
    </row>
    <row r="184" spans="3:10">
      <c r="C184" s="93"/>
      <c r="I184" s="218"/>
      <c r="J184" s="218"/>
    </row>
    <row r="185" spans="3:10">
      <c r="I185" s="218"/>
      <c r="J185" s="218"/>
    </row>
    <row r="186" spans="3:10">
      <c r="C186" s="93"/>
      <c r="I186" s="218"/>
      <c r="J186" s="218"/>
    </row>
    <row r="187" spans="3:10">
      <c r="I187" s="218"/>
      <c r="J187" s="218"/>
    </row>
    <row r="188" spans="3:10">
      <c r="C188" s="93"/>
      <c r="I188" s="218"/>
      <c r="J188" s="218"/>
    </row>
    <row r="189" spans="3:10">
      <c r="C189" s="93"/>
      <c r="I189" s="218"/>
      <c r="J189" s="218"/>
    </row>
    <row r="190" spans="3:10">
      <c r="C190" s="93"/>
      <c r="I190" s="218"/>
      <c r="J190" s="218"/>
    </row>
    <row r="191" spans="3:10">
      <c r="C191" s="93"/>
      <c r="I191" s="218"/>
      <c r="J191" s="218"/>
    </row>
    <row r="192" spans="3:10">
      <c r="I192" s="218"/>
      <c r="J192" s="218"/>
    </row>
    <row r="193" spans="3:10">
      <c r="C193" s="93"/>
      <c r="I193" s="218"/>
      <c r="J193" s="218"/>
    </row>
    <row r="194" spans="3:10">
      <c r="I194" s="218"/>
      <c r="J194" s="218"/>
    </row>
    <row r="195" spans="3:10">
      <c r="C195" s="93"/>
      <c r="I195" s="218"/>
      <c r="J195" s="218"/>
    </row>
    <row r="196" spans="3:10">
      <c r="I196" s="218"/>
      <c r="J196" s="218"/>
    </row>
    <row r="197" spans="3:10">
      <c r="C197" s="93"/>
      <c r="I197" s="218"/>
      <c r="J197" s="218"/>
    </row>
    <row r="198" spans="3:10">
      <c r="C198" s="93"/>
      <c r="I198" s="218"/>
      <c r="J198" s="218"/>
    </row>
    <row r="199" spans="3:10">
      <c r="C199" s="93"/>
      <c r="I199" s="218"/>
      <c r="J199" s="218"/>
    </row>
    <row r="200" spans="3:10">
      <c r="C200" s="93"/>
      <c r="I200" s="218"/>
      <c r="J200" s="218"/>
    </row>
    <row r="201" spans="3:10">
      <c r="I201" s="218"/>
      <c r="J201" s="218"/>
    </row>
    <row r="202" spans="3:10">
      <c r="C202" s="93"/>
      <c r="I202" s="218"/>
      <c r="J202" s="218"/>
    </row>
    <row r="203" spans="3:10">
      <c r="I203" s="218"/>
      <c r="J203" s="218"/>
    </row>
    <row r="204" spans="3:10">
      <c r="C204" s="93"/>
      <c r="I204" s="218"/>
      <c r="J204" s="218"/>
    </row>
    <row r="205" spans="3:10">
      <c r="I205" s="218"/>
      <c r="J205" s="218"/>
    </row>
    <row r="206" spans="3:10">
      <c r="C206" s="93"/>
      <c r="I206" s="218"/>
      <c r="J206" s="218"/>
    </row>
    <row r="207" spans="3:10">
      <c r="C207" s="93"/>
      <c r="I207" s="218"/>
      <c r="J207" s="218"/>
    </row>
    <row r="208" spans="3:10">
      <c r="C208" s="93"/>
      <c r="I208" s="218"/>
      <c r="J208" s="218"/>
    </row>
    <row r="209" spans="3:10">
      <c r="C209" s="93"/>
      <c r="I209" s="218"/>
      <c r="J209" s="218"/>
    </row>
    <row r="210" spans="3:10">
      <c r="I210" s="218"/>
      <c r="J210" s="218"/>
    </row>
    <row r="211" spans="3:10">
      <c r="C211" s="93"/>
      <c r="I211" s="218"/>
      <c r="J211" s="218"/>
    </row>
    <row r="212" spans="3:10">
      <c r="C212" s="93"/>
      <c r="I212" s="218"/>
      <c r="J212" s="218"/>
    </row>
    <row r="213" spans="3:10">
      <c r="C213" s="93"/>
      <c r="I213" s="218"/>
      <c r="J213" s="218"/>
    </row>
    <row r="214" spans="3:10">
      <c r="I214" s="218"/>
      <c r="J214" s="218"/>
    </row>
    <row r="215" spans="3:10">
      <c r="C215" s="93"/>
      <c r="I215" s="218"/>
      <c r="J215" s="218"/>
    </row>
    <row r="216" spans="3:10">
      <c r="C216" s="93"/>
      <c r="I216" s="218"/>
      <c r="J216" s="218"/>
    </row>
    <row r="217" spans="3:10">
      <c r="C217" s="93"/>
      <c r="I217" s="218"/>
      <c r="J217" s="218"/>
    </row>
    <row r="218" spans="3:10">
      <c r="C218" s="93"/>
      <c r="I218" s="218"/>
      <c r="J218" s="218"/>
    </row>
    <row r="219" spans="3:10">
      <c r="I219" s="218"/>
      <c r="J219" s="218"/>
    </row>
    <row r="220" spans="3:10">
      <c r="C220" s="93"/>
      <c r="I220" s="218"/>
      <c r="J220" s="218"/>
    </row>
    <row r="221" spans="3:10">
      <c r="C221" s="93"/>
      <c r="I221" s="218"/>
      <c r="J221" s="218"/>
    </row>
    <row r="222" spans="3:10">
      <c r="C222" s="93"/>
      <c r="I222" s="218"/>
      <c r="J222" s="218"/>
    </row>
    <row r="223" spans="3:10">
      <c r="I223" s="218"/>
      <c r="J223" s="218"/>
    </row>
    <row r="224" spans="3:10">
      <c r="C224" s="93"/>
      <c r="I224" s="218"/>
      <c r="J224" s="218"/>
    </row>
    <row r="225" spans="3:10">
      <c r="C225" s="93"/>
      <c r="I225" s="218"/>
      <c r="J225" s="218"/>
    </row>
    <row r="226" spans="3:10">
      <c r="C226" s="93"/>
      <c r="I226" s="218"/>
      <c r="J226" s="218"/>
    </row>
    <row r="227" spans="3:10">
      <c r="C227" s="93"/>
      <c r="I227" s="218"/>
      <c r="J227" s="218"/>
    </row>
    <row r="228" spans="3:10">
      <c r="I228" s="218"/>
      <c r="J228" s="218"/>
    </row>
    <row r="229" spans="3:10">
      <c r="C229" s="93"/>
      <c r="I229" s="218"/>
      <c r="J229" s="218"/>
    </row>
    <row r="230" spans="3:10">
      <c r="I230" s="218"/>
      <c r="J230" s="218"/>
    </row>
    <row r="231" spans="3:10">
      <c r="C231" s="93"/>
      <c r="I231" s="218"/>
      <c r="J231" s="218"/>
    </row>
    <row r="232" spans="3:10">
      <c r="I232" s="218"/>
      <c r="J232" s="218"/>
    </row>
    <row r="233" spans="3:10">
      <c r="C233" s="93"/>
      <c r="I233" s="218"/>
      <c r="J233" s="218"/>
    </row>
    <row r="234" spans="3:10">
      <c r="C234" s="93"/>
      <c r="I234" s="218"/>
      <c r="J234" s="218"/>
    </row>
    <row r="235" spans="3:10">
      <c r="C235" s="93"/>
      <c r="I235" s="218"/>
      <c r="J235" s="218"/>
    </row>
    <row r="236" spans="3:10">
      <c r="C236" s="93"/>
      <c r="I236" s="218"/>
      <c r="J236" s="218"/>
    </row>
    <row r="237" spans="3:10">
      <c r="I237" s="218"/>
      <c r="J237" s="218"/>
    </row>
    <row r="238" spans="3:10">
      <c r="C238" s="93"/>
      <c r="I238" s="218"/>
      <c r="J238" s="218"/>
    </row>
    <row r="239" spans="3:10">
      <c r="I239" s="218"/>
      <c r="J239" s="218"/>
    </row>
    <row r="240" spans="3:10">
      <c r="C240" s="93"/>
      <c r="I240" s="218"/>
      <c r="J240" s="218"/>
    </row>
    <row r="241" spans="3:10">
      <c r="I241" s="218"/>
      <c r="J241" s="218"/>
    </row>
    <row r="242" spans="3:10">
      <c r="C242" s="93"/>
      <c r="I242" s="218"/>
      <c r="J242" s="218"/>
    </row>
    <row r="243" spans="3:10">
      <c r="C243" s="93"/>
      <c r="I243" s="218"/>
      <c r="J243" s="218"/>
    </row>
    <row r="244" spans="3:10">
      <c r="C244" s="93"/>
      <c r="I244" s="218"/>
      <c r="J244" s="218"/>
    </row>
    <row r="245" spans="3:10">
      <c r="C245" s="93"/>
      <c r="I245" s="218"/>
      <c r="J245" s="218"/>
    </row>
    <row r="246" spans="3:10">
      <c r="I246" s="218"/>
      <c r="J246" s="218"/>
    </row>
    <row r="247" spans="3:10">
      <c r="C247" s="93"/>
      <c r="I247" s="218"/>
      <c r="J247" s="218"/>
    </row>
    <row r="248" spans="3:10">
      <c r="I248" s="218"/>
      <c r="J248" s="218"/>
    </row>
    <row r="249" spans="3:10">
      <c r="C249" s="93"/>
      <c r="I249" s="218"/>
      <c r="J249" s="218"/>
    </row>
    <row r="250" spans="3:10">
      <c r="I250" s="218"/>
      <c r="J250" s="218"/>
    </row>
    <row r="251" spans="3:10">
      <c r="C251" s="93"/>
      <c r="I251" s="218"/>
      <c r="J251" s="218"/>
    </row>
    <row r="252" spans="3:10">
      <c r="C252" s="93"/>
      <c r="I252" s="218"/>
      <c r="J252" s="218"/>
    </row>
    <row r="253" spans="3:10">
      <c r="C253" s="93"/>
      <c r="I253" s="218"/>
      <c r="J253" s="218"/>
    </row>
    <row r="254" spans="3:10">
      <c r="C254" s="93"/>
      <c r="I254" s="218"/>
      <c r="J254" s="218"/>
    </row>
    <row r="255" spans="3:10">
      <c r="I255" s="218"/>
      <c r="J255" s="218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Roger Defour</cp:lastModifiedBy>
  <cp:lastPrinted>2010-12-21T23:12:07Z</cp:lastPrinted>
  <dcterms:created xsi:type="dcterms:W3CDTF">2007-04-16T20:31:09Z</dcterms:created>
  <dcterms:modified xsi:type="dcterms:W3CDTF">2013-06-21T14:08:59Z</dcterms:modified>
</cp:coreProperties>
</file>