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C35" i="4" l="1"/>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575" i="4"/>
  <c r="AC576" i="4"/>
  <c r="AC577" i="4"/>
  <c r="AC578" i="4"/>
  <c r="AC579" i="4"/>
  <c r="AC580" i="4"/>
  <c r="AC581" i="4"/>
  <c r="AC582" i="4"/>
  <c r="AC583" i="4"/>
  <c r="AC584" i="4"/>
  <c r="AC585" i="4"/>
  <c r="AC586" i="4"/>
  <c r="AC587" i="4"/>
  <c r="AC588" i="4"/>
  <c r="AC589" i="4"/>
  <c r="AC590" i="4"/>
  <c r="AC591" i="4"/>
  <c r="AC592" i="4"/>
  <c r="AC593" i="4"/>
  <c r="AC594" i="4"/>
  <c r="AC595" i="4"/>
  <c r="AC596" i="4"/>
  <c r="AC597" i="4"/>
  <c r="AC59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15" i="4"/>
  <c r="AC1416" i="4"/>
  <c r="AC1417" i="4"/>
  <c r="AC1418" i="4"/>
  <c r="AC1419" i="4"/>
  <c r="AC1420" i="4"/>
  <c r="AC1421" i="4"/>
  <c r="AC1422" i="4"/>
  <c r="AC1423" i="4"/>
  <c r="AC1424" i="4"/>
  <c r="AC1425" i="4"/>
  <c r="AC1426" i="4"/>
  <c r="AC1427" i="4"/>
  <c r="AC1428" i="4"/>
  <c r="AC1429" i="4"/>
  <c r="AC1430" i="4"/>
  <c r="AC1431" i="4"/>
  <c r="AC1432" i="4"/>
  <c r="AC1433" i="4"/>
  <c r="AC1434" i="4"/>
  <c r="AC1435" i="4"/>
  <c r="AC1436" i="4"/>
  <c r="AC1437" i="4"/>
  <c r="AC143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55" i="4"/>
  <c r="AC1656" i="4"/>
  <c r="AC1657" i="4"/>
  <c r="AC1658" i="4"/>
  <c r="AC1659" i="4"/>
  <c r="AC1660" i="4"/>
  <c r="AC1661" i="4"/>
  <c r="AC1662" i="4"/>
  <c r="AC1663" i="4"/>
  <c r="AC1664" i="4"/>
  <c r="AC1665" i="4"/>
  <c r="AC1666" i="4"/>
  <c r="AC1667" i="4"/>
  <c r="AC1668" i="4"/>
  <c r="AC1669" i="4"/>
  <c r="AC1670" i="4"/>
  <c r="AC1671" i="4"/>
  <c r="AC1672" i="4"/>
  <c r="AC1673" i="4"/>
  <c r="AC1674" i="4"/>
  <c r="AC1675" i="4"/>
  <c r="AC1676" i="4"/>
  <c r="AC1677" i="4"/>
  <c r="AC167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6" i="4"/>
  <c r="AC7" i="4"/>
  <c r="AC8" i="4"/>
  <c r="AC9" i="4"/>
  <c r="AC10" i="4"/>
  <c r="AC11" i="4"/>
  <c r="AC12" i="4"/>
  <c r="AC13" i="4"/>
  <c r="AC14" i="4"/>
  <c r="AC15" i="4"/>
  <c r="AC16" i="4"/>
  <c r="AC17" i="4"/>
  <c r="AC18" i="4"/>
  <c r="AC19" i="4"/>
  <c r="AC20" i="4"/>
  <c r="AC21" i="4"/>
  <c r="AC22" i="4"/>
  <c r="AC23" i="4"/>
  <c r="AC24" i="4"/>
  <c r="AC25" i="4"/>
  <c r="AC26" i="4"/>
  <c r="AC27" i="4"/>
  <c r="AC28" i="4"/>
  <c r="AC5" i="4"/>
  <c r="AD96" i="4" l="1"/>
  <c r="AD97" i="4"/>
  <c r="AD98" i="4"/>
  <c r="AD99" i="4"/>
  <c r="AD100" i="4"/>
  <c r="AD101" i="4"/>
  <c r="AD102" i="4"/>
  <c r="AD103" i="4"/>
  <c r="AD104" i="4"/>
  <c r="AD105" i="4"/>
  <c r="AD106" i="4"/>
  <c r="AD107" i="4"/>
  <c r="AD108" i="4"/>
  <c r="AD109" i="4"/>
  <c r="AD110" i="4"/>
  <c r="AD111" i="4"/>
  <c r="AD112" i="4"/>
  <c r="AD113" i="4"/>
  <c r="AD114" i="4"/>
  <c r="AD115" i="4"/>
  <c r="AD116" i="4"/>
  <c r="AD117" i="4"/>
  <c r="AD118"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D1115" i="4"/>
  <c r="AD1116" i="4"/>
  <c r="AD1117" i="4"/>
  <c r="AD1118" i="4"/>
  <c r="AD1119" i="4"/>
  <c r="AD1120" i="4"/>
  <c r="AD1121" i="4"/>
  <c r="AD1122" i="4"/>
  <c r="AD1123" i="4"/>
  <c r="AD1124" i="4"/>
  <c r="AD1125" i="4"/>
  <c r="AD1126" i="4"/>
  <c r="AD1127" i="4"/>
  <c r="AD1128" i="4"/>
  <c r="AD1129" i="4"/>
  <c r="AD1130" i="4"/>
  <c r="AD1131" i="4"/>
  <c r="AD1132" i="4"/>
  <c r="AD1133" i="4"/>
  <c r="AD1134" i="4"/>
  <c r="AD1135" i="4"/>
  <c r="AD1136" i="4"/>
  <c r="AD1137" i="4"/>
  <c r="AD1138" i="4"/>
  <c r="AD1175" i="4"/>
  <c r="AD1176" i="4"/>
  <c r="AD1177" i="4"/>
  <c r="AD1178" i="4"/>
  <c r="AD1179" i="4"/>
  <c r="AD1180" i="4"/>
  <c r="AD1181" i="4"/>
  <c r="AD1182" i="4"/>
  <c r="AD1183" i="4"/>
  <c r="AD1184" i="4"/>
  <c r="AD1185" i="4"/>
  <c r="AD1186" i="4"/>
  <c r="AD1187" i="4"/>
  <c r="AD1188" i="4"/>
  <c r="AD1189" i="4"/>
  <c r="AD1190" i="4"/>
  <c r="AD1191" i="4"/>
  <c r="AD1192" i="4"/>
  <c r="AD1193" i="4"/>
  <c r="AD1194" i="4"/>
  <c r="AD1195" i="4"/>
  <c r="AD1196" i="4"/>
  <c r="AD1197" i="4"/>
  <c r="AD1198" i="4"/>
  <c r="AD1235" i="4"/>
  <c r="AD1236" i="4"/>
  <c r="AD1237" i="4"/>
  <c r="AD1238" i="4"/>
  <c r="AD1239" i="4"/>
  <c r="AD1240" i="4"/>
  <c r="AD1241" i="4"/>
  <c r="AD1242" i="4"/>
  <c r="AD1243" i="4"/>
  <c r="AD1244" i="4"/>
  <c r="AD1245" i="4"/>
  <c r="AD1246" i="4"/>
  <c r="AD1247" i="4"/>
  <c r="AD1248" i="4"/>
  <c r="AD1249" i="4"/>
  <c r="AD1250" i="4"/>
  <c r="AD1251" i="4"/>
  <c r="AD1252" i="4"/>
  <c r="AD1253" i="4"/>
  <c r="AD1254" i="4"/>
  <c r="AD1255" i="4"/>
  <c r="AD1256" i="4"/>
  <c r="AD1257" i="4"/>
  <c r="AD1258" i="4"/>
  <c r="AD129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35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475" i="4"/>
  <c r="AD1476" i="4"/>
  <c r="AD1477" i="4"/>
  <c r="AD1478" i="4"/>
  <c r="AD1479" i="4"/>
  <c r="AD1480" i="4"/>
  <c r="AD1481" i="4"/>
  <c r="AD1482" i="4"/>
  <c r="AD1483" i="4"/>
  <c r="AD1484" i="4"/>
  <c r="AD1485" i="4"/>
  <c r="AD1486" i="4"/>
  <c r="AD1487" i="4"/>
  <c r="AD1488" i="4"/>
  <c r="AD1489" i="4"/>
  <c r="AD1490" i="4"/>
  <c r="AD1491" i="4"/>
  <c r="AD1492" i="4"/>
  <c r="AD1493" i="4"/>
  <c r="AD1494" i="4"/>
  <c r="AD1495" i="4"/>
  <c r="AD1496" i="4"/>
  <c r="AD1497" i="4"/>
  <c r="AD1498" i="4"/>
  <c r="AD153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9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71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7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83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9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95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2015" i="4"/>
  <c r="AD2016" i="4"/>
  <c r="AD2017" i="4"/>
  <c r="AD2018" i="4"/>
  <c r="AD2019" i="4"/>
  <c r="AD2020" i="4"/>
  <c r="AD2021" i="4"/>
  <c r="AD2022" i="4"/>
  <c r="AD2023" i="4"/>
  <c r="AD2024" i="4"/>
  <c r="AD2025" i="4"/>
  <c r="AD2026" i="4"/>
  <c r="AD2027" i="4"/>
  <c r="AD2028" i="4"/>
  <c r="AD2029" i="4"/>
  <c r="AD2030" i="4"/>
  <c r="AD2031" i="4"/>
  <c r="AD2032" i="4"/>
  <c r="AD2033" i="4"/>
  <c r="AD2034" i="4"/>
  <c r="AD2035" i="4"/>
  <c r="AD2036" i="4"/>
  <c r="AD2037" i="4"/>
  <c r="AD2038" i="4"/>
  <c r="AD1056" i="4"/>
  <c r="AD1057" i="4"/>
  <c r="AD1058" i="4"/>
  <c r="AD1059" i="4"/>
  <c r="AD1060" i="4"/>
  <c r="AD1061" i="4"/>
  <c r="AD1062" i="4"/>
  <c r="AD1063" i="4"/>
  <c r="AD1064" i="4"/>
  <c r="AD1065" i="4"/>
  <c r="AD1066" i="4"/>
  <c r="AD1067" i="4"/>
  <c r="AD1068" i="4"/>
  <c r="AD1069" i="4"/>
  <c r="AD1070" i="4"/>
  <c r="AD1071" i="4"/>
  <c r="AD1072" i="4"/>
  <c r="AD1073" i="4"/>
  <c r="AD1074" i="4"/>
  <c r="AD1075" i="4"/>
  <c r="AD1076" i="4"/>
  <c r="AD1077" i="4"/>
  <c r="AD1078" i="4"/>
  <c r="AD1055" i="4"/>
  <c r="AD996" i="4"/>
  <c r="AD997" i="4"/>
  <c r="AD998" i="4"/>
  <c r="AD999" i="4"/>
  <c r="AD1000" i="4"/>
  <c r="AD1001" i="4"/>
  <c r="AD1002" i="4"/>
  <c r="AD1003" i="4"/>
  <c r="AD1004" i="4"/>
  <c r="AD1005" i="4"/>
  <c r="AD1006" i="4"/>
  <c r="AD1007" i="4"/>
  <c r="AD1008" i="4"/>
  <c r="AD1009" i="4"/>
  <c r="AD1010" i="4"/>
  <c r="AD1011" i="4"/>
  <c r="AD1012" i="4"/>
  <c r="AD1013" i="4"/>
  <c r="AD1014" i="4"/>
  <c r="AD1015" i="4"/>
  <c r="AD1016" i="4"/>
  <c r="AD1017" i="4"/>
  <c r="AD1018" i="4"/>
  <c r="AD99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3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87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15" i="4"/>
  <c r="AD756" i="4"/>
  <c r="AD757" i="4"/>
  <c r="AD758" i="4"/>
  <c r="AD759" i="4"/>
  <c r="AD760" i="4"/>
  <c r="AD761" i="4"/>
  <c r="AD762" i="4"/>
  <c r="AD763" i="4"/>
  <c r="AD764" i="4"/>
  <c r="AD765" i="4"/>
  <c r="AD766" i="4"/>
  <c r="AD767" i="4"/>
  <c r="AD768" i="4"/>
  <c r="AD769" i="4"/>
  <c r="AD770" i="4"/>
  <c r="AD771" i="4"/>
  <c r="AD772" i="4"/>
  <c r="AD773" i="4"/>
  <c r="AD774" i="4"/>
  <c r="AD775" i="4"/>
  <c r="AD776" i="4"/>
  <c r="AD777" i="4"/>
  <c r="AD778" i="4"/>
  <c r="AD75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69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3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51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39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3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7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<sst xmlns="http://schemas.openxmlformats.org/spreadsheetml/2006/main" count="1814" uniqueCount="452">
  <si>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</si>
  <si>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</si>
  <si>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</si>
  <si>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</si>
  <si>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</si>
  <si>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</si>
  <si>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</si>
  <si>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</si>
  <si>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</si>
  <si>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</si>
  <si>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</si>
  <si>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</si>
  <si>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</si>
  <si>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</si>
  <si>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</si>
  <si>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</si>
  <si>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</si>
  <si>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</si>
  <si>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</si>
  <si>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</si>
  <si>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</si>
  <si>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</si>
  <si>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</si>
  <si>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</si>
  <si>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</si>
  <si>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</si>
  <si>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</si>
  <si>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</si>
  <si>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</si>
  <si>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</si>
  <si>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</si>
  <si>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</si>
  <si>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</si>
  <si>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</si>
  <si>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</si>
  <si>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</si>
  <si>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</si>
  <si>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</si>
  <si>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</si>
  <si>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</si>
  <si>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</si>
  <si>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</si>
  <si>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</si>
  <si>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</si>
  <si>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</si>
  <si>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</si>
  <si>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</si>
  <si>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</si>
  <si>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</si>
  <si>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</si>
  <si>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</si>
  <si>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</si>
  <si>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</si>
  <si>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</si>
  <si>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</si>
  <si>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</si>
  <si>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</si>
  <si>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</si>
  <si>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</si>
  <si>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</si>
  <si>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</si>
  <si>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</si>
  <si>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</si>
  <si>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</si>
  <si>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</si>
  <si>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</si>
  <si>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</si>
  <si>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</si>
  <si>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</si>
  <si>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</si>
  <si>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</si>
  <si>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</si>
  <si>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</si>
  <si>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</si>
  <si>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</si>
  <si>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</si>
  <si>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</si>
  <si>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</si>
  <si>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</si>
  <si>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</si>
  <si>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</si>
  <si>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</si>
  <si>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</si>
  <si>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</si>
  <si>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</si>
  <si>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</si>
  <si>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</si>
  <si>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</si>
  <si>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</si>
  <si>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</si>
  <si>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</si>
  <si>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</si>
  <si>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</si>
  <si>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</si>
  <si>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</si>
  <si>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</si>
  <si>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</si>
  <si>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</si>
  <si>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</si>
  <si>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</si>
  <si>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</si>
  <si>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</si>
  <si>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</si>
  <si>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</si>
  <si>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</si>
  <si>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</si>
  <si>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</si>
  <si>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</si>
  <si>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</si>
  <si>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</si>
  <si>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</si>
  <si>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</si>
  <si>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</si>
  <si>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</si>
  <si>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</si>
  <si>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</si>
  <si>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</si>
  <si>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</si>
  <si>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</si>
  <si>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</si>
  <si>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</si>
  <si>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</si>
  <si>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</si>
  <si>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</si>
  <si>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</si>
  <si>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</si>
  <si>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</si>
  <si>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</si>
  <si>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</si>
  <si>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</si>
  <si>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</si>
  <si>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</si>
  <si>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</si>
  <si>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</si>
  <si>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</si>
  <si>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</si>
  <si>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</si>
  <si>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</si>
  <si>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</si>
  <si>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</si>
  <si>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</si>
  <si>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</si>
  <si>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</si>
  <si>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</si>
  <si>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</si>
  <si>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</si>
  <si>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</si>
  <si>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</si>
  <si>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</si>
  <si>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</si>
  <si>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</si>
  <si>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</si>
  <si>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</si>
  <si>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</si>
  <si>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</si>
  <si>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</si>
  <si>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</si>
  <si>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</si>
  <si>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</si>
  <si>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</si>
  <si>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</si>
  <si>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</si>
  <si>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</si>
  <si>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</si>
  <si>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</si>
  <si>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</si>
  <si>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</si>
  <si>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</si>
  <si>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</si>
  <si>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</si>
  <si>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</si>
  <si>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</si>
  <si>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</si>
  <si>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</si>
  <si>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</si>
  <si>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</si>
  <si>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</si>
  <si>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</si>
  <si>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</si>
  <si>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</si>
  <si>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</si>
  <si>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</si>
  <si>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</si>
  <si>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</si>
  <si>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</si>
  <si>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</si>
  <si>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</si>
  <si>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</si>
  <si>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</si>
  <si>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</si>
  <si>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</si>
  <si>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</si>
  <si>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</si>
  <si>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</si>
  <si>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</si>
  <si>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</si>
  <si>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</si>
  <si>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</si>
  <si>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</si>
  <si>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</si>
  <si>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</si>
  <si>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</si>
  <si>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</si>
  <si>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</si>
  <si>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</si>
  <si>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</si>
  <si>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</si>
  <si>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</si>
  <si>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</si>
  <si>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</si>
  <si>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</si>
  <si>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</si>
  <si>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</si>
  <si>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</si>
  <si>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</si>
  <si>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</si>
  <si>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</si>
  <si>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</si>
  <si>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</si>
  <si>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</si>
  <si>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</si>
  <si>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</si>
  <si>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</si>
  <si>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</si>
  <si>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</si>
  <si>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</si>
  <si>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</si>
  <si>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</si>
  <si>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</si>
  <si>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</si>
  <si>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</si>
  <si>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</si>
  <si>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</si>
  <si>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</si>
  <si>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</si>
  <si>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</si>
  <si>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</si>
  <si>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</si>
  <si>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</si>
  <si>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</si>
  <si>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</si>
  <si>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</si>
  <si>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</si>
  <si>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</si>
  <si>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</si>
  <si>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</si>
  <si>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</si>
  <si>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</si>
  <si>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</si>
  <si>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</si>
  <si>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</si>
  <si>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</si>
  <si>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</si>
  <si>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</si>
  <si>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</si>
  <si>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</si>
  <si>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</si>
  <si>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</si>
  <si>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</si>
  <si>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</si>
  <si>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</si>
  <si>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</si>
  <si>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</si>
  <si>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</si>
  <si>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</si>
  <si>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</si>
  <si>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</si>
  <si>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</si>
  <si>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</si>
  <si>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</si>
  <si>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</si>
  <si>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</si>
  <si>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</si>
  <si>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</si>
  <si>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</si>
  <si>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</si>
  <si>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</si>
  <si>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</si>
  <si>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</si>
  <si>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</si>
  <si>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</si>
  <si>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</si>
  <si>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</si>
  <si>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</si>
  <si>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</si>
  <si>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</si>
  <si>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</si>
  <si>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</si>
  <si>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</si>
  <si>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</si>
  <si>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</si>
  <si>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</si>
  <si>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</si>
  <si>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</si>
  <si>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</si>
  <si>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</si>
  <si>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</si>
  <si>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</si>
  <si>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</si>
  <si>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</si>
  <si>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</si>
  <si>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</si>
  <si>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</si>
  <si>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</si>
  <si>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</si>
  <si>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</si>
  <si>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</si>
  <si>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</si>
  <si>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</si>
  <si>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</si>
  <si>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</si>
  <si>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</si>
  <si>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</si>
  <si>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</si>
  <si>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</si>
  <si>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</si>
  <si>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</si>
  <si>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</si>
  <si>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</si>
  <si>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</si>
  <si>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</si>
  <si>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</si>
  <si>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</si>
  <si>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</si>
  <si>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</si>
  <si>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</si>
  <si>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</si>
  <si>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</si>
  <si>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</si>
  <si>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</si>
  <si>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</si>
  <si>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</si>
  <si>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</si>
  <si>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</si>
  <si>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</si>
  <si>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</si>
  <si>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</si>
  <si>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</si>
  <si>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</si>
  <si>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</si>
  <si>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</si>
  <si>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</si>
  <si>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</si>
  <si>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</si>
  <si>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</si>
  <si>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</si>
  <si>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</si>
  <si>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</si>
  <si>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</si>
  <si>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</si>
  <si>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</si>
  <si>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</si>
  <si>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</si>
  <si>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</si>
  <si>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</si>
  <si>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</si>
  <si>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</si>
  <si>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</si>
  <si>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</si>
  <si>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</si>
  <si>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</si>
  <si>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</si>
  <si>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</si>
  <si>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</si>
  <si>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</si>
  <si>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</si>
  <si>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</si>
  <si>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</si>
  <si>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</si>
  <si>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</si>
  <si>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</si>
  <si>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</si>
  <si>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</si>
  <si>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</si>
  <si>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</si>
  <si>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</si>
  <si>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</si>
  <si>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</si>
  <si>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</si>
  <si>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</si>
  <si>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</si>
  <si>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</si>
  <si>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</si>
  <si>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</si>
  <si>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</si>
  <si>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</si>
  <si>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</si>
  <si>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</si>
  <si>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</si>
  <si>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</si>
  <si>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</si>
  <si>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</si>
  <si>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</si>
  <si>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</si>
  <si>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</si>
  <si>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</si>
  <si>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</si>
  <si>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</si>
  <si>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</si>
  <si>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</si>
  <si>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</si>
  <si>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</si>
  <si>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</si>
  <si>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</si>
  <si>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</si>
  <si>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</si>
  <si>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</si>
  <si>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</si>
  <si>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</si>
  <si>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</si>
  <si>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</si>
  <si>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</si>
  <si>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</si>
  <si>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</si>
  <si>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</si>
  <si>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</si>
  <si>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</si>
  <si>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</si>
  <si>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</si>
  <si>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</si>
  <si>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</si>
  <si>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</si>
  <si>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</si>
  <si>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</si>
  <si>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</si>
  <si>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</si>
  <si>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</si>
  <si>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</si>
  <si>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</si>
  <si>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</si>
  <si>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</si>
  <si>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</si>
  <si>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</si>
  <si>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</si>
  <si>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</si>
  <si>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</si>
  <si>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</si>
  <si>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</si>
  <si>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</si>
  <si>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</si>
  <si>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</si>
  <si>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</si>
  <si>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</si>
  <si>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</si>
  <si>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</si>
  <si>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</si>
  <si>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</si>
  <si>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</si>
  <si>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</si>
  <si>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</si>
  <si>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</si>
  <si>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Note: Check N for prior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</si>
</sst>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32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0.182</c:v>
                </c:pt>
                <c:pt idx="1">
                  <c:v>0.13600000000000001</c:v>
                </c:pt>
                <c:pt idx="2">
                  <c:v>0.17899999999999999</c:v>
                </c:pt>
                <c:pt idx="3">
                  <c:v>0.25</c:v>
                </c:pt>
                <c:pt idx="4">
                  <c:v>0.46200000000000002</c:v>
                </c:pt>
                <c:pt idx="5">
                  <c:v>0</c:v>
                </c:pt>
                <c:pt idx="6">
                  <c:v>0.34799999999999998</c:v>
                </c:pt>
                <c:pt idx="7">
                  <c:v>0.317</c:v>
                </c:pt>
                <c:pt idx="8">
                  <c:v>0.308</c:v>
                </c:pt>
                <c:pt idx="9">
                  <c:v>0.32900000000000001</c:v>
                </c:pt>
                <c:pt idx="10">
                  <c:v>0.40699999999999997</c:v>
                </c:pt>
                <c:pt idx="11">
                  <c:v>0.42599999999999999</c:v>
                </c:pt>
                <c:pt idx="12">
                  <c:v>0.317</c:v>
                </c:pt>
                <c:pt idx="13">
                  <c:v>0.41299999999999998</c:v>
                </c:pt>
                <c:pt idx="14">
                  <c:v>0.27900000000000003</c:v>
                </c:pt>
                <c:pt idx="15">
                  <c:v>0.35399999999999998</c:v>
                </c:pt>
                <c:pt idx="16">
                  <c:v>0.33900000000000002</c:v>
                </c:pt>
                <c:pt idx="17">
                  <c:v>0.26900000000000002</c:v>
                </c:pt>
                <c:pt idx="18">
                  <c:v>0.25</c:v>
                </c:pt>
                <c:pt idx="19">
                  <c:v>0.31</c:v>
                </c:pt>
                <c:pt idx="20">
                  <c:v>0.373</c:v>
                </c:pt>
                <c:pt idx="21">
                  <c:v>0.505</c:v>
                </c:pt>
                <c:pt idx="22">
                  <c:v>0.318</c:v>
                </c:pt>
                <c:pt idx="23">
                  <c:v>0.23899999999999999</c:v>
                </c:pt>
                <c:pt idx="24">
                  <c:v>0.34399999999999997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2002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26"/>
</file>

<file path=xl/ctrlProps/ctrlProp2.xml><?xml version="1.0" encoding="utf-8"?>
<formControlPr xmlns="http://schemas.microsoft.com/office/spreadsheetml/2009/9/main" objectType="Spin" dx="15" fmlaLink="LOOK!$J$49" max="30000" min="1" page="10" val="15149"/>
</file>

<file path=xl/ctrlProps/ctrlProp3.xml><?xml version="1.0" encoding="utf-8"?>
<formControlPr xmlns="http://schemas.microsoft.com/office/spreadsheetml/2009/9/main" objectType="Spin" dx="15" fmlaLink="LOOK!$J$41" max="30000" min="1" page="10" val="2002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9"/>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20026"/>
</file>

<file path=xl/ctrlProps/ctrlProp8.xml><?xml version="1.0" encoding="utf-8"?>
<formControlPr xmlns="http://schemas.microsoft.com/office/spreadsheetml/2009/9/main" objectType="Spin" dx="15" fmlaLink="$J$49" max="30000" min="1" page="10" val="15149"/>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2018-2019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B5">
        <v>0</v>
      </c>
      <c r="G5" s="445"/>
      <c r="H5" s="446"/>
      <c r="I5" s="446"/>
      <c r="J5" s="446"/>
      <c r="K5" s="446"/>
      <c r="L5" s="446"/>
      <c r="M5" s="446"/>
      <c r="N5" s="446"/>
      <c r="O5" s="446"/>
      <c r="P5" s="446"/>
      <c r="Q5" s="446"/>
      <c r="R5" s="447"/>
    </row>
    <row r="6" spans="2:20" ht="32.1" customHeight="1" x14ac:dyDescent="0.2">
      <c r="B6" s="4"/>
      <c r="C6" s="463" t="str">
        <f ca="1">IF(LOOK!C4=1,"",TITLES!K5&amp;"  through  ")&amp;OFFSET(TITLES!K4,LOOK!D4,0)</f>
        <v>December 2018</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389</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99   </v>
      </c>
      <c r="E13" s="14" t="str">
        <f ca="1">IF(ISERR(LOOK!O5),0,IF(RT=1,TEXT(LOOK!O5,"###,###   "),IF(RT=2,TEXT(LOOK!O5,"$ 0.00     "),IF(RT=3,TEXT(LOOK!O5,"0.0           "),IF(RT=4,TEXT(LOOK!O5,"0 %   "),IF(RT=5,TEXT(LOOK!O5,"0.0 %       "),TEXT(LOOK!O5,"0.00 %  ")))))))</f>
        <v xml:space="preserve">18.2 %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22   </v>
      </c>
      <c r="E14" s="14" t="str">
        <f ca="1">IF(ISERR(LOOK!O6),0,IF(RT=1,TEXT(LOOK!O6,"###,###   "),IF(RT=2,TEXT(LOOK!O6,"$ 0.00     "),IF(RT=3,TEXT(LOOK!O6,"0.0           "),IF(RT=4,TEXT(LOOK!O6,"0 %   "),IF(RT=5,TEXT(LOOK!O6,"0.0 %       "),TEXT(LOOK!O6,"0.00 %  ")))))))</f>
        <v xml:space="preserve">13.6 %       </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28   </v>
      </c>
      <c r="E15" s="14" t="str">
        <f ca="1">IF(ISERR(LOOK!O7),0,IF(RT=1,TEXT(LOOK!O7,"###,###   "),IF(RT=2,TEXT(LOOK!O7,"$ 0.00     "),IF(RT=3,TEXT(LOOK!O7,"0.0           "),IF(RT=4,TEXT(LOOK!O7,"0 %   "),IF(RT=5,TEXT(LOOK!O7,"0.0 %       "),TEXT(LOOK!O7,"0.00 %  ")))))))</f>
        <v xml:space="preserve">17.9 %       </v>
      </c>
      <c r="S15" s="15"/>
      <c r="T15" s="15"/>
    </row>
    <row r="16" spans="2:20" ht="15" customHeight="1" x14ac:dyDescent="0.2">
      <c r="B16" s="12">
        <v>4</v>
      </c>
      <c r="C16" s="13" t="str">
        <f ca="1">IF(NT=1,TEXT(LOOK!B8,"###,###   "),IF(NT=2,TEXT(LOOK!B8,"$ 0.00     "),IF(NT=3,TEXT(LOOK!B8,"0.0         "),IF(NT=4,TEXT(LOOK!B8,"0 %"),IF(NT=5,TEXT(LOOK!B8,"0.0 %"),TEXT(LOOK!B8,"0.00 %"))))))</f>
        <v xml:space="preserve">2   </v>
      </c>
      <c r="D16" s="13" t="str">
        <f ca="1">IF(NT=1,TEXT(LOOK!C8,"###,###   "),IF(NT=2,TEXT(LOOK!C8,"$ 0.00     "),IF(NT=3,TEXT(LOOK!C8,"0.0         "),IF(NT=4,TEXT(LOOK!C8,"0 %"),IF(NT=5,TEXT(LOOK!C8,"0.0 %"),TEXT(LOOK!C8,"0.00 %"))))))</f>
        <v xml:space="preserve">8   </v>
      </c>
      <c r="E16" s="14" t="str">
        <f ca="1">IF(ISERR(LOOK!O8),0,IF(RT=1,TEXT(LOOK!O8,"###,###   "),IF(RT=2,TEXT(LOOK!O8,"$ 0.00     "),IF(RT=3,TEXT(LOOK!O8,"0.0           "),IF(RT=4,TEXT(LOOK!O8,"0 %   "),IF(RT=5,TEXT(LOOK!O8,"0.0 %       "),TEXT(LOOK!O8,"0.00 %  ")))))))</f>
        <v xml:space="preserve">25.0 %       </v>
      </c>
      <c r="S16" s="15"/>
      <c r="T16" s="15"/>
    </row>
    <row r="17" spans="2:24" ht="15" customHeight="1" x14ac:dyDescent="0.2">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39   </v>
      </c>
      <c r="E17" s="14" t="str">
        <f ca="1">IF(ISERR(LOOK!O9),0,IF(RT=1,TEXT(LOOK!O9,"###,###   "),IF(RT=2,TEXT(LOOK!O9,"$ 0.00     "),IF(RT=3,TEXT(LOOK!O9,"0.0           "),IF(RT=4,TEXT(LOOK!O9,"0 %   "),IF(RT=5,TEXT(LOOK!O9,"0.0 %       "),TEXT(LOOK!O9,"0.00 %  ")))))))</f>
        <v xml:space="preserve">46.2 %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8   </v>
      </c>
      <c r="D19" s="13" t="str">
        <f ca="1">IF(NT=1,TEXT(LOOK!C11,"###,###   "),IF(NT=2,TEXT(LOOK!C11,"$ 0.00     "),IF(NT=3,TEXT(LOOK!C11,"0.0         "),IF(NT=4,TEXT(LOOK!C11,"0 %"),IF(NT=5,TEXT(LOOK!C11,"0.0 %"),TEXT(LOOK!C11,"0.00 %"))))))</f>
        <v xml:space="preserve">23   </v>
      </c>
      <c r="E19" s="14" t="str">
        <f ca="1">IF(ISERR(LOOK!O11),0,IF(RT=1,TEXT(LOOK!O11,"###,###   "),IF(RT=2,TEXT(LOOK!O11,"$ 0.00     "),IF(RT=3,TEXT(LOOK!O11,"0.0           "),IF(RT=4,TEXT(LOOK!O11,"0 %   "),IF(RT=5,TEXT(LOOK!O11,"0.0 %       "),TEXT(LOOK!O11,"0.00 %  ")))))))</f>
        <v xml:space="preserve">34.8 %       </v>
      </c>
      <c r="S19" s="15"/>
      <c r="T19" s="15"/>
    </row>
    <row r="20" spans="2:24" ht="15" customHeight="1" x14ac:dyDescent="0.2">
      <c r="B20" s="12">
        <v>8</v>
      </c>
      <c r="C20" s="13" t="str">
        <f ca="1">IF(NT=1,TEXT(LOOK!B12,"###,###   "),IF(NT=2,TEXT(LOOK!B12,"$ 0.00     "),IF(NT=3,TEXT(LOOK!B12,"0.0         "),IF(NT=4,TEXT(LOOK!B12,"0 %"),IF(NT=5,TEXT(LOOK!B12,"0.0 %"),TEXT(LOOK!B12,"0.00 %"))))))</f>
        <v xml:space="preserve">72   </v>
      </c>
      <c r="D20" s="13" t="str">
        <f ca="1">IF(NT=1,TEXT(LOOK!C12,"###,###   "),IF(NT=2,TEXT(LOOK!C12,"$ 0.00     "),IF(NT=3,TEXT(LOOK!C12,"0.0         "),IF(NT=4,TEXT(LOOK!C12,"0 %"),IF(NT=5,TEXT(LOOK!C12,"0.0 %"),TEXT(LOOK!C12,"0.00 %"))))))</f>
        <v xml:space="preserve">227   </v>
      </c>
      <c r="E20" s="14" t="str">
        <f ca="1">IF(ISERR(LOOK!O12),0,IF(RT=1,TEXT(LOOK!O12,"###,###   "),IF(RT=2,TEXT(LOOK!O12,"$ 0.00     "),IF(RT=3,TEXT(LOOK!O12,"0.0           "),IF(RT=4,TEXT(LOOK!O12,"0 %   "),IF(RT=5,TEXT(LOOK!O12,"0.0 %       "),TEXT(LOOK!O12,"0.00 %  ")))))))</f>
        <v xml:space="preserve">31.7 %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52   </v>
      </c>
      <c r="E21" s="14" t="str">
        <f ca="1">IF(ISERR(LOOK!O13),0,IF(RT=1,TEXT(LOOK!O13,"###,###   "),IF(RT=2,TEXT(LOOK!O13,"$ 0.00     "),IF(RT=3,TEXT(LOOK!O13,"0.0           "),IF(RT=4,TEXT(LOOK!O13,"0 %   "),IF(RT=5,TEXT(LOOK!O13,"0.0 %       "),TEXT(LOOK!O13,"0.00 %  ")))))))</f>
        <v xml:space="preserve">30.8 %       </v>
      </c>
      <c r="S21" s="15"/>
      <c r="T21" s="15"/>
      <c r="X21" s="17"/>
    </row>
    <row r="22" spans="2:24" ht="15" customHeight="1" x14ac:dyDescent="0.2">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70   </v>
      </c>
      <c r="E22" s="14" t="str">
        <f ca="1">IF(ISERR(LOOK!O14),0,IF(RT=1,TEXT(LOOK!O14,"###,###   "),IF(RT=2,TEXT(LOOK!O14,"$ 0.00     "),IF(RT=3,TEXT(LOOK!O14,"0.0           "),IF(RT=4,TEXT(LOOK!O14,"0 %   "),IF(RT=5,TEXT(LOOK!O14,"0.0 %       "),TEXT(LOOK!O14,"0.00 %  ")))))))</f>
        <v xml:space="preserve">32.9 %       </v>
      </c>
      <c r="S22" s="15"/>
      <c r="T22" s="15"/>
      <c r="X22" s="17"/>
    </row>
    <row r="23" spans="2:24" ht="15" customHeight="1" x14ac:dyDescent="0.2">
      <c r="B23" s="12">
        <v>11</v>
      </c>
      <c r="C23" s="13" t="str">
        <f ca="1">IF(NT=1,TEXT(LOOK!B15,"###,###   "),IF(NT=2,TEXT(LOOK!B15,"$ 0.00     "),IF(NT=3,TEXT(LOOK!B15,"0.0         "),IF(NT=4,TEXT(LOOK!B15,"0 %"),IF(NT=5,TEXT(LOOK!B15,"0.0 %"),TEXT(LOOK!B15,"0.00 %"))))))</f>
        <v xml:space="preserve">44   </v>
      </c>
      <c r="D23" s="13" t="str">
        <f ca="1">IF(NT=1,TEXT(LOOK!C15,"###,###   "),IF(NT=2,TEXT(LOOK!C15,"$ 0.00     "),IF(NT=3,TEXT(LOOK!C15,"0.0         "),IF(NT=4,TEXT(LOOK!C15,"0 %"),IF(NT=5,TEXT(LOOK!C15,"0.0 %"),TEXT(LOOK!C15,"0.00 %"))))))</f>
        <v xml:space="preserve">108   </v>
      </c>
      <c r="E23" s="14" t="str">
        <f ca="1">IF(ISERR(LOOK!O15),0,IF(RT=1,TEXT(LOOK!O15,"###,###   "),IF(RT=2,TEXT(LOOK!O15,"$ 0.00     "),IF(RT=3,TEXT(LOOK!O15,"0.0           "),IF(RT=4,TEXT(LOOK!O15,"0 %   "),IF(RT=5,TEXT(LOOK!O15,"0.0 %       "),TEXT(LOOK!O15,"0.00 %  ")))))))</f>
        <v xml:space="preserve">40.7 %       </v>
      </c>
      <c r="S23" s="15"/>
      <c r="T23" s="15"/>
    </row>
    <row r="24" spans="2:24" ht="15" customHeight="1" x14ac:dyDescent="0.2">
      <c r="B24" s="12">
        <v>12</v>
      </c>
      <c r="C24" s="13" t="str">
        <f ca="1">IF(NT=1,TEXT(LOOK!B16,"###,###   "),IF(NT=2,TEXT(LOOK!B16,"$ 0.00     "),IF(NT=3,TEXT(LOOK!B16,"0.0         "),IF(NT=4,TEXT(LOOK!B16,"0 %"),IF(NT=5,TEXT(LOOK!B16,"0.0 %"),TEXT(LOOK!B16,"0.00 %"))))))</f>
        <v xml:space="preserve">118   </v>
      </c>
      <c r="D24" s="13" t="str">
        <f ca="1">IF(NT=1,TEXT(LOOK!C16,"###,###   "),IF(NT=2,TEXT(LOOK!C16,"$ 0.00     "),IF(NT=3,TEXT(LOOK!C16,"0.0         "),IF(NT=4,TEXT(LOOK!C16,"0 %"),IF(NT=5,TEXT(LOOK!C16,"0.0 %"),TEXT(LOOK!C16,"0.00 %"))))))</f>
        <v xml:space="preserve">277   </v>
      </c>
      <c r="E24" s="14" t="str">
        <f ca="1">IF(ISERR(LOOK!O16),0,IF(RT=1,TEXT(LOOK!O16,"###,###   "),IF(RT=2,TEXT(LOOK!O16,"$ 0.00     "),IF(RT=3,TEXT(LOOK!O16,"0.0           "),IF(RT=4,TEXT(LOOK!O16,"0 %   "),IF(RT=5,TEXT(LOOK!O16,"0.0 %       "),TEXT(LOOK!O16,"0.00 %  ")))))))</f>
        <v xml:space="preserve">42.6 %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41   </v>
      </c>
      <c r="E25" s="14" t="str">
        <f ca="1">IF(ISERR(LOOK!O17),0,IF(RT=1,TEXT(LOOK!O17,"###,###   "),IF(RT=2,TEXT(LOOK!O17,"$ 0.00     "),IF(RT=3,TEXT(LOOK!O17,"0.0           "),IF(RT=4,TEXT(LOOK!O17,"0 %   "),IF(RT=5,TEXT(LOOK!O17,"0.0 %       "),TEXT(LOOK!O17,"0.00 %  ")))))))</f>
        <v xml:space="preserve">31.7 %       </v>
      </c>
      <c r="S25" s="15"/>
      <c r="T25" s="15"/>
    </row>
    <row r="26" spans="2:24" ht="15" customHeight="1" x14ac:dyDescent="0.2">
      <c r="B26" s="12">
        <v>14</v>
      </c>
      <c r="C26" s="13" t="str">
        <f ca="1">IF(NT=1,TEXT(LOOK!B18,"###,###   "),IF(NT=2,TEXT(LOOK!B18,"$ 0.00     "),IF(NT=3,TEXT(LOOK!B18,"0.0         "),IF(NT=4,TEXT(LOOK!B18,"0 %"),IF(NT=5,TEXT(LOOK!B18,"0.0 %"),TEXT(LOOK!B18,"0.00 %"))))))</f>
        <v xml:space="preserve">43   </v>
      </c>
      <c r="D26" s="13" t="str">
        <f ca="1">IF(NT=1,TEXT(LOOK!C18,"###,###   "),IF(NT=2,TEXT(LOOK!C18,"$ 0.00     "),IF(NT=3,TEXT(LOOK!C18,"0.0         "),IF(NT=4,TEXT(LOOK!C18,"0 %"),IF(NT=5,TEXT(LOOK!C18,"0.0 %"),TEXT(LOOK!C18,"0.00 %"))))))</f>
        <v xml:space="preserve">104   </v>
      </c>
      <c r="E26" s="14" t="str">
        <f ca="1">IF(ISERR(LOOK!O18),0,IF(RT=1,TEXT(LOOK!O18,"###,###   "),IF(RT=2,TEXT(LOOK!O18,"$ 0.00     "),IF(RT=3,TEXT(LOOK!O18,"0.0           "),IF(RT=4,TEXT(LOOK!O18,"0 %   "),IF(RT=5,TEXT(LOOK!O18,"0.0 %       "),TEXT(LOOK!O18,"0.00 %  ")))))))</f>
        <v xml:space="preserve">41.3 %       </v>
      </c>
      <c r="S26" s="15"/>
      <c r="T26" s="15"/>
    </row>
    <row r="27" spans="2:24" ht="15" customHeight="1" x14ac:dyDescent="0.2">
      <c r="B27" s="12">
        <v>15</v>
      </c>
      <c r="C27" s="13" t="str">
        <f ca="1">IF(NT=1,TEXT(LOOK!B19,"###,###   "),IF(NT=2,TEXT(LOOK!B19,"$ 0.00     "),IF(NT=3,TEXT(LOOK!B19,"0.0         "),IF(NT=4,TEXT(LOOK!B19,"0 %"),IF(NT=5,TEXT(LOOK!B19,"0.0 %"),TEXT(LOOK!B19,"0.00 %"))))))</f>
        <v xml:space="preserve">51   </v>
      </c>
      <c r="D27" s="13" t="str">
        <f ca="1">IF(NT=1,TEXT(LOOK!C19,"###,###   "),IF(NT=2,TEXT(LOOK!C19,"$ 0.00     "),IF(NT=3,TEXT(LOOK!C19,"0.0         "),IF(NT=4,TEXT(LOOK!C19,"0 %"),IF(NT=5,TEXT(LOOK!C19,"0.0 %"),TEXT(LOOK!C19,"0.00 %"))))))</f>
        <v xml:space="preserve">183   </v>
      </c>
      <c r="E27" s="14" t="str">
        <f ca="1">IF(ISERR(LOOK!O19),0,IF(RT=1,TEXT(LOOK!O19,"###,###   "),IF(RT=2,TEXT(LOOK!O19,"$ 0.00     "),IF(RT=3,TEXT(LOOK!O19,"0.0           "),IF(RT=4,TEXT(LOOK!O19,"0 %   "),IF(RT=5,TEXT(LOOK!O19,"0.0 %       "),TEXT(LOOK!O19,"0.00 %  ")))))))</f>
        <v xml:space="preserve">27.9 %       </v>
      </c>
      <c r="S27" s="15"/>
      <c r="T27" s="15"/>
    </row>
    <row r="28" spans="2:24" ht="15" customHeight="1" x14ac:dyDescent="0.2">
      <c r="B28" s="12">
        <v>16</v>
      </c>
      <c r="C28" s="13" t="str">
        <f ca="1">IF(NT=1,TEXT(LOOK!B20,"###,###   "),IF(NT=2,TEXT(LOOK!B20,"$ 0.00     "),IF(NT=3,TEXT(LOOK!B20,"0.0         "),IF(NT=4,TEXT(LOOK!B20,"0 %"),IF(NT=5,TEXT(LOOK!B20,"0.0 %"),TEXT(LOOK!B20,"0.00 %"))))))</f>
        <v xml:space="preserve">34   </v>
      </c>
      <c r="D28" s="13" t="str">
        <f ca="1">IF(NT=1,TEXT(LOOK!C20,"###,###   "),IF(NT=2,TEXT(LOOK!C20,"$ 0.00     "),IF(NT=3,TEXT(LOOK!C20,"0.0         "),IF(NT=4,TEXT(LOOK!C20,"0 %"),IF(NT=5,TEXT(LOOK!C20,"0.0 %"),TEXT(LOOK!C20,"0.00 %"))))))</f>
        <v xml:space="preserve">96   </v>
      </c>
      <c r="E28" s="14" t="str">
        <f ca="1">IF(ISERR(LOOK!O20),0,IF(RT=1,TEXT(LOOK!O20,"###,###   "),IF(RT=2,TEXT(LOOK!O20,"$ 0.00     "),IF(RT=3,TEXT(LOOK!O20,"0.0           "),IF(RT=4,TEXT(LOOK!O20,"0 %   "),IF(RT=5,TEXT(LOOK!O20,"0.0 %       "),TEXT(LOOK!O20,"0.00 %  ")))))))</f>
        <v xml:space="preserve">35.4 %       </v>
      </c>
      <c r="S28" s="15"/>
      <c r="T28" s="15"/>
    </row>
    <row r="29" spans="2:24" ht="15" customHeight="1" x14ac:dyDescent="0.2">
      <c r="B29" s="12">
        <v>17</v>
      </c>
      <c r="C29" s="13" t="str">
        <f ca="1">IF(NT=1,TEXT(LOOK!B21,"###,###   "),IF(NT=2,TEXT(LOOK!B21,"$ 0.00     "),IF(NT=3,TEXT(LOOK!B21,"0.0         "),IF(NT=4,TEXT(LOOK!B21,"0 %"),IF(NT=5,TEXT(LOOK!B21,"0.0 %"),TEXT(LOOK!B21,"0.00 %"))))))</f>
        <v xml:space="preserve">37   </v>
      </c>
      <c r="D29" s="13" t="str">
        <f ca="1">IF(NT=1,TEXT(LOOK!C21,"###,###   "),IF(NT=2,TEXT(LOOK!C21,"$ 0.00     "),IF(NT=3,TEXT(LOOK!C21,"0.0         "),IF(NT=4,TEXT(LOOK!C21,"0 %"),IF(NT=5,TEXT(LOOK!C21,"0.0 %"),TEXT(LOOK!C21,"0.00 %"))))))</f>
        <v xml:space="preserve">109   </v>
      </c>
      <c r="E29" s="14" t="str">
        <f ca="1">IF(ISERR(LOOK!O21),0,IF(RT=1,TEXT(LOOK!O21,"###,###   "),IF(RT=2,TEXT(LOOK!O21,"$ 0.00     "),IF(RT=3,TEXT(LOOK!O21,"0.0           "),IF(RT=4,TEXT(LOOK!O21,"0 %   "),IF(RT=5,TEXT(LOOK!O21,"0.0 %       "),TEXT(LOOK!O21,"0.00 %  ")))))))</f>
        <v xml:space="preserve">33.9 %       </v>
      </c>
      <c r="S29" s="15"/>
      <c r="T29" s="15"/>
    </row>
    <row r="30" spans="2:24" ht="15" customHeight="1" x14ac:dyDescent="0.2">
      <c r="B30" s="12">
        <v>18</v>
      </c>
      <c r="C30" s="13" t="str">
        <f ca="1">IF(NT=1,TEXT(LOOK!B22,"###,###   "),IF(NT=2,TEXT(LOOK!B22,"$ 0.00     "),IF(NT=3,TEXT(LOOK!B22,"0.0         "),IF(NT=4,TEXT(LOOK!B22,"0 %"),IF(NT=5,TEXT(LOOK!B22,"0.0 %"),TEXT(LOOK!B22,"0.00 %"))))))</f>
        <v xml:space="preserve">18   </v>
      </c>
      <c r="D30" s="13" t="str">
        <f ca="1">IF(NT=1,TEXT(LOOK!C22,"###,###   "),IF(NT=2,TEXT(LOOK!C22,"$ 0.00     "),IF(NT=3,TEXT(LOOK!C22,"0.0         "),IF(NT=4,TEXT(LOOK!C22,"0 %"),IF(NT=5,TEXT(LOOK!C22,"0.0 %"),TEXT(LOOK!C22,"0.00 %"))))))</f>
        <v xml:space="preserve">67   </v>
      </c>
      <c r="E30" s="14" t="str">
        <f ca="1">IF(ISERR(LOOK!O22),0,IF(RT=1,TEXT(LOOK!O22,"###,###   "),IF(RT=2,TEXT(LOOK!O22,"$ 0.00     "),IF(RT=3,TEXT(LOOK!O22,"0.0           "),IF(RT=4,TEXT(LOOK!O22,"0 %   "),IF(RT=5,TEXT(LOOK!O22,"0.0 %       "),TEXT(LOOK!O22,"0.00 %  ")))))))</f>
        <v xml:space="preserve">26.9 %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28   </v>
      </c>
      <c r="E31" s="14" t="str">
        <f ca="1">IF(ISERR(LOOK!O23),0,IF(RT=1,TEXT(LOOK!O23,"###,###   "),IF(RT=2,TEXT(LOOK!O23,"$ 0.00     "),IF(RT=3,TEXT(LOOK!O23,"0.0           "),IF(RT=4,TEXT(LOOK!O23,"0 %   "),IF(RT=5,TEXT(LOOK!O23,"0.0 %       "),TEXT(LOOK!O23,"0.00 %  ")))))))</f>
        <v xml:space="preserve">25.0 %       </v>
      </c>
      <c r="S31" s="15"/>
      <c r="T31" s="15"/>
    </row>
    <row r="32" spans="2:24" ht="15" customHeight="1" x14ac:dyDescent="0.2">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29   </v>
      </c>
      <c r="E32" s="14" t="str">
        <f ca="1">IF(ISERR(LOOK!O24),0,IF(RT=1,TEXT(LOOK!O24,"###,###   "),IF(RT=2,TEXT(LOOK!O24,"$ 0.00     "),IF(RT=3,TEXT(LOOK!O24,"0.0           "),IF(RT=4,TEXT(LOOK!O24,"0 %   "),IF(RT=5,TEXT(LOOK!O24,"0.0 %       "),TEXT(LOOK!O24,"0.00 %  ")))))))</f>
        <v xml:space="preserve">31.0 %       </v>
      </c>
      <c r="S32" s="15"/>
      <c r="T32" s="15"/>
    </row>
    <row r="33" spans="2:20" ht="15" customHeight="1" x14ac:dyDescent="0.2">
      <c r="B33" s="12">
        <v>21</v>
      </c>
      <c r="C33" s="13" t="str">
        <f ca="1">IF(NT=1,TEXT(LOOK!B25,"###,###   "),IF(NT=2,TEXT(LOOK!B25,"$ 0.00     "),IF(NT=3,TEXT(LOOK!B25,"0.0         "),IF(NT=4,TEXT(LOOK!B25,"0 %"),IF(NT=5,TEXT(LOOK!B25,"0.0 %"),TEXT(LOOK!B25,"0.00 %"))))))</f>
        <v xml:space="preserve">31   </v>
      </c>
      <c r="D33" s="13" t="str">
        <f ca="1">IF(NT=1,TEXT(LOOK!C25,"###,###   "),IF(NT=2,TEXT(LOOK!C25,"$ 0.00     "),IF(NT=3,TEXT(LOOK!C25,"0.0         "),IF(NT=4,TEXT(LOOK!C25,"0 %"),IF(NT=5,TEXT(LOOK!C25,"0.0 %"),TEXT(LOOK!C25,"0.00 %"))))))</f>
        <v xml:space="preserve">83   </v>
      </c>
      <c r="E33" s="14" t="str">
        <f ca="1">IF(ISERR(LOOK!O25),0,IF(RT=1,TEXT(LOOK!O25,"###,###   "),IF(RT=2,TEXT(LOOK!O25,"$ 0.00     "),IF(RT=3,TEXT(LOOK!O25,"0.0           "),IF(RT=4,TEXT(LOOK!O25,"0 %   "),IF(RT=5,TEXT(LOOK!O25,"0.0 %       "),TEXT(LOOK!O25,"0.00 %  ")))))))</f>
        <v xml:space="preserve">37.3 %       </v>
      </c>
      <c r="S33" s="15"/>
      <c r="T33" s="15"/>
    </row>
    <row r="34" spans="2:20" ht="15" customHeight="1" x14ac:dyDescent="0.2">
      <c r="B34" s="12">
        <v>22</v>
      </c>
      <c r="C34" s="13" t="str">
        <f ca="1">IF(NT=1,TEXT(LOOK!B26,"###,###   "),IF(NT=2,TEXT(LOOK!B26,"$ 0.00     "),IF(NT=3,TEXT(LOOK!B26,"0.0         "),IF(NT=4,TEXT(LOOK!B26,"0 %"),IF(NT=5,TEXT(LOOK!B26,"0.0 %"),TEXT(LOOK!B26,"0.00 %"))))))</f>
        <v xml:space="preserve">103   </v>
      </c>
      <c r="D34" s="13" t="str">
        <f ca="1">IF(NT=1,TEXT(LOOK!C26,"###,###   "),IF(NT=2,TEXT(LOOK!C26,"$ 0.00     "),IF(NT=3,TEXT(LOOK!C26,"0.0         "),IF(NT=4,TEXT(LOOK!C26,"0 %"),IF(NT=5,TEXT(LOOK!C26,"0.0 %"),TEXT(LOOK!C26,"0.00 %"))))))</f>
        <v xml:space="preserve">204   </v>
      </c>
      <c r="E34" s="14" t="str">
        <f ca="1">IF(ISERR(LOOK!O26),0,IF(RT=1,TEXT(LOOK!O26,"###,###   "),IF(RT=2,TEXT(LOOK!O26,"$ 0.00     "),IF(RT=3,TEXT(LOOK!O26,"0.0           "),IF(RT=4,TEXT(LOOK!O26,"0 %   "),IF(RT=5,TEXT(LOOK!O26,"0.0 %       "),TEXT(LOOK!O26,"0.00 %  ")))))))</f>
        <v xml:space="preserve">50.5 %       </v>
      </c>
      <c r="S34" s="15"/>
      <c r="T34" s="15"/>
    </row>
    <row r="35" spans="2:20" ht="15" customHeight="1" x14ac:dyDescent="0.2">
      <c r="B35" s="12">
        <v>23</v>
      </c>
      <c r="C35" s="13" t="str">
        <f ca="1">IF(NT=1,TEXT(LOOK!B27,"###,###   "),IF(NT=2,TEXT(LOOK!B27,"$ 0.00     "),IF(NT=3,TEXT(LOOK!B27,"0.0         "),IF(NT=4,TEXT(LOOK!B27,"0 %"),IF(NT=5,TEXT(LOOK!B27,"0.0 %"),TEXT(LOOK!B27,"0.00 %"))))))</f>
        <v xml:space="preserve">107   </v>
      </c>
      <c r="D35" s="13" t="str">
        <f ca="1">IF(NT=1,TEXT(LOOK!C27,"###,###   "),IF(NT=2,TEXT(LOOK!C27,"$ 0.00     "),IF(NT=3,TEXT(LOOK!C27,"0.0         "),IF(NT=4,TEXT(LOOK!C27,"0 %"),IF(NT=5,TEXT(LOOK!C27,"0.0 %"),TEXT(LOOK!C27,"0.00 %"))))))</f>
        <v xml:space="preserve">337   </v>
      </c>
      <c r="E35" s="14" t="str">
        <f ca="1">IF(ISERR(LOOK!O27),0,IF(RT=1,TEXT(LOOK!O27,"###,###   "),IF(RT=2,TEXT(LOOK!O27,"$ 0.00     "),IF(RT=3,TEXT(LOOK!O27,"0.0           "),IF(RT=4,TEXT(LOOK!O27,"0 %   "),IF(RT=5,TEXT(LOOK!O27,"0.0 %       "),TEXT(LOOK!O27,"0.00 %  ")))))))</f>
        <v xml:space="preserve">31.8 %       </v>
      </c>
      <c r="S35" s="15"/>
      <c r="T35" s="15"/>
    </row>
    <row r="36" spans="2:20" ht="15" customHeight="1" x14ac:dyDescent="0.2">
      <c r="B36" s="12">
        <v>24</v>
      </c>
      <c r="C36" s="16" t="str">
        <f ca="1">IF(NT=1,TEXT(LOOK!B28,"###,###   "),IF(NT=2,TEXT(LOOK!B28,"$ 0.00     "),IF(NT=3,TEXT(LOOK!B28,"0.0         "),IF(NT=4,TEXT(LOOK!B28,"0 %"),IF(NT=5,TEXT(LOOK!B28,"0.0 %"),TEXT(LOOK!B28,"0.00 %"))))))</f>
        <v xml:space="preserve">16   </v>
      </c>
      <c r="D36" s="16" t="str">
        <f ca="1">IF(NT=1,TEXT(LOOK!C28,"###,###   "),IF(NT=2,TEXT(LOOK!C28,"$ 0.00     "),IF(NT=3,TEXT(LOOK!C28,"0.0         "),IF(NT=4,TEXT(LOOK!C28,"0 %"),IF(NT=5,TEXT(LOOK!C28,"0.0 %"),TEXT(LOOK!C28,"0.00 %"))))))</f>
        <v xml:space="preserve">67   </v>
      </c>
      <c r="E36" s="14" t="str">
        <f ca="1">IF(ISERR(LOOK!O28),0,IF(RT=1,TEXT(LOOK!O28,"###,###   "),IF(RT=2,TEXT(LOOK!O28,"$ 0.00     "),IF(RT=3,TEXT(LOOK!O28,"0.0           "),IF(RT=4,TEXT(LOOK!O28,"0 %   "),IF(RT=5,TEXT(LOOK!O28,"0.0 %       "),TEXT(LOOK!O28,"0.00 %  ")))))))</f>
        <v xml:space="preserve">23.9 %       </v>
      </c>
      <c r="S36" s="15"/>
      <c r="T36" s="15"/>
    </row>
    <row r="37" spans="2:20" ht="15" customHeight="1" x14ac:dyDescent="0.2">
      <c r="B37" s="18" t="s">
        <v>2</v>
      </c>
      <c r="C37" s="19" t="str">
        <f ca="1">IF(NT=1,TEXT(LOOK!B29,"###,###   "),IF(NT=2,TEXT(LOOK!B29,"$ 0.00     "),IF(NT=3,TEXT(LOOK!B29,"0.0         "),IF(NT=4,TEXT(LOOK!B29,"0 %"),IF(NT=5,TEXT(LOOK!B29,"0.0 %"),TEXT(LOOK!B29,"0.00 %"))))))</f>
        <v xml:space="preserve">796   </v>
      </c>
      <c r="D37" s="19" t="str">
        <f ca="1">IF(NT=1,TEXT(LOOK!C29,"###,###   "),IF(NT=2,TEXT(LOOK!C29,"$ 0.00     "),IF(NT=3,TEXT(LOOK!C29,"0.0         "),IF(NT=4,TEXT(LOOK!C29,"0 %"),IF(NT=5,TEXT(LOOK!C29,"0.0 %"),TEXT(LOOK!C29,"0.00 %"))))))</f>
        <v xml:space="preserve">2,311   </v>
      </c>
      <c r="E37" s="19" t="str">
        <f ca="1">IF(ISERR(LOOK!O29),0,IF(RT=1,TEXT(LOOK!O29,"###,###   "),IF(RT=2,TEXT(LOOK!O29,"$ 0.00     "),IF(RT=3,TEXT(LOOK!O29,"0.0           "),IF(RT=4,TEXT(LOOK!O29,"0 %   "),IF(RT=5,TEXT(LOOK!O29,"0.0 %       "),TEXT(LOOK!O29,"0.00 %  ")))))))</f>
        <v xml:space="preserve">34.4 %       </v>
      </c>
    </row>
    <row r="38" spans="2:20" ht="5.25" customHeight="1" x14ac:dyDescent="0.2"/>
    <row r="39" spans="2:20" ht="15" customHeight="1" x14ac:dyDescent="0.2">
      <c r="B39" s="430" t="str">
        <f>"Report Updated "&amp;LOOK!I1</f>
        <v>Report Updated June 20, 2018</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246" priority="32" stopIfTrue="1">
      <formula>$F$2=$B13</formula>
    </cfRule>
  </conditionalFormatting>
  <conditionalFormatting sqref="C13:E13">
    <cfRule type="expression" dxfId="3245" priority="25">
      <formula>$F10=24</formula>
    </cfRule>
    <cfRule type="expression" priority="28">
      <formula>"iff10=""24"", Orange, """""</formula>
    </cfRule>
    <cfRule type="cellIs" dxfId="3244" priority="29" operator="equal">
      <formula>"if (f10=24)"</formula>
    </cfRule>
    <cfRule type="cellIs" dxfId="3243" priority="30" operator="equal">
      <formula>"b10=""1"""</formula>
    </cfRule>
    <cfRule type="duplicateValues" priority="31"/>
  </conditionalFormatting>
  <conditionalFormatting sqref="C14:E14">
    <cfRule type="expression" dxfId="3242" priority="23" stopIfTrue="1">
      <formula>"$f10=23"</formula>
    </cfRule>
    <cfRule type="expression" dxfId="3241" priority="24">
      <formula>$F10=23</formula>
    </cfRule>
  </conditionalFormatting>
  <conditionalFormatting sqref="C15:E15">
    <cfRule type="expression" dxfId="3240" priority="22">
      <formula>$F10=22</formula>
    </cfRule>
  </conditionalFormatting>
  <conditionalFormatting sqref="C16:E16">
    <cfRule type="expression" dxfId="3239" priority="21">
      <formula>$F10=21</formula>
    </cfRule>
  </conditionalFormatting>
  <conditionalFormatting sqref="C17:E17">
    <cfRule type="expression" dxfId="3238" priority="20">
      <formula>$F10=20</formula>
    </cfRule>
  </conditionalFormatting>
  <conditionalFormatting sqref="C18:E18">
    <cfRule type="expression" dxfId="3237" priority="19">
      <formula>$F10=19</formula>
    </cfRule>
  </conditionalFormatting>
  <conditionalFormatting sqref="C19:E19">
    <cfRule type="expression" dxfId="3236" priority="18">
      <formula>$F10=18</formula>
    </cfRule>
  </conditionalFormatting>
  <conditionalFormatting sqref="C20:E20">
    <cfRule type="expression" dxfId="3235" priority="17">
      <formula>$F10=17</formula>
    </cfRule>
  </conditionalFormatting>
  <conditionalFormatting sqref="C21:E21">
    <cfRule type="expression" dxfId="3234" priority="16">
      <formula>$F10=16</formula>
    </cfRule>
  </conditionalFormatting>
  <conditionalFormatting sqref="C22:E22">
    <cfRule type="expression" dxfId="3233" priority="15">
      <formula>$F10=15</formula>
    </cfRule>
  </conditionalFormatting>
  <conditionalFormatting sqref="C23:E23">
    <cfRule type="expression" dxfId="3232" priority="14">
      <formula>$F10=14</formula>
    </cfRule>
  </conditionalFormatting>
  <conditionalFormatting sqref="C24:E24">
    <cfRule type="expression" dxfId="3231" priority="13">
      <formula>$F10=13</formula>
    </cfRule>
  </conditionalFormatting>
  <conditionalFormatting sqref="C36:E36">
    <cfRule type="expression" dxfId="3230" priority="12">
      <formula>$F10=1</formula>
    </cfRule>
  </conditionalFormatting>
  <conditionalFormatting sqref="C35:E35">
    <cfRule type="expression" dxfId="3229" priority="11">
      <formula>$F10=2</formula>
    </cfRule>
  </conditionalFormatting>
  <conditionalFormatting sqref="C34:E34">
    <cfRule type="expression" dxfId="3228" priority="10">
      <formula>$F10=3</formula>
    </cfRule>
  </conditionalFormatting>
  <conditionalFormatting sqref="C33:E33">
    <cfRule type="expression" dxfId="3227" priority="9">
      <formula>$F10=4</formula>
    </cfRule>
  </conditionalFormatting>
  <conditionalFormatting sqref="C32:E32">
    <cfRule type="expression" dxfId="3226" priority="8">
      <formula>$F10=5</formula>
    </cfRule>
  </conditionalFormatting>
  <conditionalFormatting sqref="C31:E31">
    <cfRule type="expression" dxfId="3225" priority="7">
      <formula>$F10=6</formula>
    </cfRule>
  </conditionalFormatting>
  <conditionalFormatting sqref="C30:E30">
    <cfRule type="expression" dxfId="3224" priority="6">
      <formula>$F10=7</formula>
    </cfRule>
  </conditionalFormatting>
  <conditionalFormatting sqref="C29:E29">
    <cfRule type="expression" dxfId="3223" priority="5">
      <formula>$F10=8</formula>
    </cfRule>
  </conditionalFormatting>
  <conditionalFormatting sqref="C28:E28">
    <cfRule type="expression" dxfId="3222" priority="4">
      <formula>$F10=9</formula>
    </cfRule>
  </conditionalFormatting>
  <conditionalFormatting sqref="C27:E27">
    <cfRule type="expression" dxfId="3221" priority="3">
      <formula>$F10=10</formula>
    </cfRule>
  </conditionalFormatting>
  <conditionalFormatting sqref="C26:E26">
    <cfRule type="expression" dxfId="3220" priority="2" stopIfTrue="1">
      <formula>$F10=11</formula>
    </cfRule>
  </conditionalFormatting>
  <conditionalFormatting sqref="C25:E25">
    <cfRule type="expression" dxfId="3219"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December 2018</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81</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June 20, 2018</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82</v>
      </c>
      <c r="C6" s="481"/>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4" t="str">
        <f>TITLES!$C5</f>
        <v>Welfare Transition Entered Employment Rate</v>
      </c>
      <c r="D7" s="475"/>
      <c r="E7" s="31">
        <f ca="1">OFFSET(LOOK!$AE$4,E$6,$B7)</f>
        <v>0.182</v>
      </c>
      <c r="F7" s="31">
        <f ca="1">OFFSET(LOOK!$AE$4,F$6,$B7)</f>
        <v>0.13600000000000001</v>
      </c>
      <c r="G7" s="31">
        <f ca="1">OFFSET(LOOK!$AE$4,G$6,$B7)</f>
        <v>0.17899999999999999</v>
      </c>
      <c r="H7" s="31">
        <f ca="1">OFFSET(LOOK!$AE$4,H$6,$B7)</f>
        <v>0.25</v>
      </c>
      <c r="I7" s="31">
        <f ca="1">OFFSET(LOOK!$AE$4,I$6,$B7)</f>
        <v>0.46200000000000002</v>
      </c>
      <c r="J7" s="31">
        <f ca="1">OFFSET(LOOK!$AE$4,J$6,$B7)</f>
        <v>0</v>
      </c>
      <c r="K7" s="31">
        <f ca="1">OFFSET(LOOK!$AE$4,K$6,$B7)</f>
        <v>0.34799999999999998</v>
      </c>
      <c r="L7" s="31">
        <f ca="1">OFFSET(LOOK!$AE$4,L$6,$B7)</f>
        <v>0.317</v>
      </c>
      <c r="M7" s="31">
        <f ca="1">OFFSET(LOOK!$AE$4,M$6,$B7)</f>
        <v>0.308</v>
      </c>
      <c r="N7" s="31">
        <f ca="1">OFFSET(LOOK!$AE$4,N$6,$B7)</f>
        <v>0.32900000000000001</v>
      </c>
      <c r="O7" s="31">
        <f ca="1">OFFSET(LOOK!$AE$4,O$6,$B7)</f>
        <v>0.40699999999999997</v>
      </c>
      <c r="P7" s="31">
        <f ca="1">OFFSET(LOOK!$AE$4,P$6,$B7)</f>
        <v>0.42599999999999999</v>
      </c>
      <c r="Q7" s="31">
        <f ca="1">OFFSET(LOOK!$AE$4,Q$6,$B7)</f>
        <v>0.317</v>
      </c>
      <c r="R7" s="31">
        <f ca="1">OFFSET(LOOK!$AE$4,R$6,$B7)</f>
        <v>0.41299999999999998</v>
      </c>
      <c r="S7" s="31">
        <f ca="1">OFFSET(LOOK!$AE$4,S$6,$B7)</f>
        <v>0.27900000000000003</v>
      </c>
      <c r="T7" s="31">
        <f ca="1">OFFSET(LOOK!$AE$4,T$6,$B7)</f>
        <v>0.35399999999999998</v>
      </c>
      <c r="U7" s="31">
        <f ca="1">OFFSET(LOOK!$AE$4,U$6,$B7)</f>
        <v>0.33900000000000002</v>
      </c>
      <c r="V7" s="31">
        <f ca="1">OFFSET(LOOK!$AE$4,V$6,$B7)</f>
        <v>0.26900000000000002</v>
      </c>
      <c r="W7" s="31">
        <f ca="1">OFFSET(LOOK!$AE$4,W$6,$B7)</f>
        <v>0.25</v>
      </c>
      <c r="X7" s="31">
        <f ca="1">OFFSET(LOOK!$AE$4,X$6,$B7)</f>
        <v>0.31</v>
      </c>
      <c r="Y7" s="31">
        <f ca="1">OFFSET(LOOK!$AE$4,Y$6,$B7)</f>
        <v>0.373</v>
      </c>
      <c r="Z7" s="31">
        <f ca="1">OFFSET(LOOK!$AE$4,Z$6,$B7)</f>
        <v>0.505</v>
      </c>
      <c r="AA7" s="31">
        <f ca="1">OFFSET(LOOK!$AE$4,AA$6,$B7)</f>
        <v>0.318</v>
      </c>
      <c r="AB7" s="31">
        <f ca="1">OFFSET(LOOK!$AE$4,AB$6,$B7)</f>
        <v>0.23899999999999999</v>
      </c>
      <c r="AC7" s="31">
        <f ca="1">OFFSET(LOOK!$AE$4,25,$B7)</f>
        <v>0.34399999999999997</v>
      </c>
    </row>
    <row r="8" spans="1:29" s="17" customFormat="1" ht="48" customHeight="1" x14ac:dyDescent="0.2">
      <c r="B8" s="28">
        <v>2</v>
      </c>
      <c r="C8" s="29" t="str">
        <f>TITLES!$C6</f>
        <v>Welfare Transition Entered Employment Wage Rate</v>
      </c>
      <c r="D8" s="30"/>
      <c r="E8" s="31">
        <f ca="1">OFFSET(LOOK!$AE$4,E$6,$B8)</f>
        <v>0.63600000000000001</v>
      </c>
      <c r="F8" s="31">
        <f ca="1">OFFSET(LOOK!$AE$4,F$6,$B8)</f>
        <v>0.84499999999999997</v>
      </c>
      <c r="G8" s="31">
        <f ca="1">OFFSET(LOOK!$AE$4,G$6,$B8)</f>
        <v>0.83799999999999997</v>
      </c>
      <c r="H8" s="31">
        <f ca="1">OFFSET(LOOK!$AE$4,H$6,$B8)</f>
        <v>0</v>
      </c>
      <c r="I8" s="31">
        <f ca="1">OFFSET(LOOK!$AE$4,I$6,$B8)</f>
        <v>0.72199999999999998</v>
      </c>
      <c r="J8" s="31">
        <f ca="1">OFFSET(LOOK!$AE$4,J$6,$B8)</f>
        <v>0.84599999999999997</v>
      </c>
      <c r="K8" s="31">
        <f ca="1">OFFSET(LOOK!$AE$4,K$6,$B8)</f>
        <v>0.86799999999999999</v>
      </c>
      <c r="L8" s="31">
        <f ca="1">OFFSET(LOOK!$AE$4,L$6,$B8)</f>
        <v>0.79</v>
      </c>
      <c r="M8" s="31">
        <f ca="1">OFFSET(LOOK!$AE$4,M$6,$B8)</f>
        <v>0.78700000000000003</v>
      </c>
      <c r="N8" s="31">
        <f ca="1">OFFSET(LOOK!$AE$4,N$6,$B8)</f>
        <v>0.85799999999999998</v>
      </c>
      <c r="O8" s="31">
        <f ca="1">OFFSET(LOOK!$AE$4,O$6,$B8)</f>
        <v>0.80900000000000005</v>
      </c>
      <c r="P8" s="31">
        <f ca="1">OFFSET(LOOK!$AE$4,P$6,$B8)</f>
        <v>0.78200000000000003</v>
      </c>
      <c r="Q8" s="31">
        <f ca="1">OFFSET(LOOK!$AE$4,Q$6,$B8)</f>
        <v>0.66200000000000003</v>
      </c>
      <c r="R8" s="31">
        <f ca="1">OFFSET(LOOK!$AE$4,R$6,$B8)</f>
        <v>0.81</v>
      </c>
      <c r="S8" s="31">
        <f ca="1">OFFSET(LOOK!$AE$4,S$6,$B8)</f>
        <v>0.72499999999999998</v>
      </c>
      <c r="T8" s="31">
        <f ca="1">OFFSET(LOOK!$AE$4,T$6,$B8)</f>
        <v>0.78800000000000003</v>
      </c>
      <c r="U8" s="31">
        <f ca="1">OFFSET(LOOK!$AE$4,U$6,$B8)</f>
        <v>0.76500000000000001</v>
      </c>
      <c r="V8" s="31">
        <f ca="1">OFFSET(LOOK!$AE$4,V$6,$B8)</f>
        <v>0.79400000000000004</v>
      </c>
      <c r="W8" s="31">
        <f ca="1">OFFSET(LOOK!$AE$4,W$6,$B8)</f>
        <v>0.71599999999999997</v>
      </c>
      <c r="X8" s="31">
        <f ca="1">OFFSET(LOOK!$AE$4,X$6,$B8)</f>
        <v>0.72</v>
      </c>
      <c r="Y8" s="31">
        <f ca="1">OFFSET(LOOK!$AE$4,Y$6,$B8)</f>
        <v>0.70499999999999996</v>
      </c>
      <c r="Z8" s="31">
        <f ca="1">OFFSET(LOOK!$AE$4,Z$6,$B8)</f>
        <v>0.71699999999999997</v>
      </c>
      <c r="AA8" s="31">
        <f ca="1">OFFSET(LOOK!$AE$4,AA$6,$B8)</f>
        <v>0.78300000000000003</v>
      </c>
      <c r="AB8" s="31">
        <f ca="1">OFFSET(LOOK!$AE$4,AB$6,$B8)</f>
        <v>0.68300000000000005</v>
      </c>
      <c r="AC8" s="31">
        <f ca="1">OFFSET(LOOK!$AE$4,25,$B8)</f>
        <v>0.76400000000000001</v>
      </c>
    </row>
    <row r="9" spans="1:29" s="17" customFormat="1" ht="48" customHeight="1" x14ac:dyDescent="0.2">
      <c r="B9" s="28">
        <v>3</v>
      </c>
      <c r="C9" s="29" t="str">
        <f>TITLES!$C7</f>
        <v>Welfare Transition Federal All Family Participation Rate</v>
      </c>
      <c r="D9" s="30"/>
      <c r="E9" s="31">
        <f ca="1">OFFSET(LOOK!$AE$4,E$6,$B9)</f>
        <v>0.16</v>
      </c>
      <c r="F9" s="31">
        <f ca="1">OFFSET(LOOK!$AE$4,F$6,$B9)</f>
        <v>0.13200000000000001</v>
      </c>
      <c r="G9" s="31">
        <f ca="1">OFFSET(LOOK!$AE$4,G$6,$B9)</f>
        <v>2.3E-2</v>
      </c>
      <c r="H9" s="31">
        <f ca="1">OFFSET(LOOK!$AE$4,H$6,$B9)</f>
        <v>0</v>
      </c>
      <c r="I9" s="31">
        <f ca="1">OFFSET(LOOK!$AE$4,I$6,$B9)</f>
        <v>0.436</v>
      </c>
      <c r="J9" s="31">
        <f ca="1">OFFSET(LOOK!$AE$4,J$6,$B9)</f>
        <v>0.21099999999999999</v>
      </c>
      <c r="K9" s="31">
        <f ca="1">OFFSET(LOOK!$AE$4,K$6,$B9)</f>
        <v>0.154</v>
      </c>
      <c r="L9" s="31">
        <f ca="1">OFFSET(LOOK!$AE$4,L$6,$B9)</f>
        <v>0.20699999999999999</v>
      </c>
      <c r="M9" s="31">
        <f ca="1">OFFSET(LOOK!$AE$4,M$6,$B9)</f>
        <v>0.35599999999999998</v>
      </c>
      <c r="N9" s="31">
        <f ca="1">OFFSET(LOOK!$AE$4,N$6,$B9)</f>
        <v>0.42299999999999999</v>
      </c>
      <c r="O9" s="31">
        <f ca="1">OFFSET(LOOK!$AE$4,O$6,$B9)</f>
        <v>0.51</v>
      </c>
      <c r="P9" s="31">
        <f ca="1">OFFSET(LOOK!$AE$4,P$6,$B9)</f>
        <v>0.47499999999999998</v>
      </c>
      <c r="Q9" s="31">
        <f ca="1">OFFSET(LOOK!$AE$4,Q$6,$B9)</f>
        <v>0.25</v>
      </c>
      <c r="R9" s="31">
        <f ca="1">OFFSET(LOOK!$AE$4,R$6,$B9)</f>
        <v>0.5</v>
      </c>
      <c r="S9" s="31">
        <f ca="1">OFFSET(LOOK!$AE$4,S$6,$B9)</f>
        <v>0.317</v>
      </c>
      <c r="T9" s="31">
        <f ca="1">OFFSET(LOOK!$AE$4,T$6,$B9)</f>
        <v>0.48</v>
      </c>
      <c r="U9" s="31">
        <f ca="1">OFFSET(LOOK!$AE$4,U$6,$B9)</f>
        <v>0.28599999999999998</v>
      </c>
      <c r="V9" s="31">
        <f ca="1">OFFSET(LOOK!$AE$4,V$6,$B9)</f>
        <v>0.183</v>
      </c>
      <c r="W9" s="31">
        <f ca="1">OFFSET(LOOK!$AE$4,W$6,$B9)</f>
        <v>0.14799999999999999</v>
      </c>
      <c r="X9" s="31">
        <f ca="1">OFFSET(LOOK!$AE$4,X$6,$B9)</f>
        <v>0.182</v>
      </c>
      <c r="Y9" s="31">
        <f ca="1">OFFSET(LOOK!$AE$4,Y$6,$B9)</f>
        <v>0.53900000000000003</v>
      </c>
      <c r="Z9" s="31">
        <f ca="1">OFFSET(LOOK!$AE$4,Z$6,$B9)</f>
        <v>0.56599999999999995</v>
      </c>
      <c r="AA9" s="31">
        <f ca="1">OFFSET(LOOK!$AE$4,AA$6,$B9)</f>
        <v>0.23400000000000001</v>
      </c>
      <c r="AB9" s="31">
        <f ca="1">OFFSET(LOOK!$AE$4,AB$6,$B9)</f>
        <v>0.27</v>
      </c>
      <c r="AC9" s="31">
        <f ca="1">OFFSET(LOOK!$AE$4,25,$B9)</f>
        <v>0.35299999999999998</v>
      </c>
    </row>
    <row r="10" spans="1:29" s="17" customFormat="1" ht="48" customHeight="1" x14ac:dyDescent="0.2">
      <c r="A10" s="32"/>
      <c r="B10" s="28">
        <v>4</v>
      </c>
      <c r="C10" s="29" t="str">
        <f>TITLES!$C8</f>
        <v>Welfare Transition Federal Two Parent Participation Rate</v>
      </c>
      <c r="D10" s="30"/>
      <c r="E10" s="31">
        <f ca="1">OFFSET(LOOK!$AE$4,E$6,$B10)</f>
        <v>0.222</v>
      </c>
      <c r="F10" s="31">
        <f ca="1">OFFSET(LOOK!$AE$4,F$6,$B10)</f>
        <v>0</v>
      </c>
      <c r="G10" s="31">
        <f ca="1">OFFSET(LOOK!$AE$4,G$6,$B10)</f>
        <v>0</v>
      </c>
      <c r="H10" s="31">
        <f ca="1">OFFSET(LOOK!$AE$4,H$6,$B10)</f>
        <v>0</v>
      </c>
      <c r="I10" s="31">
        <f ca="1">OFFSET(LOOK!$AE$4,I$6,$B10)</f>
        <v>0</v>
      </c>
      <c r="J10" s="31">
        <f ca="1">OFFSET(LOOK!$AE$4,J$6,$B10)</f>
        <v>0</v>
      </c>
      <c r="K10" s="31">
        <f ca="1">OFFSET(LOOK!$AE$4,K$6,$B10)</f>
        <v>1</v>
      </c>
      <c r="L10" s="31">
        <f ca="1">OFFSET(LOOK!$AE$4,L$6,$B10)</f>
        <v>0.3</v>
      </c>
      <c r="M10" s="31">
        <f ca="1">OFFSET(LOOK!$AE$4,M$6,$B10)</f>
        <v>0.2</v>
      </c>
      <c r="N10" s="31">
        <f ca="1">OFFSET(LOOK!$AE$4,N$6,$B10)</f>
        <v>0.66700000000000004</v>
      </c>
      <c r="O10" s="31">
        <f ca="1">OFFSET(LOOK!$AE$4,O$6,$B10)</f>
        <v>0.5</v>
      </c>
      <c r="P10" s="31">
        <f ca="1">OFFSET(LOOK!$AE$4,P$6,$B10)</f>
        <v>0.54500000000000004</v>
      </c>
      <c r="Q10" s="31">
        <f ca="1">OFFSET(LOOK!$AE$4,Q$6,$B10)</f>
        <v>0</v>
      </c>
      <c r="R10" s="31">
        <f ca="1">OFFSET(LOOK!$AE$4,R$6,$B10)</f>
        <v>0.83299999999999996</v>
      </c>
      <c r="S10" s="31">
        <f ca="1">OFFSET(LOOK!$AE$4,S$6,$B10)</f>
        <v>0.45500000000000002</v>
      </c>
      <c r="T10" s="31">
        <f ca="1">OFFSET(LOOK!$AE$4,T$6,$B10)</f>
        <v>0.57099999999999995</v>
      </c>
      <c r="U10" s="31">
        <f ca="1">OFFSET(LOOK!$AE$4,U$6,$B10)</f>
        <v>0.16700000000000001</v>
      </c>
      <c r="V10" s="31">
        <f ca="1">OFFSET(LOOK!$AE$4,V$6,$B10)</f>
        <v>0.25</v>
      </c>
      <c r="W10" s="31">
        <f ca="1">OFFSET(LOOK!$AE$4,W$6,$B10)</f>
        <v>0</v>
      </c>
      <c r="X10" s="31">
        <f ca="1">OFFSET(LOOK!$AE$4,X$6,$B10)</f>
        <v>0</v>
      </c>
      <c r="Y10" s="31">
        <f ca="1">OFFSET(LOOK!$AE$4,Y$6,$B10)</f>
        <v>0.6</v>
      </c>
      <c r="Z10" s="31">
        <f ca="1">OFFSET(LOOK!$AE$4,Z$6,$B10)</f>
        <v>0.64300000000000002</v>
      </c>
      <c r="AA10" s="31">
        <f ca="1">OFFSET(LOOK!$AE$4,AA$6,$B10)</f>
        <v>0.182</v>
      </c>
      <c r="AB10" s="31">
        <f ca="1">OFFSET(LOOK!$AE$4,AB$6,$B10)</f>
        <v>0.33300000000000002</v>
      </c>
      <c r="AC10" s="31">
        <f ca="1">OFFSET(LOOK!$AE$4,25,$B10)</f>
        <v>0.36699999999999999</v>
      </c>
    </row>
    <row r="11" spans="1:29" s="17" customFormat="1" ht="48" customHeight="1" x14ac:dyDescent="0.2">
      <c r="A11" s="32"/>
      <c r="B11" s="33">
        <v>5</v>
      </c>
      <c r="C11" s="29" t="str">
        <f>TITLES!$C9</f>
        <v>WIOA Adult Employed Worker Outcome  Rate</v>
      </c>
      <c r="D11" s="30"/>
      <c r="E11" s="31">
        <f ca="1">OFFSET(LOOK!$AE$4,E$6,$B11)</f>
        <v>0</v>
      </c>
      <c r="F11" s="31" t="str">
        <f ca="1">OFFSET(LOOK!$AE$4,F$6,$B11)</f>
        <v/>
      </c>
      <c r="G11" s="31">
        <f ca="1">OFFSET(LOOK!$AE$4,G$6,$B11)</f>
        <v>0.66700000000000004</v>
      </c>
      <c r="H11" s="31">
        <f ca="1">OFFSET(LOOK!$AE$4,H$6,$B11)</f>
        <v>1</v>
      </c>
      <c r="I11" s="31">
        <f ca="1">OFFSET(LOOK!$AE$4,I$6,$B11)</f>
        <v>0</v>
      </c>
      <c r="J11" s="31">
        <f ca="1">OFFSET(LOOK!$AE$4,J$6,$B11)</f>
        <v>0.66700000000000004</v>
      </c>
      <c r="K11" s="31" t="str">
        <f ca="1">OFFSET(LOOK!$AE$4,K$6,$B11)</f>
        <v/>
      </c>
      <c r="L11" s="31">
        <f ca="1">OFFSET(LOOK!$AE$4,L$6,$B11)</f>
        <v>0.9</v>
      </c>
      <c r="M11" s="31">
        <f ca="1">OFFSET(LOOK!$AE$4,M$6,$B11)</f>
        <v>1</v>
      </c>
      <c r="N11" s="31">
        <f ca="1">OFFSET(LOOK!$AE$4,N$6,$B11)</f>
        <v>1</v>
      </c>
      <c r="O11" s="31">
        <f ca="1">OFFSET(LOOK!$AE$4,O$6,$B11)</f>
        <v>1</v>
      </c>
      <c r="P11" s="31">
        <f ca="1">OFFSET(LOOK!$AE$4,P$6,$B11)</f>
        <v>0.58799999999999997</v>
      </c>
      <c r="Q11" s="31" t="str">
        <f ca="1">OFFSET(LOOK!$AE$4,Q$6,$B11)</f>
        <v/>
      </c>
      <c r="R11" s="31" t="str">
        <f ca="1">OFFSET(LOOK!$AE$4,R$6,$B11)</f>
        <v/>
      </c>
      <c r="S11" s="31" t="str">
        <f ca="1">OFFSET(LOOK!$AE$4,S$6,$B11)</f>
        <v/>
      </c>
      <c r="T11" s="31">
        <f ca="1">OFFSET(LOOK!$AE$4,T$6,$B11)</f>
        <v>1</v>
      </c>
      <c r="U11" s="31">
        <f ca="1">OFFSET(LOOK!$AE$4,U$6,$B11)</f>
        <v>0.78600000000000003</v>
      </c>
      <c r="V11" s="31">
        <f ca="1">OFFSET(LOOK!$AE$4,V$6,$B11)</f>
        <v>0.6</v>
      </c>
      <c r="W11" s="31">
        <f ca="1">OFFSET(LOOK!$AE$4,W$6,$B11)</f>
        <v>1</v>
      </c>
      <c r="X11" s="31">
        <f ca="1">OFFSET(LOOK!$AE$4,X$6,$B11)</f>
        <v>1</v>
      </c>
      <c r="Y11" s="31">
        <f ca="1">OFFSET(LOOK!$AE$4,Y$6,$B11)</f>
        <v>1</v>
      </c>
      <c r="Z11" s="31">
        <f ca="1">OFFSET(LOOK!$AE$4,Z$6,$B11)</f>
        <v>0.8</v>
      </c>
      <c r="AA11" s="31" t="str">
        <f ca="1">OFFSET(LOOK!$AE$4,AA$6,$B11)</f>
        <v/>
      </c>
      <c r="AB11" s="31">
        <f ca="1">OFFSET(LOOK!$AE$4,AB$6,$B11)</f>
        <v>0.85699999999999998</v>
      </c>
      <c r="AC11" s="31">
        <f ca="1">OFFSET(LOOK!$AE$4,25,$B11)</f>
        <v>0.70799999999999996</v>
      </c>
    </row>
    <row r="12" spans="1:29" s="17" customFormat="1" ht="48" customHeight="1" x14ac:dyDescent="0.2">
      <c r="A12" s="32"/>
      <c r="B12" s="33">
        <v>6</v>
      </c>
      <c r="C12" s="29" t="str">
        <f>TITLES!$C10</f>
        <v>WIOA Adult Employed Worker Outcome Rate - Those Who Received Training Services</v>
      </c>
      <c r="D12" s="30"/>
      <c r="E12" s="31">
        <f ca="1">OFFSET(LOOK!$AE$4,E$6,$B12)</f>
        <v>0</v>
      </c>
      <c r="F12" s="31" t="str">
        <f ca="1">OFFSET(LOOK!$AE$4,F$6,$B12)</f>
        <v/>
      </c>
      <c r="G12" s="31">
        <f ca="1">OFFSET(LOOK!$AE$4,G$6,$B12)</f>
        <v>0.66700000000000004</v>
      </c>
      <c r="H12" s="31">
        <f ca="1">OFFSET(LOOK!$AE$4,H$6,$B12)</f>
        <v>1</v>
      </c>
      <c r="I12" s="31">
        <f ca="1">OFFSET(LOOK!$AE$4,I$6,$B12)</f>
        <v>0</v>
      </c>
      <c r="J12" s="31">
        <f ca="1">OFFSET(LOOK!$AE$4,J$6,$B12)</f>
        <v>0.66700000000000004</v>
      </c>
      <c r="K12" s="31" t="str">
        <f ca="1">OFFSET(LOOK!$AE$4,K$6,$B12)</f>
        <v/>
      </c>
      <c r="L12" s="31">
        <f ca="1">OFFSET(LOOK!$AE$4,L$6,$B12)</f>
        <v>0.9</v>
      </c>
      <c r="M12" s="31">
        <f ca="1">OFFSET(LOOK!$AE$4,M$6,$B12)</f>
        <v>1</v>
      </c>
      <c r="N12" s="31">
        <f ca="1">OFFSET(LOOK!$AE$4,N$6,$B12)</f>
        <v>1</v>
      </c>
      <c r="O12" s="31">
        <f ca="1">OFFSET(LOOK!$AE$4,O$6,$B12)</f>
        <v>1</v>
      </c>
      <c r="P12" s="31">
        <f ca="1">OFFSET(LOOK!$AE$4,P$6,$B12)</f>
        <v>0.66700000000000004</v>
      </c>
      <c r="Q12" s="31" t="str">
        <f ca="1">OFFSET(LOOK!$AE$4,Q$6,$B12)</f>
        <v/>
      </c>
      <c r="R12" s="31" t="str">
        <f ca="1">OFFSET(LOOK!$AE$4,R$6,$B12)</f>
        <v/>
      </c>
      <c r="S12" s="31" t="str">
        <f ca="1">OFFSET(LOOK!$AE$4,S$6,$B12)</f>
        <v/>
      </c>
      <c r="T12" s="31">
        <f ca="1">OFFSET(LOOK!$AE$4,T$6,$B12)</f>
        <v>1</v>
      </c>
      <c r="U12" s="31">
        <f ca="1">OFFSET(LOOK!$AE$4,U$6,$B12)</f>
        <v>0.84599999999999997</v>
      </c>
      <c r="V12" s="31">
        <f ca="1">OFFSET(LOOK!$AE$4,V$6,$B12)</f>
        <v>0.6</v>
      </c>
      <c r="W12" s="31">
        <f ca="1">OFFSET(LOOK!$AE$4,W$6,$B12)</f>
        <v>1</v>
      </c>
      <c r="X12" s="31">
        <f ca="1">OFFSET(LOOK!$AE$4,X$6,$B12)</f>
        <v>1</v>
      </c>
      <c r="Y12" s="31">
        <f ca="1">OFFSET(LOOK!$AE$4,Y$6,$B12)</f>
        <v>1</v>
      </c>
      <c r="Z12" s="31">
        <f ca="1">OFFSET(LOOK!$AE$4,Z$6,$B12)</f>
        <v>0.8</v>
      </c>
      <c r="AA12" s="31" t="str">
        <f ca="1">OFFSET(LOOK!$AE$4,AA$6,$B12)</f>
        <v/>
      </c>
      <c r="AB12" s="31">
        <f ca="1">OFFSET(LOOK!$AE$4,AB$6,$B12)</f>
        <v>0.85699999999999998</v>
      </c>
      <c r="AC12" s="31">
        <f ca="1">OFFSET(LOOK!$AE$4,25,$B12)</f>
        <v>0.75600000000000001</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f ca="1">OFFSET(LOOK!$AE$4,G$6,$B13)</f>
        <v>1</v>
      </c>
      <c r="H13" s="31" t="str">
        <f ca="1">OFFSET(LOOK!$AE$4,H$6,$B13)</f>
        <v/>
      </c>
      <c r="I13" s="31">
        <f ca="1">OFFSET(LOOK!$AE$4,I$6,$B13)</f>
        <v>1</v>
      </c>
      <c r="J13" s="31">
        <f ca="1">OFFSET(LOOK!$AE$4,J$6,$B13)</f>
        <v>0.66700000000000004</v>
      </c>
      <c r="K13" s="31" t="str">
        <f ca="1">OFFSET(LOOK!$AE$4,K$6,$B13)</f>
        <v/>
      </c>
      <c r="L13" s="31">
        <f ca="1">OFFSET(LOOK!$AE$4,L$6,$B13)</f>
        <v>1</v>
      </c>
      <c r="M13" s="31" t="str">
        <f ca="1">OFFSET(LOOK!$AE$4,M$6,$B13)</f>
        <v/>
      </c>
      <c r="N13" s="31" t="str">
        <f ca="1">OFFSET(LOOK!$AE$4,N$6,$B13)</f>
        <v/>
      </c>
      <c r="O13" s="31">
        <f ca="1">OFFSET(LOOK!$AE$4,O$6,$B13)</f>
        <v>0</v>
      </c>
      <c r="P13" s="31">
        <f ca="1">OFFSET(LOOK!$AE$4,P$6,$B13)</f>
        <v>0.96</v>
      </c>
      <c r="Q13" s="31" t="str">
        <f ca="1">OFFSET(LOOK!$AE$4,Q$6,$B13)</f>
        <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0.95899999999999996</v>
      </c>
    </row>
    <row r="14" spans="1:29" s="17" customFormat="1" ht="48" customHeight="1" x14ac:dyDescent="0.2">
      <c r="A14" s="32"/>
      <c r="B14" s="33">
        <v>8</v>
      </c>
      <c r="C14" s="29" t="str">
        <f>TITLES!$C12</f>
        <v>WIOA Adult Entered Employment Wage Rate</v>
      </c>
      <c r="D14" s="30"/>
      <c r="E14" s="31">
        <f ca="1">OFFSET(LOOK!$AE$4,E$6,$B14)</f>
        <v>1.1659999999999999</v>
      </c>
      <c r="F14" s="31">
        <f ca="1">OFFSET(LOOK!$AE$4,F$6,$B14)</f>
        <v>0</v>
      </c>
      <c r="G14" s="31">
        <f ca="1">OFFSET(LOOK!$AE$4,G$6,$B14)</f>
        <v>1.171</v>
      </c>
      <c r="H14" s="31">
        <f ca="1">OFFSET(LOOK!$AE$4,H$6,$B14)</f>
        <v>1.873</v>
      </c>
      <c r="I14" s="31">
        <f ca="1">OFFSET(LOOK!$AE$4,I$6,$B14)</f>
        <v>1.3069999999999999</v>
      </c>
      <c r="J14" s="31">
        <f ca="1">OFFSET(LOOK!$AE$4,J$6,$B14)</f>
        <v>1.286</v>
      </c>
      <c r="K14" s="31">
        <f ca="1">OFFSET(LOOK!$AE$4,K$6,$B14)</f>
        <v>0</v>
      </c>
      <c r="L14" s="31">
        <f ca="1">OFFSET(LOOK!$AE$4,L$6,$B14)</f>
        <v>1.1830000000000001</v>
      </c>
      <c r="M14" s="31">
        <f ca="1">OFFSET(LOOK!$AE$4,M$6,$B14)</f>
        <v>1.431</v>
      </c>
      <c r="N14" s="31">
        <f ca="1">OFFSET(LOOK!$AE$4,N$6,$B14)</f>
        <v>1.155</v>
      </c>
      <c r="O14" s="31">
        <f ca="1">OFFSET(LOOK!$AE$4,O$6,$B14)</f>
        <v>1.0429999999999999</v>
      </c>
      <c r="P14" s="31">
        <f ca="1">OFFSET(LOOK!$AE$4,P$6,$B14)</f>
        <v>1.0940000000000001</v>
      </c>
      <c r="Q14" s="31">
        <f ca="1">OFFSET(LOOK!$AE$4,Q$6,$B14)</f>
        <v>0.90900000000000003</v>
      </c>
      <c r="R14" s="31">
        <f ca="1">OFFSET(LOOK!$AE$4,R$6,$B14)</f>
        <v>1.2629999999999999</v>
      </c>
      <c r="S14" s="31">
        <f ca="1">OFFSET(LOOK!$AE$4,S$6,$B14)</f>
        <v>1.5049999999999999</v>
      </c>
      <c r="T14" s="31">
        <f ca="1">OFFSET(LOOK!$AE$4,T$6,$B14)</f>
        <v>0.92900000000000005</v>
      </c>
      <c r="U14" s="31">
        <f ca="1">OFFSET(LOOK!$AE$4,U$6,$B14)</f>
        <v>1.091</v>
      </c>
      <c r="V14" s="31">
        <f ca="1">OFFSET(LOOK!$AE$4,V$6,$B14)</f>
        <v>1.3680000000000001</v>
      </c>
      <c r="W14" s="31">
        <f ca="1">OFFSET(LOOK!$AE$4,W$6,$B14)</f>
        <v>1.643</v>
      </c>
      <c r="X14" s="31">
        <f ca="1">OFFSET(LOOK!$AE$4,X$6,$B14)</f>
        <v>1.4930000000000001</v>
      </c>
      <c r="Y14" s="31">
        <f ca="1">OFFSET(LOOK!$AE$4,Y$6,$B14)</f>
        <v>0.79100000000000004</v>
      </c>
      <c r="Z14" s="31">
        <f ca="1">OFFSET(LOOK!$AE$4,Z$6,$B14)</f>
        <v>0.96399999999999997</v>
      </c>
      <c r="AA14" s="31">
        <f ca="1">OFFSET(LOOK!$AE$4,AA$6,$B14)</f>
        <v>1.194</v>
      </c>
      <c r="AB14" s="31">
        <f ca="1">OFFSET(LOOK!$AE$4,AB$6,$B14)</f>
        <v>1.0760000000000001</v>
      </c>
      <c r="AC14" s="31">
        <f ca="1">OFFSET(LOOK!$AE$4,25,$B14)</f>
        <v>1.1679999999999999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f ca="1">OFFSET(LOOK!$AE$4,I$6,$B15)</f>
        <v>1</v>
      </c>
      <c r="J15" s="31">
        <f ca="1">OFFSET(LOOK!$AE$4,J$6,$B15)</f>
        <v>1</v>
      </c>
      <c r="K15" s="31" t="str">
        <f ca="1">OFFSET(LOOK!$AE$4,K$6,$B15)</f>
        <v/>
      </c>
      <c r="L15" s="31" t="str">
        <f ca="1">OFFSET(LOOK!$AE$4,L$6,$B15)</f>
        <v/>
      </c>
      <c r="M15" s="31">
        <f ca="1">OFFSET(LOOK!$AE$4,M$6,$B15)</f>
        <v>1</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t="str">
        <f ca="1">OFFSET(LOOK!$AE$4,Y$6,$B15)</f>
        <v/>
      </c>
      <c r="Z15" s="31">
        <f ca="1">OFFSET(LOOK!$AE$4,Z$6,$B15)</f>
        <v>1</v>
      </c>
      <c r="AA15" s="31" t="str">
        <f ca="1">OFFSET(LOOK!$AE$4,AA$6,$B15)</f>
        <v/>
      </c>
      <c r="AB15" s="31" t="str">
        <f ca="1">OFFSET(LOOK!$AE$4,AB$6,$B15)</f>
        <v/>
      </c>
      <c r="AC15" s="31">
        <f ca="1">OFFSET(LOOK!$AE$4,25,$B15)</f>
        <v>1</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1.5960000000000001</v>
      </c>
      <c r="K16" s="295">
        <f ca="1">OFFSET(LOOK!$AE$4,K$6,$B16)</f>
        <v>0</v>
      </c>
      <c r="L16" s="295">
        <f ca="1">OFFSET(LOOK!$AE$4,L$6,$B16)</f>
        <v>0</v>
      </c>
      <c r="M16" s="295">
        <f ca="1">OFFSET(LOOK!$AE$4,M$6,$B16)</f>
        <v>1.2809999999999999</v>
      </c>
      <c r="N16" s="295">
        <f ca="1">OFFSET(LOOK!$AE$4,N$6,$B16)</f>
        <v>0.88</v>
      </c>
      <c r="O16" s="295">
        <f ca="1">OFFSET(LOOK!$AE$4,O$6,$B16)</f>
        <v>0</v>
      </c>
      <c r="P16" s="295">
        <f ca="1">OFFSET(LOOK!$AE$4,P$6,$B16)</f>
        <v>1.627</v>
      </c>
      <c r="Q16" s="295">
        <f ca="1">OFFSET(LOOK!$AE$4,Q$6,$B16)</f>
        <v>1.349</v>
      </c>
      <c r="R16" s="295">
        <f ca="1">OFFSET(LOOK!$AE$4,R$6,$B16)</f>
        <v>1.2130000000000001</v>
      </c>
      <c r="S16" s="295">
        <f ca="1">OFFSET(LOOK!$AE$4,S$6,$B16)</f>
        <v>0.91200000000000003</v>
      </c>
      <c r="T16" s="295">
        <f ca="1">OFFSET(LOOK!$AE$4,T$6,$B16)</f>
        <v>1.038</v>
      </c>
      <c r="U16" s="295">
        <f ca="1">OFFSET(LOOK!$AE$4,U$6,$B16)</f>
        <v>0.92300000000000004</v>
      </c>
      <c r="V16" s="295">
        <f ca="1">OFFSET(LOOK!$AE$4,V$6,$B16)</f>
        <v>0.92900000000000005</v>
      </c>
      <c r="W16" s="295">
        <f ca="1">OFFSET(LOOK!$AE$4,W$6,$B16)</f>
        <v>0</v>
      </c>
      <c r="X16" s="295">
        <f ca="1">OFFSET(LOOK!$AE$4,X$6,$B16)</f>
        <v>1.0580000000000001</v>
      </c>
      <c r="Y16" s="295">
        <f ca="1">OFFSET(LOOK!$AE$4,Y$6,$B16)</f>
        <v>0</v>
      </c>
      <c r="Z16" s="295">
        <f ca="1">OFFSET(LOOK!$AE$4,Z$6,$B16)</f>
        <v>1.1240000000000001</v>
      </c>
      <c r="AA16" s="295">
        <f ca="1">OFFSET(LOOK!$AE$4,AA$6,$B16)</f>
        <v>0</v>
      </c>
      <c r="AB16" s="295">
        <f ca="1">OFFSET(LOOK!$AE$4,AB$6,$B16)</f>
        <v>0</v>
      </c>
      <c r="AC16" s="295">
        <f ca="1">OFFSET(LOOK!$AE$4,25,$B16)</f>
        <v>1.2270000000000001</v>
      </c>
    </row>
    <row r="17" spans="1:29" s="17" customFormat="1" ht="48" customHeight="1" x14ac:dyDescent="0.2">
      <c r="A17" s="32"/>
      <c r="B17" s="33">
        <v>11</v>
      </c>
      <c r="C17" s="29" t="str">
        <f>TITLES!$C15</f>
        <v>WIOA Adult and Dislocated Worker Entered Employment Rate</v>
      </c>
      <c r="D17" s="30"/>
      <c r="E17" s="295">
        <f ca="1">OFFSET(LOOK!$AE$4,E$6,$B17)</f>
        <v>1</v>
      </c>
      <c r="F17" s="295" t="str">
        <f ca="1">OFFSET(LOOK!$AE$4,F$6,$B17)</f>
        <v/>
      </c>
      <c r="G17" s="295">
        <f ca="1">OFFSET(LOOK!$AE$4,G$6,$B17)</f>
        <v>1</v>
      </c>
      <c r="H17" s="295">
        <f ca="1">OFFSET(LOOK!$AE$4,H$6,$B17)</f>
        <v>1</v>
      </c>
      <c r="I17" s="295">
        <f ca="1">OFFSET(LOOK!$AE$4,I$6,$B17)</f>
        <v>0.81799999999999995</v>
      </c>
      <c r="J17" s="295">
        <f ca="1">OFFSET(LOOK!$AE$4,J$6,$B17)</f>
        <v>0.8</v>
      </c>
      <c r="K17" s="295" t="str">
        <f ca="1">OFFSET(LOOK!$AE$4,K$6,$B17)</f>
        <v/>
      </c>
      <c r="L17" s="295">
        <f ca="1">OFFSET(LOOK!$AE$4,L$6,$B17)</f>
        <v>1</v>
      </c>
      <c r="M17" s="295">
        <f ca="1">OFFSET(LOOK!$AE$4,M$6,$B17)</f>
        <v>1</v>
      </c>
      <c r="N17" s="295">
        <f ca="1">OFFSET(LOOK!$AE$4,N$6,$B17)</f>
        <v>1</v>
      </c>
      <c r="O17" s="295">
        <f ca="1">OFFSET(LOOK!$AE$4,O$6,$B17)</f>
        <v>0.91700000000000004</v>
      </c>
      <c r="P17" s="295">
        <f ca="1">OFFSET(LOOK!$AE$4,P$6,$B17)</f>
        <v>0.98</v>
      </c>
      <c r="Q17" s="295">
        <f ca="1">OFFSET(LOOK!$AE$4,Q$6,$B17)</f>
        <v>1</v>
      </c>
      <c r="R17" s="295">
        <f ca="1">OFFSET(LOOK!$AE$4,R$6,$B17)</f>
        <v>1</v>
      </c>
      <c r="S17" s="295">
        <f ca="1">OFFSET(LOOK!$AE$4,S$6,$B17)</f>
        <v>1</v>
      </c>
      <c r="T17" s="295">
        <f ca="1">OFFSET(LOOK!$AE$4,T$6,$B17)</f>
        <v>1</v>
      </c>
      <c r="U17" s="295">
        <f ca="1">OFFSET(LOOK!$AE$4,U$6,$B17)</f>
        <v>1</v>
      </c>
      <c r="V17" s="295">
        <f ca="1">OFFSET(LOOK!$AE$4,V$6,$B17)</f>
        <v>1</v>
      </c>
      <c r="W17" s="295">
        <f ca="1">OFFSET(LOOK!$AE$4,W$6,$B17)</f>
        <v>1</v>
      </c>
      <c r="X17" s="295">
        <f ca="1">OFFSET(LOOK!$AE$4,X$6,$B17)</f>
        <v>1</v>
      </c>
      <c r="Y17" s="295">
        <f ca="1">OFFSET(LOOK!$AE$4,Y$6,$B17)</f>
        <v>1</v>
      </c>
      <c r="Z17" s="295">
        <f ca="1">OFFSET(LOOK!$AE$4,Z$6,$B17)</f>
        <v>1</v>
      </c>
      <c r="AA17" s="295">
        <f ca="1">OFFSET(LOOK!$AE$4,AA$6,$B17)</f>
        <v>1</v>
      </c>
      <c r="AB17" s="295">
        <f ca="1">OFFSET(LOOK!$AE$4,AB$6,$B17)</f>
        <v>1</v>
      </c>
      <c r="AC17" s="295">
        <f ca="1">OFFSET(LOOK!$AE$4,25,$B17)</f>
        <v>0.98099999999999998</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f ca="1">OFFSET(LOOK!$AE$4,Q$6,$B18)</f>
        <v>1</v>
      </c>
      <c r="R18" s="295">
        <f ca="1">OFFSET(LOOK!$AE$4,R$6,$B18)</f>
        <v>1</v>
      </c>
      <c r="S18" s="295" t="str">
        <f ca="1">OFFSET(LOOK!$AE$4,S$6,$B18)</f>
        <v/>
      </c>
      <c r="T18" s="295" t="str">
        <f ca="1">OFFSET(LOOK!$AE$4,T$6,$B18)</f>
        <v/>
      </c>
      <c r="U18" s="295" t="str">
        <f ca="1">OFFSET(LOOK!$AE$4,U$6,$B18)</f>
        <v/>
      </c>
      <c r="V18" s="295">
        <f ca="1">OFFSET(LOOK!$AE$4,V$6,$B18)</f>
        <v>0.66700000000000004</v>
      </c>
      <c r="W18" s="295" t="str">
        <f ca="1">OFFSET(LOOK!$AE$4,W$6,$B18)</f>
        <v/>
      </c>
      <c r="X18" s="295">
        <f ca="1">OFFSET(LOOK!$AE$4,X$6,$B18)</f>
        <v>1</v>
      </c>
      <c r="Y18" s="295" t="str">
        <f ca="1">OFFSET(LOOK!$AE$4,Y$6,$B18)</f>
        <v/>
      </c>
      <c r="Z18" s="295" t="str">
        <f ca="1">OFFSET(LOOK!$AE$4,Z$6,$B18)</f>
        <v/>
      </c>
      <c r="AA18" s="295" t="str">
        <f ca="1">OFFSET(LOOK!$AE$4,AA$6,$B18)</f>
        <v/>
      </c>
      <c r="AB18" s="295" t="str">
        <f ca="1">OFFSET(LOOK!$AE$4,AB$6,$B18)</f>
        <v/>
      </c>
      <c r="AC18" s="295">
        <f ca="1">OFFSET(LOOK!$AE$4,25,$B18)</f>
        <v>0.91700000000000004</v>
      </c>
    </row>
    <row r="19" spans="1:29" s="17" customFormat="1" ht="48" customHeight="1" x14ac:dyDescent="0.2">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f ca="1">OFFSET(LOOK!$AE$4,I$6,$B19)</f>
        <v>1</v>
      </c>
      <c r="J19" s="295">
        <f ca="1">OFFSET(LOOK!$AE$4,J$6,$B19)</f>
        <v>0.83299999999999996</v>
      </c>
      <c r="K19" s="295">
        <f ca="1">OFFSET(LOOK!$AE$4,K$6,$B19)</f>
        <v>1</v>
      </c>
      <c r="L19" s="295">
        <f ca="1">OFFSET(LOOK!$AE$4,L$6,$B19)</f>
        <v>1</v>
      </c>
      <c r="M19" s="295" t="str">
        <f ca="1">OFFSET(LOOK!$AE$4,M$6,$B19)</f>
        <v/>
      </c>
      <c r="N19" s="295">
        <f ca="1">OFFSET(LOOK!$AE$4,N$6,$B19)</f>
        <v>1</v>
      </c>
      <c r="O19" s="295">
        <f ca="1">OFFSET(LOOK!$AE$4,O$6,$B19)</f>
        <v>1</v>
      </c>
      <c r="P19" s="295">
        <f ca="1">OFFSET(LOOK!$AE$4,P$6,$B19)</f>
        <v>1</v>
      </c>
      <c r="Q19" s="295">
        <f ca="1">OFFSET(LOOK!$AE$4,Q$6,$B19)</f>
        <v>1</v>
      </c>
      <c r="R19" s="295">
        <f ca="1">OFFSET(LOOK!$AE$4,R$6,$B19)</f>
        <v>1</v>
      </c>
      <c r="S19" s="295">
        <f ca="1">OFFSET(LOOK!$AE$4,S$6,$B19)</f>
        <v>1</v>
      </c>
      <c r="T19" s="295">
        <f ca="1">OFFSET(LOOK!$AE$4,T$6,$B19)</f>
        <v>1</v>
      </c>
      <c r="U19" s="295">
        <f ca="1">OFFSET(LOOK!$AE$4,U$6,$B19)</f>
        <v>1</v>
      </c>
      <c r="V19" s="295" t="str">
        <f ca="1">OFFSET(LOOK!$AE$4,V$6,$B19)</f>
        <v/>
      </c>
      <c r="W19" s="295" t="str">
        <f ca="1">OFFSET(LOOK!$AE$4,W$6,$B19)</f>
        <v/>
      </c>
      <c r="X19" s="295">
        <f ca="1">OFFSET(LOOK!$AE$4,X$6,$B19)</f>
        <v>1</v>
      </c>
      <c r="Y19" s="295">
        <f ca="1">OFFSET(LOOK!$AE$4,Y$6,$B19)</f>
        <v>1</v>
      </c>
      <c r="Z19" s="295" t="str">
        <f ca="1">OFFSET(LOOK!$AE$4,Z$6,$B19)</f>
        <v/>
      </c>
      <c r="AA19" s="295" t="str">
        <f ca="1">OFFSET(LOOK!$AE$4,AA$6,$B19)</f>
        <v/>
      </c>
      <c r="AB19" s="295">
        <f ca="1">OFFSET(LOOK!$AE$4,AB$6,$B19)</f>
        <v>1</v>
      </c>
      <c r="AC19" s="295">
        <f ca="1">OFFSET(LOOK!$AE$4,25,$B19)</f>
        <v>0.98699999999999999</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f ca="1">OFFSET(LOOK!$AE$4,K$6,$B20)</f>
        <v>1</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f ca="1">OFFSET(LOOK!$AE$4,AA$6,$B20)</f>
        <v>1</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f ca="1">OFFSET(LOOK!$AE$4,G$6,$B21)</f>
        <v>1</v>
      </c>
      <c r="H21" s="295" t="str">
        <f ca="1">OFFSET(LOOK!$AE$4,H$6,$B21)</f>
        <v/>
      </c>
      <c r="I21" s="295">
        <f ca="1">OFFSET(LOOK!$AE$4,I$6,$B21)</f>
        <v>1</v>
      </c>
      <c r="J21" s="295">
        <f ca="1">OFFSET(LOOK!$AE$4,J$6,$B21)</f>
        <v>0.75</v>
      </c>
      <c r="K21" s="295">
        <f ca="1">OFFSET(LOOK!$AE$4,K$6,$B21)</f>
        <v>1</v>
      </c>
      <c r="L21" s="295">
        <f ca="1">OFFSET(LOOK!$AE$4,L$6,$B21)</f>
        <v>1</v>
      </c>
      <c r="M21" s="295" t="str">
        <f ca="1">OFFSET(LOOK!$AE$4,M$6,$B21)</f>
        <v/>
      </c>
      <c r="N21" s="295">
        <f ca="1">OFFSET(LOOK!$AE$4,N$6,$B21)</f>
        <v>1</v>
      </c>
      <c r="O21" s="295">
        <f ca="1">OFFSET(LOOK!$AE$4,O$6,$B21)</f>
        <v>1</v>
      </c>
      <c r="P21" s="295">
        <f ca="1">OFFSET(LOOK!$AE$4,P$6,$B21)</f>
        <v>1</v>
      </c>
      <c r="Q21" s="295">
        <f ca="1">OFFSET(LOOK!$AE$4,Q$6,$B21)</f>
        <v>1</v>
      </c>
      <c r="R21" s="295">
        <f ca="1">OFFSET(LOOK!$AE$4,R$6,$B21)</f>
        <v>1</v>
      </c>
      <c r="S21" s="295" t="str">
        <f ca="1">OFFSET(LOOK!$AE$4,S$6,$B21)</f>
        <v/>
      </c>
      <c r="T21" s="295" t="str">
        <f ca="1">OFFSET(LOOK!$AE$4,T$6,$B21)</f>
        <v/>
      </c>
      <c r="U21" s="295">
        <f ca="1">OFFSET(LOOK!$AE$4,U$6,$B21)</f>
        <v>1</v>
      </c>
      <c r="V21" s="295">
        <f ca="1">OFFSET(LOOK!$AE$4,V$6,$B21)</f>
        <v>0.5</v>
      </c>
      <c r="W21" s="295" t="str">
        <f ca="1">OFFSET(LOOK!$AE$4,W$6,$B21)</f>
        <v/>
      </c>
      <c r="X21" s="295">
        <f ca="1">OFFSET(LOOK!$AE$4,X$6,$B21)</f>
        <v>1</v>
      </c>
      <c r="Y21" s="295">
        <f ca="1">OFFSET(LOOK!$AE$4,Y$6,$B21)</f>
        <v>1</v>
      </c>
      <c r="Z21" s="295">
        <f ca="1">OFFSET(LOOK!$AE$4,Z$6,$B21)</f>
        <v>1</v>
      </c>
      <c r="AA21" s="295" t="str">
        <f ca="1">OFFSET(LOOK!$AE$4,AA$6,$B21)</f>
        <v/>
      </c>
      <c r="AB21" s="295" t="str">
        <f ca="1">OFFSET(LOOK!$AE$4,AB$6,$B21)</f>
        <v/>
      </c>
      <c r="AC21" s="295">
        <f ca="1">OFFSET(LOOK!$AE$4,25,$B21)</f>
        <v>0.96599999999999997</v>
      </c>
    </row>
    <row r="22" spans="1:29" s="17" customFormat="1" ht="48" customHeight="1" x14ac:dyDescent="0.2">
      <c r="A22" s="32"/>
      <c r="B22" s="33">
        <v>16</v>
      </c>
      <c r="C22" s="29" t="str">
        <f>TITLES!$C20</f>
        <v>Timeliness of Data Input For WIOA Participations</v>
      </c>
      <c r="D22" s="30"/>
      <c r="E22" s="295">
        <f ca="1">OFFSET(LOOK!$AE$4,E$6,$B22)</f>
        <v>7.4089999999999998</v>
      </c>
      <c r="F22" s="295">
        <f ca="1">OFFSET(LOOK!$AE$4,F$6,$B22)</f>
        <v>2.8420000000000001</v>
      </c>
      <c r="G22" s="295">
        <f ca="1">OFFSET(LOOK!$AE$4,G$6,$B22)</f>
        <v>0</v>
      </c>
      <c r="H22" s="295">
        <f ca="1">OFFSET(LOOK!$AE$4,H$6,$B22)</f>
        <v>1.375</v>
      </c>
      <c r="I22" s="295">
        <f ca="1">OFFSET(LOOK!$AE$4,I$6,$B22)</f>
        <v>0.94099999999999995</v>
      </c>
      <c r="J22" s="295">
        <f ca="1">OFFSET(LOOK!$AE$4,J$6,$B22)</f>
        <v>9.5559999999999992</v>
      </c>
      <c r="K22" s="295">
        <f ca="1">OFFSET(LOOK!$AE$4,K$6,$B22)</f>
        <v>0.5</v>
      </c>
      <c r="L22" s="295">
        <f ca="1">OFFSET(LOOK!$AE$4,L$6,$B22)</f>
        <v>6.4169999999999998</v>
      </c>
      <c r="M22" s="295">
        <f ca="1">OFFSET(LOOK!$AE$4,M$6,$B22)</f>
        <v>5.2220000000000004</v>
      </c>
      <c r="N22" s="295">
        <f ca="1">OFFSET(LOOK!$AE$4,N$6,$B22)</f>
        <v>4.7270000000000003</v>
      </c>
      <c r="O22" s="295">
        <f ca="1">OFFSET(LOOK!$AE$4,O$6,$B22)</f>
        <v>5.0410000000000004</v>
      </c>
      <c r="P22" s="295">
        <f ca="1">OFFSET(LOOK!$AE$4,P$6,$B22)</f>
        <v>1.9350000000000001</v>
      </c>
      <c r="Q22" s="295">
        <f ca="1">OFFSET(LOOK!$AE$4,Q$6,$B22)</f>
        <v>4.4050000000000002</v>
      </c>
      <c r="R22" s="295">
        <f ca="1">OFFSET(LOOK!$AE$4,R$6,$B22)</f>
        <v>10.039</v>
      </c>
      <c r="S22" s="295">
        <f ca="1">OFFSET(LOOK!$AE$4,S$6,$B22)</f>
        <v>11.183999999999999</v>
      </c>
      <c r="T22" s="295">
        <f ca="1">OFFSET(LOOK!$AE$4,T$6,$B22)</f>
        <v>2.6669999999999998</v>
      </c>
      <c r="U22" s="295">
        <f ca="1">OFFSET(LOOK!$AE$4,U$6,$B22)</f>
        <v>0.105</v>
      </c>
      <c r="V22" s="295">
        <f ca="1">OFFSET(LOOK!$AE$4,V$6,$B22)</f>
        <v>2.556</v>
      </c>
      <c r="W22" s="295">
        <f ca="1">OFFSET(LOOK!$AE$4,W$6,$B22)</f>
        <v>3.5</v>
      </c>
      <c r="X22" s="295">
        <f ca="1">OFFSET(LOOK!$AE$4,X$6,$B22)</f>
        <v>1.22</v>
      </c>
      <c r="Y22" s="295">
        <f ca="1">OFFSET(LOOK!$AE$4,Y$6,$B22)</f>
        <v>14.409000000000001</v>
      </c>
      <c r="Z22" s="295">
        <f ca="1">OFFSET(LOOK!$AE$4,Z$6,$B22)</f>
        <v>4.8529999999999998</v>
      </c>
      <c r="AA22" s="295">
        <f ca="1">OFFSET(LOOK!$AE$4,AA$6,$B22)</f>
        <v>1.014</v>
      </c>
      <c r="AB22" s="295">
        <f ca="1">OFFSET(LOOK!$AE$4,AB$6,$B22)</f>
        <v>8.1969999999999992</v>
      </c>
      <c r="AC22" s="295">
        <f ca="1">OFFSET(LOOK!$AE$4,25,$B22)</f>
        <v>3.6219999999999999</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39</v>
      </c>
      <c r="Q23" s="295" t="str">
        <f ca="1">OFFSET(LOOK!$AE$4,Q$6,$B23)</f>
        <v/>
      </c>
      <c r="R23" s="295">
        <f ca="1">OFFSET(LOOK!$AE$4,R$6,$B23)</f>
        <v>305.8</v>
      </c>
      <c r="S23" s="295" t="str">
        <f ca="1">OFFSET(LOOK!$AE$4,S$6,$B23)</f>
        <v/>
      </c>
      <c r="T23" s="295">
        <f ca="1">OFFSET(LOOK!$AE$4,T$6,$B23)</f>
        <v>397</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254</v>
      </c>
      <c r="AC23" s="295">
        <f ca="1">OFFSET(LOOK!$AE$4,25,$B23)</f>
        <v>277.375</v>
      </c>
    </row>
    <row r="24" spans="1:29" s="17" customFormat="1" ht="67.5" customHeight="1" x14ac:dyDescent="0.2">
      <c r="A24" s="32"/>
      <c r="B24" s="34">
        <v>18</v>
      </c>
      <c r="C24" s="29" t="str">
        <f>TITLES!$C22</f>
        <v>Wagner-Peyser Entered Employment Rate</v>
      </c>
      <c r="D24" s="30"/>
      <c r="E24" s="295">
        <f ca="1">OFFSET(LOOK!$AE$4,E$6,$B24)</f>
        <v>0.39900000000000002</v>
      </c>
      <c r="F24" s="295">
        <f ca="1">OFFSET(LOOK!$AE$4,F$6,$B24)</f>
        <v>0.39500000000000002</v>
      </c>
      <c r="G24" s="295">
        <f ca="1">OFFSET(LOOK!$AE$4,G$6,$B24)</f>
        <v>0.377</v>
      </c>
      <c r="H24" s="295">
        <f ca="1">OFFSET(LOOK!$AE$4,H$6,$B24)</f>
        <v>0.26100000000000001</v>
      </c>
      <c r="I24" s="295">
        <f ca="1">OFFSET(LOOK!$AE$4,I$6,$B24)</f>
        <v>0.38800000000000001</v>
      </c>
      <c r="J24" s="295">
        <f ca="1">OFFSET(LOOK!$AE$4,J$6,$B24)</f>
        <v>0.26200000000000001</v>
      </c>
      <c r="K24" s="295">
        <f ca="1">OFFSET(LOOK!$AE$4,K$6,$B24)</f>
        <v>0.29199999999999998</v>
      </c>
      <c r="L24" s="295">
        <f ca="1">OFFSET(LOOK!$AE$4,L$6,$B24)</f>
        <v>0.42199999999999999</v>
      </c>
      <c r="M24" s="295">
        <f ca="1">OFFSET(LOOK!$AE$4,M$6,$B24)</f>
        <v>0.39900000000000002</v>
      </c>
      <c r="N24" s="295">
        <f ca="1">OFFSET(LOOK!$AE$4,N$6,$B24)</f>
        <v>0.498</v>
      </c>
      <c r="O24" s="295">
        <f ca="1">OFFSET(LOOK!$AE$4,O$6,$B24)</f>
        <v>0.36099999999999999</v>
      </c>
      <c r="P24" s="295">
        <f ca="1">OFFSET(LOOK!$AE$4,P$6,$B24)</f>
        <v>0.374</v>
      </c>
      <c r="Q24" s="295">
        <f ca="1">OFFSET(LOOK!$AE$4,Q$6,$B24)</f>
        <v>0.375</v>
      </c>
      <c r="R24" s="295">
        <f ca="1">OFFSET(LOOK!$AE$4,R$6,$B24)</f>
        <v>0.89900000000000002</v>
      </c>
      <c r="S24" s="295">
        <f ca="1">OFFSET(LOOK!$AE$4,S$6,$B24)</f>
        <v>0.67700000000000005</v>
      </c>
      <c r="T24" s="295">
        <f ca="1">OFFSET(LOOK!$AE$4,T$6,$B24)</f>
        <v>0.76500000000000001</v>
      </c>
      <c r="U24" s="295">
        <f ca="1">OFFSET(LOOK!$AE$4,U$6,$B24)</f>
        <v>0.371</v>
      </c>
      <c r="V24" s="295">
        <f ca="1">OFFSET(LOOK!$AE$4,V$6,$B24)</f>
        <v>0.372</v>
      </c>
      <c r="W24" s="295">
        <f ca="1">OFFSET(LOOK!$AE$4,W$6,$B24)</f>
        <v>0.41199999999999998</v>
      </c>
      <c r="X24" s="295">
        <f ca="1">OFFSET(LOOK!$AE$4,X$6,$B24)</f>
        <v>0.35699999999999998</v>
      </c>
      <c r="Y24" s="295">
        <f ca="1">OFFSET(LOOK!$AE$4,Y$6,$B24)</f>
        <v>0.41399999999999998</v>
      </c>
      <c r="Z24" s="295">
        <f ca="1">OFFSET(LOOK!$AE$4,Z$6,$B24)</f>
        <v>0.46600000000000003</v>
      </c>
      <c r="AA24" s="295">
        <f ca="1">OFFSET(LOOK!$AE$4,AA$6,$B24)</f>
        <v>0.501</v>
      </c>
      <c r="AB24" s="295">
        <f ca="1">OFFSET(LOOK!$AE$4,AB$6,$B24)</f>
        <v>0.53900000000000003</v>
      </c>
      <c r="AC24" s="295">
        <f ca="1">OFFSET(LOOK!$AE$4,25,$B24)</f>
        <v>0.45500000000000002</v>
      </c>
    </row>
    <row r="25" spans="1:29" ht="79.5" customHeight="1" x14ac:dyDescent="0.2">
      <c r="A25" s="15"/>
      <c r="B25" s="34">
        <v>19</v>
      </c>
      <c r="C25" s="29" t="str">
        <f>TITLES!$C23</f>
        <v>Wagner-Peyser Entered Employment Rate Referred to Non-Agricultural Jobs</v>
      </c>
      <c r="D25" s="30"/>
      <c r="E25" s="295">
        <f ca="1">OFFSET(LOOK!$AE$4,E$6,$B25)</f>
        <v>1.2E-2</v>
      </c>
      <c r="F25" s="295">
        <f ca="1">OFFSET(LOOK!$AE$4,F$6,$B25)</f>
        <v>0.1</v>
      </c>
      <c r="G25" s="295">
        <f ca="1">OFFSET(LOOK!$AE$4,G$6,$B25)</f>
        <v>0.109</v>
      </c>
      <c r="H25" s="295">
        <f ca="1">OFFSET(LOOK!$AE$4,H$6,$B25)</f>
        <v>6.0000000000000001E-3</v>
      </c>
      <c r="I25" s="295">
        <f ca="1">OFFSET(LOOK!$AE$4,I$6,$B25)</f>
        <v>1.7999999999999999E-2</v>
      </c>
      <c r="J25" s="295">
        <f ca="1">OFFSET(LOOK!$AE$4,J$6,$B25)</f>
        <v>0.115</v>
      </c>
      <c r="K25" s="295">
        <f ca="1">OFFSET(LOOK!$AE$4,K$6,$B25)</f>
        <v>0.06</v>
      </c>
      <c r="L25" s="295">
        <f ca="1">OFFSET(LOOK!$AE$4,L$6,$B25)</f>
        <v>4.0000000000000001E-3</v>
      </c>
      <c r="M25" s="295">
        <f ca="1">OFFSET(LOOK!$AE$4,M$6,$B25)</f>
        <v>2.7E-2</v>
      </c>
      <c r="N25" s="295">
        <f ca="1">OFFSET(LOOK!$AE$4,N$6,$B25)</f>
        <v>0.31900000000000001</v>
      </c>
      <c r="O25" s="295">
        <f ca="1">OFFSET(LOOK!$AE$4,O$6,$B25)</f>
        <v>5.3999999999999999E-2</v>
      </c>
      <c r="P25" s="295">
        <f ca="1">OFFSET(LOOK!$AE$4,P$6,$B25)</f>
        <v>3.9E-2</v>
      </c>
      <c r="Q25" s="295">
        <f ca="1">OFFSET(LOOK!$AE$4,Q$6,$B25)</f>
        <v>8.8999999999999996E-2</v>
      </c>
      <c r="R25" s="295">
        <f ca="1">OFFSET(LOOK!$AE$4,R$6,$B25)</f>
        <v>0.19800000000000001</v>
      </c>
      <c r="S25" s="295">
        <f ca="1">OFFSET(LOOK!$AE$4,S$6,$B25)</f>
        <v>9.8000000000000004E-2</v>
      </c>
      <c r="T25" s="295">
        <f ca="1">OFFSET(LOOK!$AE$4,T$6,$B25)</f>
        <v>2.1999999999999999E-2</v>
      </c>
      <c r="U25" s="295">
        <f ca="1">OFFSET(LOOK!$AE$4,U$6,$B25)</f>
        <v>9.6000000000000002E-2</v>
      </c>
      <c r="V25" s="295">
        <f ca="1">OFFSET(LOOK!$AE$4,V$6,$B25)</f>
        <v>0.184</v>
      </c>
      <c r="W25" s="295">
        <f ca="1">OFFSET(LOOK!$AE$4,W$6,$B25)</f>
        <v>0.14799999999999999</v>
      </c>
      <c r="X25" s="295">
        <f ca="1">OFFSET(LOOK!$AE$4,X$6,$B25)</f>
        <v>7.4999999999999997E-2</v>
      </c>
      <c r="Y25" s="295">
        <f ca="1">OFFSET(LOOK!$AE$4,Y$6,$B25)</f>
        <v>0.111</v>
      </c>
      <c r="Z25" s="295">
        <f ca="1">OFFSET(LOOK!$AE$4,Z$6,$B25)</f>
        <v>0.27300000000000002</v>
      </c>
      <c r="AA25" s="295">
        <f ca="1">OFFSET(LOOK!$AE$4,AA$6,$B25)</f>
        <v>0.20699999999999999</v>
      </c>
      <c r="AB25" s="295">
        <f ca="1">OFFSET(LOOK!$AE$4,AB$6,$B25)</f>
        <v>0.36099999999999999</v>
      </c>
      <c r="AC25" s="295">
        <f ca="1">OFFSET(LOOK!$AE$4,25,$B25)</f>
        <v>0.14099999999999999</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1</v>
      </c>
      <c r="H26" s="295" t="str">
        <f ca="1">OFFSET(LOOK!$AE$4,H$6,$B26)</f>
        <v/>
      </c>
      <c r="I26" s="295">
        <f ca="1">OFFSET(LOOK!$AE$4,I$6,$B26)</f>
        <v>0</v>
      </c>
      <c r="J26" s="295">
        <f ca="1">OFFSET(LOOK!$AE$4,J$6,$B26)</f>
        <v>7.6999999999999999E-2</v>
      </c>
      <c r="K26" s="295" t="str">
        <f ca="1">OFFSET(LOOK!$AE$4,K$6,$B26)</f>
        <v/>
      </c>
      <c r="L26" s="295">
        <f ca="1">OFFSET(LOOK!$AE$4,L$6,$B26)</f>
        <v>0</v>
      </c>
      <c r="M26" s="295" t="str">
        <f ca="1">OFFSET(LOOK!$AE$4,M$6,$B26)</f>
        <v/>
      </c>
      <c r="N26" s="295">
        <f ca="1">OFFSET(LOOK!$AE$4,N$6,$B26)</f>
        <v>0</v>
      </c>
      <c r="O26" s="295">
        <f ca="1">OFFSET(LOOK!$AE$4,O$6,$B26)</f>
        <v>0</v>
      </c>
      <c r="P26" s="295" t="str">
        <f ca="1">OFFSET(LOOK!$AE$4,P$6,$B26)</f>
        <v/>
      </c>
      <c r="Q26" s="295">
        <f ca="1">OFFSET(LOOK!$AE$4,Q$6,$B26)</f>
        <v>0</v>
      </c>
      <c r="R26" s="295" t="str">
        <f ca="1">OFFSET(LOOK!$AE$4,R$6,$B26)</f>
        <v/>
      </c>
      <c r="S26" s="295">
        <f ca="1">OFFSET(LOOK!$AE$4,S$6,$B26)</f>
        <v>1</v>
      </c>
      <c r="T26" s="295" t="str">
        <f ca="1">OFFSET(LOOK!$AE$4,T$6,$B26)</f>
        <v/>
      </c>
      <c r="U26" s="295">
        <f ca="1">OFFSET(LOOK!$AE$4,U$6,$B26)</f>
        <v>0</v>
      </c>
      <c r="V26" s="295">
        <f ca="1">OFFSET(LOOK!$AE$4,V$6,$B26)</f>
        <v>0.21099999999999999</v>
      </c>
      <c r="W26" s="295">
        <f ca="1">OFFSET(LOOK!$AE$4,W$6,$B26)</f>
        <v>0.82399999999999995</v>
      </c>
      <c r="X26" s="295" t="str">
        <f ca="1">OFFSET(LOOK!$AE$4,X$6,$B26)</f>
        <v/>
      </c>
      <c r="Y26" s="295">
        <f ca="1">OFFSET(LOOK!$AE$4,Y$6,$B26)</f>
        <v>8.3000000000000004E-2</v>
      </c>
      <c r="Z26" s="295">
        <f ca="1">OFFSET(LOOK!$AE$4,Z$6,$B26)</f>
        <v>0</v>
      </c>
      <c r="AA26" s="295">
        <f ca="1">OFFSET(LOOK!$AE$4,AA$6,$B26)</f>
        <v>0.93799999999999994</v>
      </c>
      <c r="AB26" s="295">
        <f ca="1">OFFSET(LOOK!$AE$4,AB$6,$B26)</f>
        <v>0.92500000000000004</v>
      </c>
      <c r="AC26" s="295">
        <f ca="1">OFFSET(LOOK!$AE$4,25,$B26)</f>
        <v>0.753</v>
      </c>
    </row>
    <row r="27" spans="1:29" ht="109.5" customHeight="1" x14ac:dyDescent="0.2">
      <c r="B27" s="34">
        <v>21</v>
      </c>
      <c r="C27" s="29" t="str">
        <f>TITLES!$C25</f>
        <v>Wagner-Peyser Entered Employment Rate for those Employed at Participation</v>
      </c>
      <c r="D27" s="30"/>
      <c r="E27" s="295">
        <f ca="1">OFFSET(LOOK!$AE$4,E$6,$B27)</f>
        <v>0.54300000000000004</v>
      </c>
      <c r="F27" s="295">
        <f ca="1">OFFSET(LOOK!$AE$4,F$6,$B27)</f>
        <v>0.33800000000000002</v>
      </c>
      <c r="G27" s="295">
        <f ca="1">OFFSET(LOOK!$AE$4,G$6,$B27)</f>
        <v>0.35199999999999998</v>
      </c>
      <c r="H27" s="295">
        <f ca="1">OFFSET(LOOK!$AE$4,H$6,$B27)</f>
        <v>0.224</v>
      </c>
      <c r="I27" s="295">
        <f ca="1">OFFSET(LOOK!$AE$4,I$6,$B27)</f>
        <v>0.39700000000000002</v>
      </c>
      <c r="J27" s="295">
        <f ca="1">OFFSET(LOOK!$AE$4,J$6,$B27)</f>
        <v>0.30399999999999999</v>
      </c>
      <c r="K27" s="295">
        <f ca="1">OFFSET(LOOK!$AE$4,K$6,$B27)</f>
        <v>0.27800000000000002</v>
      </c>
      <c r="L27" s="295">
        <f ca="1">OFFSET(LOOK!$AE$4,L$6,$B27)</f>
        <v>0.47299999999999998</v>
      </c>
      <c r="M27" s="295">
        <f ca="1">OFFSET(LOOK!$AE$4,M$6,$B27)</f>
        <v>0.28199999999999997</v>
      </c>
      <c r="N27" s="295">
        <f ca="1">OFFSET(LOOK!$AE$4,N$6,$B27)</f>
        <v>0.43</v>
      </c>
      <c r="O27" s="295">
        <f ca="1">OFFSET(LOOK!$AE$4,O$6,$B27)</f>
        <v>0.44</v>
      </c>
      <c r="P27" s="295">
        <f ca="1">OFFSET(LOOK!$AE$4,P$6,$B27)</f>
        <v>0.28000000000000003</v>
      </c>
      <c r="Q27" s="295">
        <f ca="1">OFFSET(LOOK!$AE$4,Q$6,$B27)</f>
        <v>0.34499999999999997</v>
      </c>
      <c r="R27" s="295">
        <f ca="1">OFFSET(LOOK!$AE$4,R$6,$B27)</f>
        <v>0.84399999999999997</v>
      </c>
      <c r="S27" s="295">
        <f ca="1">OFFSET(LOOK!$AE$4,S$6,$B27)</f>
        <v>0.45300000000000001</v>
      </c>
      <c r="T27" s="295">
        <f ca="1">OFFSET(LOOK!$AE$4,T$6,$B27)</f>
        <v>0.64300000000000002</v>
      </c>
      <c r="U27" s="295">
        <f ca="1">OFFSET(LOOK!$AE$4,U$6,$B27)</f>
        <v>0.40400000000000003</v>
      </c>
      <c r="V27" s="295">
        <f ca="1">OFFSET(LOOK!$AE$4,V$6,$B27)</f>
        <v>0.29199999999999998</v>
      </c>
      <c r="W27" s="295">
        <f ca="1">OFFSET(LOOK!$AE$4,W$6,$B27)</f>
        <v>0.379</v>
      </c>
      <c r="X27" s="295">
        <f ca="1">OFFSET(LOOK!$AE$4,X$6,$B27)</f>
        <v>0.39400000000000002</v>
      </c>
      <c r="Y27" s="295">
        <f ca="1">OFFSET(LOOK!$AE$4,Y$6,$B27)</f>
        <v>0.46800000000000003</v>
      </c>
      <c r="Z27" s="295">
        <f ca="1">OFFSET(LOOK!$AE$4,Z$6,$B27)</f>
        <v>0.54400000000000004</v>
      </c>
      <c r="AA27" s="295">
        <f ca="1">OFFSET(LOOK!$AE$4,AA$6,$B27)</f>
        <v>0.47</v>
      </c>
      <c r="AB27" s="295">
        <f ca="1">OFFSET(LOOK!$AE$4,AB$6,$B27)</f>
        <v>0.434</v>
      </c>
      <c r="AC27" s="295">
        <f ca="1">OFFSET(LOOK!$AE$4,25,$B27)</f>
        <v>0.40500000000000003</v>
      </c>
    </row>
    <row r="28" spans="1:29" ht="121.5" customHeight="1" x14ac:dyDescent="0.2">
      <c r="B28" s="34">
        <v>22</v>
      </c>
      <c r="C28" s="29" t="str">
        <f>TITLES!$C26</f>
        <v>Wagner-Peyser Entered Employment Rate for those Employed at Participation and Referred to Non-Agricultural Jobs</v>
      </c>
      <c r="D28" s="30"/>
      <c r="E28" s="295">
        <f ca="1">OFFSET(LOOK!$AE$4,E$6,$B28)</f>
        <v>5.2999999999999999E-2</v>
      </c>
      <c r="F28" s="295">
        <f ca="1">OFFSET(LOOK!$AE$4,F$6,$B28)</f>
        <v>3.4000000000000002E-2</v>
      </c>
      <c r="G28" s="295">
        <f ca="1">OFFSET(LOOK!$AE$4,G$6,$B28)</f>
        <v>9.6000000000000002E-2</v>
      </c>
      <c r="H28" s="295">
        <f ca="1">OFFSET(LOOK!$AE$4,H$6,$B28)</f>
        <v>0</v>
      </c>
      <c r="I28" s="295">
        <f ca="1">OFFSET(LOOK!$AE$4,I$6,$B28)</f>
        <v>2.9000000000000001E-2</v>
      </c>
      <c r="J28" s="295">
        <f ca="1">OFFSET(LOOK!$AE$4,J$6,$B28)</f>
        <v>0.14899999999999999</v>
      </c>
      <c r="K28" s="295">
        <f ca="1">OFFSET(LOOK!$AE$4,K$6,$B28)</f>
        <v>0.01</v>
      </c>
      <c r="L28" s="295">
        <f ca="1">OFFSET(LOOK!$AE$4,L$6,$B28)</f>
        <v>0.02</v>
      </c>
      <c r="M28" s="295">
        <f ca="1">OFFSET(LOOK!$AE$4,M$6,$B28)</f>
        <v>0</v>
      </c>
      <c r="N28" s="295">
        <f ca="1">OFFSET(LOOK!$AE$4,N$6,$B28)</f>
        <v>0.185</v>
      </c>
      <c r="O28" s="295">
        <f ca="1">OFFSET(LOOK!$AE$4,O$6,$B28)</f>
        <v>0.13600000000000001</v>
      </c>
      <c r="P28" s="295">
        <f ca="1">OFFSET(LOOK!$AE$4,P$6,$B28)</f>
        <v>4.2999999999999997E-2</v>
      </c>
      <c r="Q28" s="295">
        <f ca="1">OFFSET(LOOK!$AE$4,Q$6,$B28)</f>
        <v>0.10199999999999999</v>
      </c>
      <c r="R28" s="295">
        <f ca="1">OFFSET(LOOK!$AE$4,R$6,$B28)</f>
        <v>0.111</v>
      </c>
      <c r="S28" s="295">
        <f ca="1">OFFSET(LOOK!$AE$4,S$6,$B28)</f>
        <v>6.5000000000000002E-2</v>
      </c>
      <c r="T28" s="295">
        <f ca="1">OFFSET(LOOK!$AE$4,T$6,$B28)</f>
        <v>0.11799999999999999</v>
      </c>
      <c r="U28" s="295">
        <f ca="1">OFFSET(LOOK!$AE$4,U$6,$B28)</f>
        <v>6.8000000000000005E-2</v>
      </c>
      <c r="V28" s="295">
        <f ca="1">OFFSET(LOOK!$AE$4,V$6,$B28)</f>
        <v>0.222</v>
      </c>
      <c r="W28" s="295">
        <f ca="1">OFFSET(LOOK!$AE$4,W$6,$B28)</f>
        <v>0.111</v>
      </c>
      <c r="X28" s="295">
        <f ca="1">OFFSET(LOOK!$AE$4,X$6,$B28)</f>
        <v>0.105</v>
      </c>
      <c r="Y28" s="295">
        <f ca="1">OFFSET(LOOK!$AE$4,Y$6,$B28)</f>
        <v>0.13300000000000001</v>
      </c>
      <c r="Z28" s="295">
        <f ca="1">OFFSET(LOOK!$AE$4,Z$6,$B28)</f>
        <v>0.224</v>
      </c>
      <c r="AA28" s="295">
        <f ca="1">OFFSET(LOOK!$AE$4,AA$6,$B28)</f>
        <v>0.218</v>
      </c>
      <c r="AB28" s="295">
        <f ca="1">OFFSET(LOOK!$AE$4,AB$6,$B28)</f>
        <v>0.185</v>
      </c>
      <c r="AC28" s="295">
        <f ca="1">OFFSET(LOOK!$AE$4,25,$B28)</f>
        <v>0.111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f ca="1">OFFSET(LOOK!$AE$4,J$6,$B29)</f>
        <v>0</v>
      </c>
      <c r="K29" s="295">
        <f ca="1">OFFSET(LOOK!$AE$4,K$6,$B29)</f>
        <v>0</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f ca="1">OFFSET(LOOK!$AE$4,W$6,$B29)</f>
        <v>0.33300000000000002</v>
      </c>
      <c r="X29" s="295">
        <f ca="1">OFFSET(LOOK!$AE$4,X$6,$B29)</f>
        <v>1</v>
      </c>
      <c r="Y29" s="295">
        <f ca="1">OFFSET(LOOK!$AE$4,Y$6,$B29)</f>
        <v>0</v>
      </c>
      <c r="Z29" s="295" t="str">
        <f ca="1">OFFSET(LOOK!$AE$4,Z$6,$B29)</f>
        <v/>
      </c>
      <c r="AA29" s="295" t="str">
        <f ca="1">OFFSET(LOOK!$AE$4,AA$6,$B29)</f>
        <v/>
      </c>
      <c r="AB29" s="295">
        <f ca="1">OFFSET(LOOK!$AE$4,AB$6,$B29)</f>
        <v>1</v>
      </c>
      <c r="AC29" s="295">
        <f ca="1">OFFSET(LOOK!$AE$4,25,$B29)</f>
        <v>0.4</v>
      </c>
    </row>
    <row r="30" spans="1:29" ht="79.5" customHeight="1" x14ac:dyDescent="0.2">
      <c r="B30" s="34">
        <v>24</v>
      </c>
      <c r="C30" s="29" t="str">
        <f>TITLES!$C28</f>
        <v>Wagner-Peyser Job Placement Wage Rate</v>
      </c>
      <c r="D30" s="30"/>
      <c r="E30" s="295">
        <f ca="1">OFFSET(LOOK!$AE$4,E$6,$B30)</f>
        <v>0.74299999999999999</v>
      </c>
      <c r="F30" s="295">
        <f ca="1">OFFSET(LOOK!$AE$4,F$6,$B30)</f>
        <v>1.1950000000000001</v>
      </c>
      <c r="G30" s="295">
        <f ca="1">OFFSET(LOOK!$AE$4,G$6,$B30)</f>
        <v>0.91300000000000003</v>
      </c>
      <c r="H30" s="295">
        <f ca="1">OFFSET(LOOK!$AE$4,H$6,$B30)</f>
        <v>1.1739999999999999</v>
      </c>
      <c r="I30" s="295">
        <f ca="1">OFFSET(LOOK!$AE$4,I$6,$B30)</f>
        <v>0.73699999999999999</v>
      </c>
      <c r="J30" s="295">
        <f ca="1">OFFSET(LOOK!$AE$4,J$6,$B30)</f>
        <v>0.81699999999999995</v>
      </c>
      <c r="K30" s="295">
        <f ca="1">OFFSET(LOOK!$AE$4,K$6,$B30)</f>
        <v>0.85799999999999998</v>
      </c>
      <c r="L30" s="295">
        <f ca="1">OFFSET(LOOK!$AE$4,L$6,$B30)</f>
        <v>0.70699999999999996</v>
      </c>
      <c r="M30" s="295">
        <f ca="1">OFFSET(LOOK!$AE$4,M$6,$B30)</f>
        <v>0.874</v>
      </c>
      <c r="N30" s="295">
        <f ca="1">OFFSET(LOOK!$AE$4,N$6,$B30)</f>
        <v>0.79200000000000004</v>
      </c>
      <c r="O30" s="295">
        <f ca="1">OFFSET(LOOK!$AE$4,O$6,$B30)</f>
        <v>1.1399999999999999</v>
      </c>
      <c r="P30" s="295">
        <f ca="1">OFFSET(LOOK!$AE$4,P$6,$B30)</f>
        <v>0.82499999999999996</v>
      </c>
      <c r="Q30" s="295">
        <f ca="1">OFFSET(LOOK!$AE$4,Q$6,$B30)</f>
        <v>0.754</v>
      </c>
      <c r="R30" s="295">
        <f ca="1">OFFSET(LOOK!$AE$4,R$6,$B30)</f>
        <v>0.80600000000000005</v>
      </c>
      <c r="S30" s="295">
        <f ca="1">OFFSET(LOOK!$AE$4,S$6,$B30)</f>
        <v>0.57599999999999996</v>
      </c>
      <c r="T30" s="295">
        <f ca="1">OFFSET(LOOK!$AE$4,T$6,$B30)</f>
        <v>0.73599999999999999</v>
      </c>
      <c r="U30" s="295">
        <f ca="1">OFFSET(LOOK!$AE$4,U$6,$B30)</f>
        <v>0.90800000000000003</v>
      </c>
      <c r="V30" s="295">
        <f ca="1">OFFSET(LOOK!$AE$4,V$6,$B30)</f>
        <v>0.60099999999999998</v>
      </c>
      <c r="W30" s="295">
        <f ca="1">OFFSET(LOOK!$AE$4,W$6,$B30)</f>
        <v>0.79400000000000004</v>
      </c>
      <c r="X30" s="295">
        <f ca="1">OFFSET(LOOK!$AE$4,X$6,$B30)</f>
        <v>0.877</v>
      </c>
      <c r="Y30" s="295">
        <f ca="1">OFFSET(LOOK!$AE$4,Y$6,$B30)</f>
        <v>0.80500000000000005</v>
      </c>
      <c r="Z30" s="295">
        <f ca="1">OFFSET(LOOK!$AE$4,Z$6,$B30)</f>
        <v>0.77400000000000002</v>
      </c>
      <c r="AA30" s="295">
        <f ca="1">OFFSET(LOOK!$AE$4,AA$6,$B30)</f>
        <v>0.74299999999999999</v>
      </c>
      <c r="AB30" s="295">
        <f ca="1">OFFSET(LOOK!$AE$4,AB$6,$B30)</f>
        <v>0.59599999999999997</v>
      </c>
      <c r="AC30" s="295">
        <f ca="1">OFFSET(LOOK!$AE$4,25,$B30)</f>
        <v>0.69899999999999995</v>
      </c>
    </row>
    <row r="31" spans="1:29" ht="60" customHeight="1" x14ac:dyDescent="0.2">
      <c r="B31" s="34">
        <v>25</v>
      </c>
      <c r="C31" s="29" t="str">
        <f>TITLES!$C29</f>
        <v>Short-Term Veterans Entered Employment Rate</v>
      </c>
      <c r="D31" s="30"/>
      <c r="E31" s="295">
        <f ca="1">OFFSET(LOOK!$AE$4,E$6,$B31)</f>
        <v>0.46400000000000002</v>
      </c>
      <c r="F31" s="295">
        <f ca="1">OFFSET(LOOK!$AE$4,F$6,$B31)</f>
        <v>0.51200000000000001</v>
      </c>
      <c r="G31" s="295">
        <f ca="1">OFFSET(LOOK!$AE$4,G$6,$B31)</f>
        <v>0.42899999999999999</v>
      </c>
      <c r="H31" s="295">
        <f ca="1">OFFSET(LOOK!$AE$4,H$6,$B31)</f>
        <v>0.245</v>
      </c>
      <c r="I31" s="295">
        <f ca="1">OFFSET(LOOK!$AE$4,I$6,$B31)</f>
        <v>0.308</v>
      </c>
      <c r="J31" s="295">
        <f ca="1">OFFSET(LOOK!$AE$4,J$6,$B31)</f>
        <v>0.188</v>
      </c>
      <c r="K31" s="295">
        <f ca="1">OFFSET(LOOK!$AE$4,K$6,$B31)</f>
        <v>0.17599999999999999</v>
      </c>
      <c r="L31" s="295">
        <f ca="1">OFFSET(LOOK!$AE$4,L$6,$B31)</f>
        <v>0.41</v>
      </c>
      <c r="M31" s="295">
        <f ca="1">OFFSET(LOOK!$AE$4,M$6,$B31)</f>
        <v>0.5</v>
      </c>
      <c r="N31" s="295">
        <f ca="1">OFFSET(LOOK!$AE$4,N$6,$B31)</f>
        <v>0.46899999999999997</v>
      </c>
      <c r="O31" s="295">
        <f ca="1">OFFSET(LOOK!$AE$4,O$6,$B31)</f>
        <v>0.26700000000000002</v>
      </c>
      <c r="P31" s="295">
        <f ca="1">OFFSET(LOOK!$AE$4,P$6,$B31)</f>
        <v>0.36799999999999999</v>
      </c>
      <c r="Q31" s="295">
        <f ca="1">OFFSET(LOOK!$AE$4,Q$6,$B31)</f>
        <v>0.29899999999999999</v>
      </c>
      <c r="R31" s="295">
        <f ca="1">OFFSET(LOOK!$AE$4,R$6,$B31)</f>
        <v>0.86399999999999999</v>
      </c>
      <c r="S31" s="295">
        <f ca="1">OFFSET(LOOK!$AE$4,S$6,$B31)</f>
        <v>0.61899999999999999</v>
      </c>
      <c r="T31" s="295">
        <f ca="1">OFFSET(LOOK!$AE$4,T$6,$B31)</f>
        <v>0.66700000000000004</v>
      </c>
      <c r="U31" s="295">
        <f ca="1">OFFSET(LOOK!$AE$4,U$6,$B31)</f>
        <v>0.45200000000000001</v>
      </c>
      <c r="V31" s="295">
        <f ca="1">OFFSET(LOOK!$AE$4,V$6,$B31)</f>
        <v>0.5</v>
      </c>
      <c r="W31" s="295">
        <f ca="1">OFFSET(LOOK!$AE$4,W$6,$B31)</f>
        <v>0.625</v>
      </c>
      <c r="X31" s="295">
        <f ca="1">OFFSET(LOOK!$AE$4,X$6,$B31)</f>
        <v>0.35699999999999998</v>
      </c>
      <c r="Y31" s="295">
        <f ca="1">OFFSET(LOOK!$AE$4,Y$6,$B31)</f>
        <v>0.44</v>
      </c>
      <c r="Z31" s="295">
        <f ca="1">OFFSET(LOOK!$AE$4,Z$6,$B31)</f>
        <v>0.52500000000000002</v>
      </c>
      <c r="AA31" s="295">
        <f ca="1">OFFSET(LOOK!$AE$4,AA$6,$B31)</f>
        <v>0.30399999999999999</v>
      </c>
      <c r="AB31" s="295">
        <f ca="1">OFFSET(LOOK!$AE$4,AB$6,$B31)</f>
        <v>0.308</v>
      </c>
      <c r="AC31" s="295">
        <f ca="1">OFFSET(LOOK!$AE$4,25,$B31)</f>
        <v>0.40699999999999997</v>
      </c>
    </row>
    <row r="32" spans="1:29" ht="66.75" customHeight="1" x14ac:dyDescent="0.2">
      <c r="B32" s="26">
        <v>26</v>
      </c>
      <c r="C32" s="29" t="str">
        <f>TITLES!$C30</f>
        <v>Short-Term Veterans Entered Employment Rate for those Employed at Participation</v>
      </c>
      <c r="D32" s="30"/>
      <c r="E32" s="295">
        <f ca="1">OFFSET(LOOK!$AE$4,E$6,$B32)</f>
        <v>0.77800000000000002</v>
      </c>
      <c r="F32" s="295">
        <f ca="1">OFFSET(LOOK!$AE$4,F$6,$B32)</f>
        <v>0.15</v>
      </c>
      <c r="G32" s="295">
        <f ca="1">OFFSET(LOOK!$AE$4,G$6,$B32)</f>
        <v>0.33300000000000002</v>
      </c>
      <c r="H32" s="295">
        <f ca="1">OFFSET(LOOK!$AE$4,H$6,$B32)</f>
        <v>5.8999999999999997E-2</v>
      </c>
      <c r="I32" s="295">
        <f ca="1">OFFSET(LOOK!$AE$4,I$6,$B32)</f>
        <v>0.42899999999999999</v>
      </c>
      <c r="J32" s="295">
        <f ca="1">OFFSET(LOOK!$AE$4,J$6,$B32)</f>
        <v>0.5</v>
      </c>
      <c r="K32" s="295">
        <f ca="1">OFFSET(LOOK!$AE$4,K$6,$B32)</f>
        <v>0.2</v>
      </c>
      <c r="L32" s="295">
        <f ca="1">OFFSET(LOOK!$AE$4,L$6,$B32)</f>
        <v>0.56499999999999995</v>
      </c>
      <c r="M32" s="295">
        <f ca="1">OFFSET(LOOK!$AE$4,M$6,$B32)</f>
        <v>0</v>
      </c>
      <c r="N32" s="295">
        <f ca="1">OFFSET(LOOK!$AE$4,N$6,$B32)</f>
        <v>0.5</v>
      </c>
      <c r="O32" s="295">
        <f ca="1">OFFSET(LOOK!$AE$4,O$6,$B32)</f>
        <v>0.4</v>
      </c>
      <c r="P32" s="295">
        <f ca="1">OFFSET(LOOK!$AE$4,P$6,$B32)</f>
        <v>9.0999999999999998E-2</v>
      </c>
      <c r="Q32" s="295">
        <f ca="1">OFFSET(LOOK!$AE$4,Q$6,$B32)</f>
        <v>0.33300000000000002</v>
      </c>
      <c r="R32" s="295">
        <f ca="1">OFFSET(LOOK!$AE$4,R$6,$B32)</f>
        <v>0.875</v>
      </c>
      <c r="S32" s="295">
        <f ca="1">OFFSET(LOOK!$AE$4,S$6,$B32)</f>
        <v>0.5</v>
      </c>
      <c r="T32" s="295">
        <f ca="1">OFFSET(LOOK!$AE$4,T$6,$B32)</f>
        <v>0.2</v>
      </c>
      <c r="U32" s="295">
        <f ca="1">OFFSET(LOOK!$AE$4,U$6,$B32)</f>
        <v>0.5</v>
      </c>
      <c r="V32" s="295">
        <f ca="1">OFFSET(LOOK!$AE$4,V$6,$B32)</f>
        <v>0</v>
      </c>
      <c r="W32" s="295">
        <f ca="1">OFFSET(LOOK!$AE$4,W$6,$B32)</f>
        <v>1</v>
      </c>
      <c r="X32" s="295">
        <f ca="1">OFFSET(LOOK!$AE$4,X$6,$B32)</f>
        <v>0.42899999999999999</v>
      </c>
      <c r="Y32" s="295">
        <f ca="1">OFFSET(LOOK!$AE$4,Y$6,$B32)</f>
        <v>0.3</v>
      </c>
      <c r="Z32" s="295">
        <f ca="1">OFFSET(LOOK!$AE$4,Z$6,$B32)</f>
        <v>0.33300000000000002</v>
      </c>
      <c r="AA32" s="295">
        <f ca="1">OFFSET(LOOK!$AE$4,AA$6,$B32)</f>
        <v>0.25</v>
      </c>
      <c r="AB32" s="295">
        <f ca="1">OFFSET(LOOK!$AE$4,AB$6,$B32)</f>
        <v>0.75</v>
      </c>
      <c r="AC32" s="295">
        <f ca="1">OFFSET(LOOK!$AE$4,25,$B32)</f>
        <v>0.371</v>
      </c>
    </row>
    <row r="33" spans="2:29" ht="48" customHeight="1" x14ac:dyDescent="0.2">
      <c r="B33" s="34">
        <v>27</v>
      </c>
      <c r="C33" s="29" t="str">
        <f>TITLES!$C31</f>
        <v>RESEA Entered Employment Rate</v>
      </c>
      <c r="D33" s="30"/>
      <c r="E33" s="295" t="e">
        <f ca="1">OFFSET(LOOK!$AE$4,E$6,$B33)</f>
        <v>#VALUE!</v>
      </c>
      <c r="F33" s="295">
        <f ca="1">OFFSET(LOOK!$AE$4,F$6,$B33)</f>
        <v>0.375</v>
      </c>
      <c r="G33" s="295">
        <f ca="1">OFFSET(LOOK!$AE$4,G$6,$B33)</f>
        <v>0.313</v>
      </c>
      <c r="H33" s="295">
        <f ca="1">OFFSET(LOOK!$AE$4,H$6,$B33)</f>
        <v>0.23300000000000001</v>
      </c>
      <c r="I33" s="295">
        <f ca="1">OFFSET(LOOK!$AE$4,I$6,$B33)</f>
        <v>0.33300000000000002</v>
      </c>
      <c r="J33" s="295">
        <f ca="1">OFFSET(LOOK!$AE$4,J$6,$B33)</f>
        <v>0.20799999999999999</v>
      </c>
      <c r="K33" s="295">
        <f ca="1">OFFSET(LOOK!$AE$4,K$6,$B33)</f>
        <v>0.27900000000000003</v>
      </c>
      <c r="L33" s="295">
        <f ca="1">OFFSET(LOOK!$AE$4,L$6,$B33)</f>
        <v>0.42199999999999999</v>
      </c>
      <c r="M33" s="295">
        <f ca="1">OFFSET(LOOK!$AE$4,M$6,$B33)</f>
        <v>0.35599999999999998</v>
      </c>
      <c r="N33" s="295">
        <f ca="1">OFFSET(LOOK!$AE$4,N$6,$B33)</f>
        <v>0.377</v>
      </c>
      <c r="O33" s="295">
        <f ca="1">OFFSET(LOOK!$AE$4,O$6,$B33)</f>
        <v>0.31900000000000001</v>
      </c>
      <c r="P33" s="295">
        <f ca="1">OFFSET(LOOK!$AE$4,P$6,$B33)</f>
        <v>0.32600000000000001</v>
      </c>
      <c r="Q33" s="295">
        <f ca="1">OFFSET(LOOK!$AE$4,Q$6,$B33)</f>
        <v>0.44600000000000001</v>
      </c>
      <c r="R33" s="295">
        <f ca="1">OFFSET(LOOK!$AE$4,R$6,$B33)</f>
        <v>0.89600000000000002</v>
      </c>
      <c r="S33" s="295">
        <f ca="1">OFFSET(LOOK!$AE$4,S$6,$B33)</f>
        <v>0.72099999999999997</v>
      </c>
      <c r="T33" s="295">
        <f ca="1">OFFSET(LOOK!$AE$4,T$6,$B33)</f>
        <v>0.84099999999999997</v>
      </c>
      <c r="U33" s="295">
        <f ca="1">OFFSET(LOOK!$AE$4,U$6,$B33)</f>
        <v>0.33700000000000002</v>
      </c>
      <c r="V33" s="295">
        <f ca="1">OFFSET(LOOK!$AE$4,V$6,$B33)</f>
        <v>0.33300000000000002</v>
      </c>
      <c r="W33" s="295">
        <f ca="1">OFFSET(LOOK!$AE$4,W$6,$B33)</f>
        <v>0.57099999999999995</v>
      </c>
      <c r="X33" s="295">
        <f ca="1">OFFSET(LOOK!$AE$4,X$6,$B33)</f>
        <v>0.34599999999999997</v>
      </c>
      <c r="Y33" s="295">
        <f ca="1">OFFSET(LOOK!$AE$4,Y$6,$B33)</f>
        <v>0.434</v>
      </c>
      <c r="Z33" s="295">
        <f ca="1">OFFSET(LOOK!$AE$4,Z$6,$B33)</f>
        <v>0.34799999999999998</v>
      </c>
      <c r="AA33" s="295">
        <f ca="1">OFFSET(LOOK!$AE$4,AA$6,$B33)</f>
        <v>0.377</v>
      </c>
      <c r="AB33" s="295">
        <f ca="1">OFFSET(LOOK!$AE$4,AB$6,$B33)</f>
        <v>1</v>
      </c>
      <c r="AC33" s="295">
        <f ca="1">OFFSET(LOOK!$AE$4,25,$B33)</f>
        <v>0.42799999999999999</v>
      </c>
    </row>
    <row r="34" spans="2:29" ht="40.5" customHeight="1" x14ac:dyDescent="0.2">
      <c r="B34" s="26">
        <v>28</v>
      </c>
      <c r="C34" s="29" t="str">
        <f>TITLES!$C32</f>
        <v>RESEA Job Placement Wage Rate</v>
      </c>
      <c r="D34" s="30"/>
      <c r="E34" s="295" t="e">
        <f ca="1">OFFSET(LOOK!$AE$4,E$6,$B34)</f>
        <v>#VALUE!</v>
      </c>
      <c r="F34" s="295">
        <f ca="1">OFFSET(LOOK!$AE$4,F$6,$B34)</f>
        <v>0.97299999999999998</v>
      </c>
      <c r="G34" s="295">
        <f ca="1">OFFSET(LOOK!$AE$4,G$6,$B34)</f>
        <v>0.94399999999999995</v>
      </c>
      <c r="H34" s="295">
        <f ca="1">OFFSET(LOOK!$AE$4,H$6,$B34)</f>
        <v>0.999</v>
      </c>
      <c r="I34" s="295">
        <f ca="1">OFFSET(LOOK!$AE$4,I$6,$B34)</f>
        <v>0.71</v>
      </c>
      <c r="J34" s="295">
        <f ca="1">OFFSET(LOOK!$AE$4,J$6,$B34)</f>
        <v>0.81200000000000006</v>
      </c>
      <c r="K34" s="295">
        <f ca="1">OFFSET(LOOK!$AE$4,K$6,$B34)</f>
        <v>0.76300000000000001</v>
      </c>
      <c r="L34" s="295" t="e">
        <f ca="1">OFFSET(LOOK!$AE$4,L$6,$B34)</f>
        <v>#VALUE!</v>
      </c>
      <c r="M34" s="295">
        <f ca="1">OFFSET(LOOK!$AE$4,M$6,$B34)</f>
        <v>0.67100000000000004</v>
      </c>
      <c r="N34" s="295">
        <f ca="1">OFFSET(LOOK!$AE$4,N$6,$B34)</f>
        <v>0.74199999999999999</v>
      </c>
      <c r="O34" s="295">
        <f ca="1">OFFSET(LOOK!$AE$4,O$6,$B34)</f>
        <v>1.008</v>
      </c>
      <c r="P34" s="295">
        <f ca="1">OFFSET(LOOK!$AE$4,P$6,$B34)</f>
        <v>0.76900000000000002</v>
      </c>
      <c r="Q34" s="295">
        <f ca="1">OFFSET(LOOK!$AE$4,Q$6,$B34)</f>
        <v>0.79700000000000004</v>
      </c>
      <c r="R34" s="295">
        <f ca="1">OFFSET(LOOK!$AE$4,R$6,$B34)</f>
        <v>0.72399999999999998</v>
      </c>
      <c r="S34" s="295">
        <f ca="1">OFFSET(LOOK!$AE$4,S$6,$B34)</f>
        <v>0.57799999999999996</v>
      </c>
      <c r="T34" s="295" t="e">
        <f ca="1">OFFSET(LOOK!$AE$4,T$6,$B34)</f>
        <v>#VALUE!</v>
      </c>
      <c r="U34" s="295">
        <f ca="1">OFFSET(LOOK!$AE$4,U$6,$B34)</f>
        <v>0.82299999999999995</v>
      </c>
      <c r="V34" s="295">
        <f ca="1">OFFSET(LOOK!$AE$4,V$6,$B34)</f>
        <v>0.57099999999999995</v>
      </c>
      <c r="W34" s="295">
        <f ca="1">OFFSET(LOOK!$AE$4,W$6,$B34)</f>
        <v>0.82099999999999995</v>
      </c>
      <c r="X34" s="295">
        <f ca="1">OFFSET(LOOK!$AE$4,X$6,$B34)</f>
        <v>0.999</v>
      </c>
      <c r="Y34" s="295">
        <f ca="1">OFFSET(LOOK!$AE$4,Y$6,$B34)</f>
        <v>0.80500000000000005</v>
      </c>
      <c r="Z34" s="295">
        <f ca="1">OFFSET(LOOK!$AE$4,Z$6,$B34)</f>
        <v>0.86</v>
      </c>
      <c r="AA34" s="295">
        <f ca="1">OFFSET(LOOK!$AE$4,AA$6,$B34)</f>
        <v>0.79100000000000004</v>
      </c>
      <c r="AB34" s="295">
        <f ca="1">OFFSET(LOOK!$AE$4,AB$6,$B34)</f>
        <v>0.69799999999999995</v>
      </c>
      <c r="AC34" s="295">
        <f ca="1">OFFSET(LOOK!$AE$4,25,$B34)</f>
        <v>0.80500000000000005</v>
      </c>
    </row>
    <row r="35" spans="2:29" ht="67.5" customHeight="1" x14ac:dyDescent="0.2">
      <c r="B35" s="34">
        <v>29</v>
      </c>
      <c r="C35" s="29" t="str">
        <f>TITLES!$C33</f>
        <v>Wagner-Peyser Percent Of Job Openings Filled</v>
      </c>
      <c r="D35" s="30"/>
      <c r="E35" s="295">
        <f ca="1">OFFSET(LOOK!$AE$4,E$6,$B35)</f>
        <v>1.4999999999999999E-2</v>
      </c>
      <c r="F35" s="295">
        <f ca="1">OFFSET(LOOK!$AE$4,F$6,$B35)</f>
        <v>3.5000000000000003E-2</v>
      </c>
      <c r="G35" s="295">
        <f ca="1">OFFSET(LOOK!$AE$4,G$6,$B35)</f>
        <v>0.113</v>
      </c>
      <c r="H35" s="295">
        <f ca="1">OFFSET(LOOK!$AE$4,H$6,$B35)</f>
        <v>3.2000000000000001E-2</v>
      </c>
      <c r="I35" s="295">
        <f ca="1">OFFSET(LOOK!$AE$4,I$6,$B35)</f>
        <v>0.21199999999999999</v>
      </c>
      <c r="J35" s="295">
        <f ca="1">OFFSET(LOOK!$AE$4,J$6,$B35)</f>
        <v>0.22800000000000001</v>
      </c>
      <c r="K35" s="295">
        <f ca="1">OFFSET(LOOK!$AE$4,K$6,$B35)</f>
        <v>6.9000000000000006E-2</v>
      </c>
      <c r="L35" s="295">
        <f ca="1">OFFSET(LOOK!$AE$4,L$6,$B35)</f>
        <v>0</v>
      </c>
      <c r="M35" s="295">
        <f ca="1">OFFSET(LOOK!$AE$4,M$6,$B35)</f>
        <v>8.3000000000000004E-2</v>
      </c>
      <c r="N35" s="295">
        <f ca="1">OFFSET(LOOK!$AE$4,N$6,$B35)</f>
        <v>0.105</v>
      </c>
      <c r="O35" s="295">
        <f ca="1">OFFSET(LOOK!$AE$4,O$6,$B35)</f>
        <v>5.0999999999999997E-2</v>
      </c>
      <c r="P35" s="295">
        <f ca="1">OFFSET(LOOK!$AE$4,P$6,$B35)</f>
        <v>1.7999999999999999E-2</v>
      </c>
      <c r="Q35" s="295">
        <f ca="1">OFFSET(LOOK!$AE$4,Q$6,$B35)</f>
        <v>0.39</v>
      </c>
      <c r="R35" s="295">
        <f ca="1">OFFSET(LOOK!$AE$4,R$6,$B35)</f>
        <v>1.7999999999999999E-2</v>
      </c>
      <c r="S35" s="295">
        <f ca="1">OFFSET(LOOK!$AE$4,S$6,$B35)</f>
        <v>0.63600000000000001</v>
      </c>
      <c r="T35" s="295">
        <f ca="1">OFFSET(LOOK!$AE$4,T$6,$B35)</f>
        <v>7.8E-2</v>
      </c>
      <c r="U35" s="295">
        <f ca="1">OFFSET(LOOK!$AE$4,U$6,$B35)</f>
        <v>0.02</v>
      </c>
      <c r="V35" s="295">
        <f ca="1">OFFSET(LOOK!$AE$4,V$6,$B35)</f>
        <v>0.111</v>
      </c>
      <c r="W35" s="295">
        <f ca="1">OFFSET(LOOK!$AE$4,W$6,$B35)</f>
        <v>0.57699999999999996</v>
      </c>
      <c r="X35" s="295">
        <f ca="1">OFFSET(LOOK!$AE$4,X$6,$B35)</f>
        <v>0.11899999999999999</v>
      </c>
      <c r="Y35" s="295">
        <f ca="1">OFFSET(LOOK!$AE$4,Y$6,$B35)</f>
        <v>5.1999999999999998E-2</v>
      </c>
      <c r="Z35" s="295">
        <f ca="1">OFFSET(LOOK!$AE$4,Z$6,$B35)</f>
        <v>6.0999999999999999E-2</v>
      </c>
      <c r="AA35" s="295">
        <f ca="1">OFFSET(LOOK!$AE$4,AA$6,$B35)</f>
        <v>0.20799999999999999</v>
      </c>
      <c r="AB35" s="295">
        <f ca="1">OFFSET(LOOK!$AE$4,AB$6,$B35)</f>
        <v>0.27500000000000002</v>
      </c>
      <c r="AC35" s="295">
        <f ca="1">OFFSET(LOOK!$AE$4,25,$B35)</f>
        <v>0.14299999999999999</v>
      </c>
    </row>
    <row r="36" spans="2:29" ht="84.75" customHeight="1" x14ac:dyDescent="0.2">
      <c r="B36" s="26">
        <v>30</v>
      </c>
      <c r="C36" s="29" t="str">
        <f>TITLES!$C34</f>
        <v>Wagner-Peyser Percent Of Non-Agricultural Job Openings Filled</v>
      </c>
      <c r="D36" s="30"/>
      <c r="E36" s="296">
        <f ca="1">OFFSET(LOOK!$AE$4,E$6,$B36)</f>
        <v>1.4999999999999999E-2</v>
      </c>
      <c r="F36" s="296">
        <f ca="1">OFFSET(LOOK!$AE$4,F$6,$B36)</f>
        <v>3.5000000000000003E-2</v>
      </c>
      <c r="G36" s="296">
        <f ca="1">OFFSET(LOOK!$AE$4,G$6,$B36)</f>
        <v>0.113</v>
      </c>
      <c r="H36" s="296">
        <f ca="1">OFFSET(LOOK!$AE$4,H$6,$B36)</f>
        <v>3.2000000000000001E-2</v>
      </c>
      <c r="I36" s="296">
        <f ca="1">OFFSET(LOOK!$AE$4,I$6,$B36)</f>
        <v>0.21199999999999999</v>
      </c>
      <c r="J36" s="296">
        <f ca="1">OFFSET(LOOK!$AE$4,J$6,$B36)</f>
        <v>0.221</v>
      </c>
      <c r="K36" s="296">
        <f ca="1">OFFSET(LOOK!$AE$4,K$6,$B36)</f>
        <v>6.9000000000000006E-2</v>
      </c>
      <c r="L36" s="296">
        <f ca="1">OFFSET(LOOK!$AE$4,L$6,$B36)</f>
        <v>0</v>
      </c>
      <c r="M36" s="296">
        <f ca="1">OFFSET(LOOK!$AE$4,M$6,$B36)</f>
        <v>8.3000000000000004E-2</v>
      </c>
      <c r="N36" s="296">
        <f ca="1">OFFSET(LOOK!$AE$4,N$6,$B36)</f>
        <v>0.106</v>
      </c>
      <c r="O36" s="296">
        <f ca="1">OFFSET(LOOK!$AE$4,O$6,$B36)</f>
        <v>5.0999999999999997E-2</v>
      </c>
      <c r="P36" s="296">
        <f ca="1">OFFSET(LOOK!$AE$4,P$6,$B36)</f>
        <v>1.7999999999999999E-2</v>
      </c>
      <c r="Q36" s="296">
        <f ca="1">OFFSET(LOOK!$AE$4,Q$6,$B36)</f>
        <v>0.39</v>
      </c>
      <c r="R36" s="296">
        <f ca="1">OFFSET(LOOK!$AE$4,R$6,$B36)</f>
        <v>1.7999999999999999E-2</v>
      </c>
      <c r="S36" s="296">
        <f ca="1">OFFSET(LOOK!$AE$4,S$6,$B36)</f>
        <v>7.0000000000000001E-3</v>
      </c>
      <c r="T36" s="296">
        <f ca="1">OFFSET(LOOK!$AE$4,T$6,$B36)</f>
        <v>7.9000000000000001E-2</v>
      </c>
      <c r="U36" s="296">
        <f ca="1">OFFSET(LOOK!$AE$4,U$6,$B36)</f>
        <v>0.02</v>
      </c>
      <c r="V36" s="296">
        <f ca="1">OFFSET(LOOK!$AE$4,V$6,$B36)</f>
        <v>5.0000000000000001E-3</v>
      </c>
      <c r="W36" s="296">
        <f ca="1">OFFSET(LOOK!$AE$4,W$6,$B36)</f>
        <v>3.2000000000000001E-2</v>
      </c>
      <c r="X36" s="296">
        <f ca="1">OFFSET(LOOK!$AE$4,X$6,$B36)</f>
        <v>0.12</v>
      </c>
      <c r="Y36" s="296">
        <f ca="1">OFFSET(LOOK!$AE$4,Y$6,$B36)</f>
        <v>5.1999999999999998E-2</v>
      </c>
      <c r="Z36" s="296">
        <f ca="1">OFFSET(LOOK!$AE$4,Z$6,$B36)</f>
        <v>6.0999999999999999E-2</v>
      </c>
      <c r="AA36" s="296">
        <f ca="1">OFFSET(LOOK!$AE$4,AA$6,$B36)</f>
        <v>0.20699999999999999</v>
      </c>
      <c r="AB36" s="296">
        <f ca="1">OFFSET(LOOK!$AE$4,AB$6,$B36)</f>
        <v>4.7E-2</v>
      </c>
      <c r="AC36" s="296">
        <f ca="1">OFFSET(LOOK!$AE$4,25,$B36)</f>
        <v>7.5999999999999998E-2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14.2</v>
      </c>
      <c r="T37" s="296" t="e">
        <f ca="1">OFFSET(LOOK!$AE$4,T$6,$B37)</f>
        <v>#VALUE!</v>
      </c>
      <c r="U37" s="296" t="e">
        <f ca="1">OFFSET(LOOK!$AE$4,U$6,$B37)</f>
        <v>#VALUE!</v>
      </c>
      <c r="V37" s="296" t="e">
        <f ca="1">OFFSET(LOOK!$AE$4,V$6,$B37)</f>
        <v>#VALUE!</v>
      </c>
      <c r="W37" s="296">
        <f ca="1">OFFSET(LOOK!$AE$4,W$6,$B37)</f>
        <v>85</v>
      </c>
      <c r="X37" s="296" t="e">
        <f ca="1">OFFSET(LOOK!$AE$4,X$6,$B37)</f>
        <v>#VALUE!</v>
      </c>
      <c r="Y37" s="296" t="e">
        <f ca="1">OFFSET(LOOK!$AE$4,Y$6,$B37)</f>
        <v>#VALUE!</v>
      </c>
      <c r="Z37" s="296" t="e">
        <f ca="1">OFFSET(LOOK!$AE$4,Z$6,$B37)</f>
        <v>#VALUE!</v>
      </c>
      <c r="AA37" s="296">
        <f ca="1">OFFSET(LOOK!$AE$4,AA$6,$B37)</f>
        <v>0.224</v>
      </c>
      <c r="AB37" s="296">
        <f ca="1">OFFSET(LOOK!$AE$4,AB$6,$B37)</f>
        <v>7.2880000000000003</v>
      </c>
      <c r="AC37" s="296">
        <f ca="1">OFFSET(LOOK!$AE$4,25,$B37)</f>
        <v>5.1109999999999998</v>
      </c>
    </row>
    <row r="38" spans="2:29" ht="67.5" customHeight="1" x14ac:dyDescent="0.2">
      <c r="B38" s="26">
        <v>32</v>
      </c>
      <c r="C38" s="29" t="str">
        <f>TITLES!$C36</f>
        <v>Wagner-Peyser Closed Positions Filled Rate</v>
      </c>
      <c r="D38" s="30"/>
      <c r="E38" s="296">
        <f ca="1">OFFSET(LOOK!$AE$4,E$6,$B38)</f>
        <v>7.0000000000000001E-3</v>
      </c>
      <c r="F38" s="296">
        <f ca="1">OFFSET(LOOK!$AE$4,F$6,$B38)</f>
        <v>3.3000000000000002E-2</v>
      </c>
      <c r="G38" s="296">
        <f ca="1">OFFSET(LOOK!$AE$4,G$6,$B38)</f>
        <v>0.53500000000000003</v>
      </c>
      <c r="H38" s="296">
        <f ca="1">OFFSET(LOOK!$AE$4,H$6,$B38)</f>
        <v>1.2E-2</v>
      </c>
      <c r="I38" s="296">
        <f ca="1">OFFSET(LOOK!$AE$4,I$6,$B38)</f>
        <v>0.09</v>
      </c>
      <c r="J38" s="296">
        <f ca="1">OFFSET(LOOK!$AE$4,J$6,$B38)</f>
        <v>0.214</v>
      </c>
      <c r="K38" s="296">
        <f ca="1">OFFSET(LOOK!$AE$4,K$6,$B38)</f>
        <v>0.161</v>
      </c>
      <c r="L38" s="296">
        <f ca="1">OFFSET(LOOK!$AE$4,L$6,$B38)</f>
        <v>0</v>
      </c>
      <c r="M38" s="296">
        <f ca="1">OFFSET(LOOK!$AE$4,M$6,$B38)</f>
        <v>1.6E-2</v>
      </c>
      <c r="N38" s="296">
        <f ca="1">OFFSET(LOOK!$AE$4,N$6,$B38)</f>
        <v>9.4E-2</v>
      </c>
      <c r="O38" s="296">
        <f ca="1">OFFSET(LOOK!$AE$4,O$6,$B38)</f>
        <v>6.3E-2</v>
      </c>
      <c r="P38" s="296">
        <f ca="1">OFFSET(LOOK!$AE$4,P$6,$B38)</f>
        <v>2.1999999999999999E-2</v>
      </c>
      <c r="Q38" s="296">
        <f ca="1">OFFSET(LOOK!$AE$4,Q$6,$B38)</f>
        <v>0.41399999999999998</v>
      </c>
      <c r="R38" s="296">
        <f ca="1">OFFSET(LOOK!$AE$4,R$6,$B38)</f>
        <v>5.2999999999999999E-2</v>
      </c>
      <c r="S38" s="296">
        <f ca="1">OFFSET(LOOK!$AE$4,S$6,$B38)</f>
        <v>0.35599999999999998</v>
      </c>
      <c r="T38" s="296">
        <f ca="1">OFFSET(LOOK!$AE$4,T$6,$B38)</f>
        <v>0.22500000000000001</v>
      </c>
      <c r="U38" s="296">
        <f ca="1">OFFSET(LOOK!$AE$4,U$6,$B38)</f>
        <v>8.1000000000000003E-2</v>
      </c>
      <c r="V38" s="296">
        <f ca="1">OFFSET(LOOK!$AE$4,V$6,$B38)</f>
        <v>6.0000000000000001E-3</v>
      </c>
      <c r="W38" s="296">
        <f ca="1">OFFSET(LOOK!$AE$4,W$6,$B38)</f>
        <v>8.5000000000000006E-2</v>
      </c>
      <c r="X38" s="296">
        <f ca="1">OFFSET(LOOK!$AE$4,X$6,$B38)</f>
        <v>0.11700000000000001</v>
      </c>
      <c r="Y38" s="296">
        <f ca="1">OFFSET(LOOK!$AE$4,Y$6,$B38)</f>
        <v>9.2999999999999999E-2</v>
      </c>
      <c r="Z38" s="296">
        <f ca="1">OFFSET(LOOK!$AE$4,Z$6,$B38)</f>
        <v>7.1999999999999995E-2</v>
      </c>
      <c r="AA38" s="296">
        <f ca="1">OFFSET(LOOK!$AE$4,AA$6,$B38)</f>
        <v>0.14499999999999999</v>
      </c>
      <c r="AB38" s="296">
        <f ca="1">OFFSET(LOOK!$AE$4,AB$6,$B38)</f>
        <v>0.1</v>
      </c>
      <c r="AC38" s="296">
        <f ca="1">OFFSET(LOOK!$AE$4,25,$B38)</f>
        <v>0.11600000000000001</v>
      </c>
    </row>
    <row r="39" spans="2:29" ht="75" customHeight="1" x14ac:dyDescent="0.2">
      <c r="B39" s="26">
        <v>33</v>
      </c>
      <c r="C39" s="29" t="str">
        <f>TITLES!$C37</f>
        <v>Wagner-Peyser Closed Non-Agricultural Positions Filled Rate</v>
      </c>
      <c r="D39" s="30"/>
      <c r="E39" s="296">
        <f ca="1">OFFSET(LOOK!$AE$4,E$6,$B39)</f>
        <v>7.0000000000000001E-3</v>
      </c>
      <c r="F39" s="296">
        <f ca="1">OFFSET(LOOK!$AE$4,F$6,$B39)</f>
        <v>3.5000000000000003E-2</v>
      </c>
      <c r="G39" s="296">
        <f ca="1">OFFSET(LOOK!$AE$4,G$6,$B39)</f>
        <v>0.52300000000000002</v>
      </c>
      <c r="H39" s="296">
        <f ca="1">OFFSET(LOOK!$AE$4,H$6,$B39)</f>
        <v>1.2999999999999999E-2</v>
      </c>
      <c r="I39" s="296">
        <f ca="1">OFFSET(LOOK!$AE$4,I$6,$B39)</f>
        <v>7.0999999999999994E-2</v>
      </c>
      <c r="J39" s="296">
        <f ca="1">OFFSET(LOOK!$AE$4,J$6,$B39)</f>
        <v>0.254</v>
      </c>
      <c r="K39" s="296">
        <f ca="1">OFFSET(LOOK!$AE$4,K$6,$B39)</f>
        <v>0.20100000000000001</v>
      </c>
      <c r="L39" s="296">
        <f ca="1">OFFSET(LOOK!$AE$4,L$6,$B39)</f>
        <v>0</v>
      </c>
      <c r="M39" s="296">
        <f ca="1">OFFSET(LOOK!$AE$4,M$6,$B39)</f>
        <v>1.6E-2</v>
      </c>
      <c r="N39" s="296">
        <f ca="1">OFFSET(LOOK!$AE$4,N$6,$B39)</f>
        <v>9.7000000000000003E-2</v>
      </c>
      <c r="O39" s="296">
        <f ca="1">OFFSET(LOOK!$AE$4,O$6,$B39)</f>
        <v>7.9000000000000001E-2</v>
      </c>
      <c r="P39" s="296">
        <f ca="1">OFFSET(LOOK!$AE$4,P$6,$B39)</f>
        <v>2.3E-2</v>
      </c>
      <c r="Q39" s="296">
        <f ca="1">OFFSET(LOOK!$AE$4,Q$6,$B39)</f>
        <v>0.439</v>
      </c>
      <c r="R39" s="296">
        <f ca="1">OFFSET(LOOK!$AE$4,R$6,$B39)</f>
        <v>0.05</v>
      </c>
      <c r="S39" s="296">
        <f ca="1">OFFSET(LOOK!$AE$4,S$6,$B39)</f>
        <v>1.0999999999999999E-2</v>
      </c>
      <c r="T39" s="296">
        <f ca="1">OFFSET(LOOK!$AE$4,T$6,$B39)</f>
        <v>0.249</v>
      </c>
      <c r="U39" s="296">
        <f ca="1">OFFSET(LOOK!$AE$4,U$6,$B39)</f>
        <v>8.5999999999999993E-2</v>
      </c>
      <c r="V39" s="296">
        <f ca="1">OFFSET(LOOK!$AE$4,V$6,$B39)</f>
        <v>7.0000000000000001E-3</v>
      </c>
      <c r="W39" s="296">
        <f ca="1">OFFSET(LOOK!$AE$4,W$6,$B39)</f>
        <v>8.4000000000000005E-2</v>
      </c>
      <c r="X39" s="296">
        <f ca="1">OFFSET(LOOK!$AE$4,X$6,$B39)</f>
        <v>0.114</v>
      </c>
      <c r="Y39" s="296">
        <f ca="1">OFFSET(LOOK!$AE$4,Y$6,$B39)</f>
        <v>0.10100000000000001</v>
      </c>
      <c r="Z39" s="296">
        <f ca="1">OFFSET(LOOK!$AE$4,Z$6,$B39)</f>
        <v>7.4999999999999997E-2</v>
      </c>
      <c r="AA39" s="296">
        <f ca="1">OFFSET(LOOK!$AE$4,AA$6,$B39)</f>
        <v>0.125</v>
      </c>
      <c r="AB39" s="296">
        <f ca="1">OFFSET(LOOK!$AE$4,AB$6,$B39)</f>
        <v>7.9000000000000001E-2</v>
      </c>
      <c r="AC39" s="296">
        <f ca="1">OFFSET(LOOK!$AE$4,25,$B39)</f>
        <v>8.3000000000000004E-2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f ca="1">OFFSET(LOOK!$AE$4,I$6,$B40)</f>
        <v>0.88900000000000001</v>
      </c>
      <c r="J40" s="296">
        <f ca="1">OFFSET(LOOK!$AE$4,J$6,$B40)</f>
        <v>0.14699999999999999</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0.996</v>
      </c>
      <c r="T40" s="296" t="e">
        <f ca="1">OFFSET(LOOK!$AE$4,T$6,$B40)</f>
        <v>#VALUE!</v>
      </c>
      <c r="U40" s="296" t="e">
        <f ca="1">OFFSET(LOOK!$AE$4,U$6,$B40)</f>
        <v>#VALUE!</v>
      </c>
      <c r="V40" s="296" t="e">
        <f ca="1">OFFSET(LOOK!$AE$4,V$6,$B40)</f>
        <v>#VALUE!</v>
      </c>
      <c r="W40" s="296">
        <f ca="1">OFFSET(LOOK!$AE$4,W$6,$B40)</f>
        <v>0.25</v>
      </c>
      <c r="X40" s="296" t="e">
        <f ca="1">OFFSET(LOOK!$AE$4,X$6,$B40)</f>
        <v>#VALUE!</v>
      </c>
      <c r="Y40" s="296" t="e">
        <f ca="1">OFFSET(LOOK!$AE$4,Y$6,$B40)</f>
        <v>#VALUE!</v>
      </c>
      <c r="Z40" s="296" t="e">
        <f ca="1">OFFSET(LOOK!$AE$4,Z$6,$B40)</f>
        <v>#VALUE!</v>
      </c>
      <c r="AA40" s="296">
        <f ca="1">OFFSET(LOOK!$AE$4,AA$6,$B40)</f>
        <v>0.46200000000000002</v>
      </c>
      <c r="AB40" s="296">
        <f ca="1">OFFSET(LOOK!$AE$4,AB$6,$B40)</f>
        <v>0.68799999999999994</v>
      </c>
      <c r="AC40" s="296">
        <f ca="1">OFFSET(LOOK!$AE$4,25,$B40)</f>
        <v>0.71399999999999997</v>
      </c>
    </row>
  </sheetData>
  <mergeCells count="5">
    <mergeCell ref="I2:AC4"/>
    <mergeCell ref="C7:D7"/>
    <mergeCell ref="C2:G2"/>
    <mergeCell ref="B6:C6"/>
    <mergeCell ref="D4:G4"/>
  </mergeCells>
  <phoneticPr fontId="0" type="noConversion"/>
  <conditionalFormatting sqref="F7">
    <cfRule type="expression" dxfId="3218" priority="1" stopIfTrue="1">
      <formula>F7=""</formula>
    </cfRule>
    <cfRule type="expression" dxfId="3217"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105</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447</v>
      </c>
      <c r="C4" s="488"/>
      <c r="D4" s="488"/>
      <c r="E4" s="488"/>
      <c r="F4" s="488"/>
      <c r="G4" s="488"/>
      <c r="H4" s="488"/>
      <c r="I4" s="488"/>
      <c r="J4" s="488"/>
      <c r="K4" s="488"/>
      <c r="L4" s="488"/>
      <c r="M4" s="488"/>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0" t="s">
        <v>242</v>
      </c>
      <c r="H1" s="490"/>
      <c r="I1" s="489" t="str">
        <f>TEXT(DATA!$C$1, "mmmm d, yyyy")</f>
        <v>June 20, 2018</v>
      </c>
      <c r="J1" s="489"/>
      <c r="P1" s="170"/>
      <c r="AD1" s="126" t="s">
        <v>91</v>
      </c>
      <c r="AF1" s="171"/>
      <c r="BN1" s="106"/>
      <c r="BO1" s="106"/>
    </row>
    <row r="2" spans="1:67" x14ac:dyDescent="0.2">
      <c r="I2" s="172"/>
      <c r="N2" s="173" t="str">
        <f>IF($J$36=1,"P","S")</f>
        <v>P</v>
      </c>
      <c r="O2" s="134" t="s">
        <v>37</v>
      </c>
      <c r="P2" s="171"/>
      <c r="V2" s="493" t="s">
        <v>116</v>
      </c>
      <c r="W2" s="494"/>
      <c r="X2" s="494"/>
      <c r="Y2" s="494"/>
      <c r="Z2" s="494"/>
      <c r="AA2" s="495"/>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6</v>
      </c>
      <c r="E4" s="130">
        <v>1</v>
      </c>
      <c r="F4" s="496" t="s">
        <v>161</v>
      </c>
      <c r="G4" s="497"/>
      <c r="I4" s="496" t="s">
        <v>162</v>
      </c>
      <c r="J4" s="497"/>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6</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18</v>
      </c>
      <c r="C5" s="188">
        <f ca="1">IF($A$4=2,OFFSET(GOALS!$AN$4,LOOK!$A5,0),OFFSET(DATA!$A$4,LOOK!$A5+60*(LOOK!$B$4-1)+30,$D$4+$C$4*13))</f>
        <v>99</v>
      </c>
      <c r="D5" s="189">
        <f ca="1">OFFSET(GOALS!$C$4,LOOK!$A5,LOOK!$B$4)</f>
        <v>1</v>
      </c>
      <c r="E5" s="190">
        <f t="shared" ref="E5:E29" ca="1" si="3">IF($A$4=3,D5/0.8,0.8*D5)</f>
        <v>0.8</v>
      </c>
      <c r="F5">
        <f ca="1">IF($D$4=1,0,OFFSET(DATA!$A$4,LOOK!$A5+60*(LOOK!$B$4-1),$D$4-1))</f>
        <v>84</v>
      </c>
      <c r="G5">
        <f ca="1">IF($D$4=1,0,OFFSET(DATA!$A$34,LOOK!$A5+60*(LOOK!$B$4-1),$D$4-1))</f>
        <v>415</v>
      </c>
      <c r="I5">
        <f t="shared" ref="I5:I28" ca="1" si="4">IF($C$4=1,IF(B5="",0,B5-F5),B5)</f>
        <v>-66</v>
      </c>
      <c r="J5">
        <f ca="1">IF($A$4=2,OFFSET(GOALS!$AN$4,LOOK!$A5,0),IF($C$4=1,IF(C5="",0,C5-G5),C5))</f>
        <v>-316</v>
      </c>
      <c r="L5" s="191">
        <f t="shared" ref="L5:L29" si="5">IF(OR($B$4=3,$B$4=4),E5,0.8)</f>
        <v>0.8</v>
      </c>
      <c r="M5" s="191">
        <f t="shared" ref="M5:M29" si="6">IF(OR($B$4=3,$B$4=4),D5,1)</f>
        <v>1</v>
      </c>
      <c r="N5" s="192">
        <f t="shared" ref="N5:N29" ca="1" si="7">IF(OR($B$4=3,$B$4=4),O5,IF($A$4=3,IF(AND(C5&gt;0,O5=0),IF($N$3&gt;0,$N$3,5),IF(O5&gt;0,IF(AND(D5/O5&gt;=2,$N$3&gt;0),$N$3,D5/O5),0)),IF(D5&gt;0,IF(AND(O5/D5&gt;=$N$3,$N$3&gt;0),$N$3,O5/D5),0)))</f>
        <v>0.182</v>
      </c>
      <c r="O5" s="193">
        <f t="shared" ref="O5:O29" ca="1" si="8">OFFSET($AE$4,$A5,$B$4)</f>
        <v>0.182</v>
      </c>
      <c r="P5" s="194">
        <f t="shared" ref="P5:P29" ca="1" si="9">IF($N5&lt;$L5,$N5,0)</f>
        <v>0.182</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0.182</v>
      </c>
      <c r="AG5" s="198">
        <f ca="1">IF(OFFSET(DATA!$A$4,AG$2+$AD5,$AD$4+$C$4*13)&gt;0,ROUND(OFFSET(DATA!$A$4,AG$2+$AD5,$AD$4+$C$4*13)/OFFSET($AE$4,$AD5,0),3),0)</f>
        <v>0.63600000000000001</v>
      </c>
      <c r="AH5" s="198">
        <f ca="1">IF(OFFSET(DATA!$A$4,AH$3+$AD5,$AD$4+$C$4*13)&gt;0,ROUND(OFFSET(DATA!$A$4,AH$2+$AD5,$AD$4+$C$4*13)/OFFSET(DATA!$A$4,AH$3+$AD5,$AD$4+$C$4*13),3),"")</f>
        <v>0.16</v>
      </c>
      <c r="AI5" s="198">
        <f ca="1">IF(OFFSET(DATA!$A$4,AI$3+$AD5,$AD$4+$C$4*13)&gt;0,ROUND(OFFSET(DATA!$A$4,AI$2+$AD5,$AD$4+$C$4*13)/OFFSET(DATA!$A$4,AI$3+$AD5,$AD$4+$C$4*13),3),"")</f>
        <v>0.222</v>
      </c>
      <c r="AJ5" s="198">
        <f ca="1">IF(OFFSET(DATA!$A$4,AJ$3+$AD5,$AD$4+$C$4*13)&gt;0,ROUND(OFFSET(DATA!$A$4,AJ$2+$AD5,$AD$4+$C$4*13)/OFFSET(DATA!$A$4,AJ$3+$AD5,$AD$4+$C$4*13),3),"")</f>
        <v>0</v>
      </c>
      <c r="AK5" s="198">
        <f ca="1">IF(OFFSET(DATA!$A$4,AK$3+$AD5,$AD$4+$C$4*13)&gt;0,ROUND(OFFSET(DATA!$A$4,AK$2+$AD5,$AD$4+$C$4*13)/OFFSET(DATA!$A$4,AK$3+$AD5,$AD$4+$C$4*13),3),"")</f>
        <v>0</v>
      </c>
      <c r="AL5" s="198">
        <f ca="1">IF(OFFSET(DATA!$A$4,AL$3+$AD5,$AD$4+$C$4*13)&gt;0,ROUND(OFFSET(DATA!$A$4,AL$2+$AD5,$AD$4+$C$4*13)/OFFSET(DATA!$A$4,AL$3+$AD5,$AD$4+$C$4*13),3),"")</f>
        <v>1</v>
      </c>
      <c r="AM5" s="198">
        <f ca="1">IF(OFFSET(DATA!$A$4,AM$2+$AD5,$AD$4+$C$4*13)&gt;0,ROUND(OFFSET(DATA!$A$4,AM$2+$AD5,$AD$4+$C$4*13)/OFFSET($AE$4,$AD5,0),3),0)</f>
        <v>1.1659999999999999</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f ca="1">IF(OFFSET(DATA!$A$4,AQ$3+$AD5,$AD$4+$C$4*13)&gt;0,ROUND(OFFSET(DATA!$A$4,AQ$2+$AD5,$AD$4+$C$4*13)/OFFSET(DATA!$A$4,AQ$3+$AD5,$AD$4+$C$4*13),3),"")</f>
        <v>1</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7.4089999999999998</v>
      </c>
      <c r="AV5" s="198" t="str">
        <f ca="1">IF(OFFSET(DATA!$A$4,AV$3+$AD5,$AD$4+$C$4*13)&gt;0,ROUND(OFFSET(DATA!$A$4,AV$2+$AD5,$AD$4+$C$4*13)/OFFSET(DATA!$A$4,AV$3+$AD5,$AD$4+$C$4*13),3),"")</f>
        <v/>
      </c>
      <c r="AW5" s="198">
        <f ca="1">IF(OFFSET(DATA!$A$4,AW$3+$AD5,$AD$4+$C$4*13)&gt;0,ROUND(OFFSET(DATA!$A$4,AW$2+$AD5,$AD$4+$C$4*13)/OFFSET(DATA!$A$4,AW$3+$AD5,$AD$4+$C$4*13),3),"")</f>
        <v>0.39900000000000002</v>
      </c>
      <c r="AX5" s="198">
        <f ca="1">IF(OFFSET(DATA!$A$4,AX$3+$AD5,$AD$4+$C$4*13)&gt;0,ROUND(OFFSET(DATA!$A$4,AX$2+$AD5,$AD$4+$C$4*13)/OFFSET(DATA!$A$4,AX$3+$AD5,$AD$4+$C$4*13),3),"")</f>
        <v>1.2E-2</v>
      </c>
      <c r="AY5" s="198" t="str">
        <f ca="1">IF(OFFSET(DATA!$A$4,AY$3+$AD5,$AD$4+$C$4*13)&gt;0,ROUND(OFFSET(DATA!$A$4,AY$2+$AD5,$AD$4+$C$4*13)/OFFSET(DATA!$A$4,AY$3+$AD5,$AD$4+$C$4*13),3),"")</f>
        <v/>
      </c>
      <c r="AZ5" s="198">
        <f ca="1">IF(OFFSET(DATA!$A$4,AZ$3+$AD5,$AD$4+$C$4*13)&gt;0,ROUND(OFFSET(DATA!$A$4,AZ$2+$AD5,$AD$4+$C$4*13)/OFFSET(DATA!$A$4,AZ$3+$AD5,$AD$4+$C$4*13),3),"")</f>
        <v>0.54300000000000004</v>
      </c>
      <c r="BA5" s="198">
        <f ca="1">IF(OFFSET(DATA!$A$4,BA$3+$AD5,$AD$4+$C$4*13)&gt;0,ROUND(OFFSET(DATA!$A$4,BA$2+$AD5,$AD$4+$C$4*13)/OFFSET(DATA!$A$4,BA$3+$AD5,$AD$4+$C$4*13),3),"")</f>
        <v>5.2999999999999999E-2</v>
      </c>
      <c r="BB5" s="198" t="str">
        <f ca="1">IF(OFFSET(DATA!$A$4,BB$3+$AD5,$AD$4+$C$4*13)&gt;0,ROUND(OFFSET(DATA!$A$4,BB$2+$AD5,$AD$4+$C$4*13)/OFFSET(DATA!$A$4,BB$3+$AD5,$AD$4+$C$4*13),3),"")</f>
        <v/>
      </c>
      <c r="BC5" s="198">
        <f ca="1">IF(OFFSET(DATA!$A$4,BC$2+$AD5,$AD$4+$C$4*13)&gt;0,ROUND(OFFSET(DATA!$A$4,BC$2+$AD5,$AD$4+$C$4*13)/OFFSET($AE$4,$AD5,0),3),0)</f>
        <v>0.74299999999999999</v>
      </c>
      <c r="BD5" s="198">
        <f ca="1">IF(OFFSET(DATA!$A$4,BD$3+$AD5,$AD$4+$C$4*13)&gt;0,ROUND(OFFSET(DATA!$A$4,BD$2+$AD5,$AD$4+$C$4*13)/OFFSET(DATA!$A$4,BD$3+$AD5,$AD$4+$C$4*13),3),"")</f>
        <v>0.46400000000000002</v>
      </c>
      <c r="BE5" s="198">
        <f ca="1">IF(OFFSET(DATA!$A$4,BE$3+$AD5,$AD$4+$C$4*13)&gt;0,ROUND(OFFSET(DATA!$A$4,BE$2+$AD5,$AD$4+$C$4*13)/OFFSET(DATA!$A$4,BE$3+$AD5,$AD$4+$C$4*13),3),"")</f>
        <v>0.77800000000000002</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1.4999999999999999E-2</v>
      </c>
      <c r="BI5" s="198">
        <f ca="1">IF(OFFSET(DATA!$A$4,BI$3+$AD5,$AD$4+$C$4*13)&gt;0,ROUND(OFFSET(DATA!$A$4,BI$2+$AD5,$AD$4+$C$4*13)/OFFSET(DATA!$A$4,BI$3+$AD5,$AD$4+$C$4*13),3),"")</f>
        <v>1.4999999999999999E-2</v>
      </c>
      <c r="BJ5" s="198" t="e">
        <f ca="1">IF(OFFSET(DATA!$A$4,BJ$3+$AD5,$AD$4+$C$4*13)&gt;0,ROUND(OFFSET(DATA!$A$4,BJ$2+$AD5,$AD$4+$C$4*13)/OFFSET(DATA!$A$4,BJ$3+$AD5,$AD$4+$C$4*13),3),"")</f>
        <v>#VALUE!</v>
      </c>
      <c r="BK5" s="198">
        <f ca="1">IF(OFFSET(DATA!$A$4,BK$3+$AD5,$AD$4+$C$4*13)&gt;0,ROUND(OFFSET(DATA!$A$4,BK$2+$AD5,$AD$4+$C$4*13)/OFFSET(DATA!$A$4,BK$3+$AD5,$AD$4+$C$4*13),3),"")</f>
        <v>7.0000000000000001E-3</v>
      </c>
      <c r="BL5" s="198">
        <f ca="1">IF(OFFSET(DATA!$A$4,BL$3+$AD5,$AD$4+$C$4*13)&gt;0,ROUND(OFFSET(DATA!$A$4,BL$2+$AD5,$AD$4+$C$4*13)/OFFSET(DATA!$A$4,BL$3+$AD5,$AD$4+$C$4*13),3),"")</f>
        <v>7.0000000000000001E-3</v>
      </c>
      <c r="BM5" s="198" t="e">
        <f ca="1">IF(OFFSET(DATA!$A$4,BM$3+$AD5,$AD$4+$C$4*13)&gt;0,ROUND(OFFSET(DATA!$A$4,BM$2+$AD5,$AD$4+$C$4*13)/OFFSET(DATA!$A$4,BM$3+$AD5,$AD$4+$C$4*13),3),"")</f>
        <v>#VALUE!</v>
      </c>
      <c r="BN5" s="291"/>
      <c r="BO5" s="291"/>
    </row>
    <row r="6" spans="1:67" x14ac:dyDescent="0.2">
      <c r="A6" s="45">
        <v>2</v>
      </c>
      <c r="B6" s="188">
        <f ca="1">OFFSET(DATA!$A$4,LOOK!$A6+60*(LOOK!$B$4-1),$D$4+$C$4*13)</f>
        <v>3</v>
      </c>
      <c r="C6" s="188">
        <f ca="1">IF($A$4=2,OFFSET(GOALS!$AN$4,LOOK!$A6,0),OFFSET(DATA!$A$4,LOOK!$A6+60*(LOOK!$B$4-1)+30,$D$4+$C$4*13))</f>
        <v>22</v>
      </c>
      <c r="D6" s="189">
        <f ca="1">OFFSET(GOALS!$C$4,LOOK!$A6,LOOK!$B$4)</f>
        <v>1</v>
      </c>
      <c r="E6" s="190">
        <f t="shared" ca="1" si="3"/>
        <v>0.8</v>
      </c>
      <c r="F6">
        <f ca="1">IF($D$4=1,0,OFFSET(DATA!$A$4,LOOK!$A6+60*(LOOK!$B$4-1),$D$4-1))</f>
        <v>25</v>
      </c>
      <c r="G6">
        <f ca="1">IF($D$4=1,0,OFFSET(DATA!$A$34,LOOK!$A6+60*(LOOK!$B$4-1),$D$4-1))</f>
        <v>130</v>
      </c>
      <c r="I6">
        <f t="shared" ca="1" si="4"/>
        <v>-22</v>
      </c>
      <c r="J6">
        <f ca="1">IF($A$4=2,OFFSET(GOALS!$AN$4,LOOK!$A6,0),IF($C$4=1,IF(C6="",0,C6-G6),C6))</f>
        <v>-108</v>
      </c>
      <c r="L6" s="191">
        <f t="shared" si="5"/>
        <v>0.8</v>
      </c>
      <c r="M6" s="191">
        <f t="shared" si="6"/>
        <v>1</v>
      </c>
      <c r="N6" s="192">
        <f t="shared" ca="1" si="7"/>
        <v>0.13600000000000001</v>
      </c>
      <c r="O6" s="193">
        <f t="shared" ca="1" si="8"/>
        <v>0.13600000000000001</v>
      </c>
      <c r="P6" s="194">
        <f t="shared" ca="1" si="9"/>
        <v>0.13600000000000001</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0.13600000000000001</v>
      </c>
      <c r="AG6" s="198">
        <f ca="1">IF(OFFSET(DATA!$A$4,AG$2+$AD6,$AD$4+$C$4*13)&gt;0,ROUND(OFFSET(DATA!$A$4,AG$2+$AD6,$AD$4+$C$4*13)/OFFSET($AE$4,$AD6,0),3),0)</f>
        <v>0.84499999999999997</v>
      </c>
      <c r="AH6" s="198">
        <f ca="1">IF(OFFSET(DATA!$A$4,AH$3+$AD6,$AD$4+$C$4*13)&gt;0,ROUND(OFFSET(DATA!$A$4,AH$2+$AD6,$AD$4+$C$4*13)/OFFSET(DATA!$A$4,AH$3+$AD6,$AD$4+$C$4*13),3),"")</f>
        <v>0.13200000000000001</v>
      </c>
      <c r="AI6" s="198">
        <f ca="1">IF(OFFSET(DATA!$A$4,AI$3+$AD6,$AD$4+$C$4*13)&gt;0,ROUND(OFFSET(DATA!$A$4,AI$2+$AD6,$AD$4+$C$4*13)/OFFSET(DATA!$A$4,AI$3+$AD6,$AD$4+$C$4*13),3),"")</f>
        <v>0</v>
      </c>
      <c r="AJ6" s="198" t="str">
        <f ca="1">IF(OFFSET(DATA!$A$4,AJ$3+$AD6,$AD$4+$C$4*13)&gt;0,ROUND(OFFSET(DATA!$A$4,AJ$2+$AD6,$AD$4+$C$4*13)/OFFSET(DATA!$A$4,AJ$3+$AD6,$AD$4+$C$4*13),3),"")</f>
        <v/>
      </c>
      <c r="AK6" s="198" t="str">
        <f ca="1">IF(OFFSET(DATA!$A$4,AK$3+$AD6,$AD$4+$C$4*13)&gt;0,ROUND(OFFSET(DATA!$A$4,AK$2+$AD6,$AD$4+$C$4*13)/OFFSET(DATA!$A$4,AK$3+$AD6,$AD$4+$C$4*13),3),"")</f>
        <v/>
      </c>
      <c r="AL6" s="198" t="str">
        <f ca="1">IF(OFFSET(DATA!$A$4,AL$3+$AD6,$AD$4+$C$4*13)&gt;0,ROUND(OFFSET(DATA!$A$4,AL$2+$AD6,$AD$4+$C$4*13)/OFFSET(DATA!$A$4,AL$3+$AD6,$AD$4+$C$4*13),3),"")</f>
        <v/>
      </c>
      <c r="AM6" s="198">
        <f ca="1">IF(OFFSET(DATA!$A$4,AM$2+$AD6,$AD$4+$C$4*13)&gt;0,ROUND(OFFSET(DATA!$A$4,AM$2+$AD6,$AD$4+$C$4*13)/OFFSET($AE$4,$AD6,0),3),0)</f>
        <v>0</v>
      </c>
      <c r="AN6" s="198" t="str">
        <f ca="1">IF(OFFSET(DATA!$A$4,AN$3+$AD6,$AD$4+$C$4*13)&gt;0,ROUND(OFFSET(DATA!$A$4,AN$2+$AD6,$AD$4+$C$4*13)/OFFSET(DATA!$A$4,AN$3+$AD6,$AD$4+$C$4*13),3),"")</f>
        <v/>
      </c>
      <c r="AO6" s="198">
        <f ca="1">IF(OFFSET(DATA!$A$4,AO$2+$AD6,$AD$4+$C$4*13)&gt;0,ROUND(OFFSET(DATA!$A$4,AO$2+$AD6,$AD$4+$C$4*13)/OFFSET($AE$4,$AD6,0),3),0)</f>
        <v>0</v>
      </c>
      <c r="AP6" s="198" t="str">
        <f ca="1">IF(OFFSET(DATA!$A$4,AP$3+$AD6,$AD$4+$C$4*13)&gt;0,ROUND(OFFSET(DATA!$A$4,AP$2+$AD6,$AD$4+$C$4*13)/OFFSET(DATA!$A$4,AP$3+$AD6,$AD$4+$C$4*13),3),"")</f>
        <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2.8420000000000001</v>
      </c>
      <c r="AV6" s="198" t="str">
        <f ca="1">IF(OFFSET(DATA!$A$4,AV$3+$AD6,$AD$4+$C$4*13)&gt;0,ROUND(OFFSET(DATA!$A$4,AV$2+$AD6,$AD$4+$C$4*13)/OFFSET(DATA!$A$4,AV$3+$AD6,$AD$4+$C$4*13),3),"")</f>
        <v/>
      </c>
      <c r="AW6" s="198">
        <f ca="1">IF(OFFSET(DATA!$A$4,AW$3+$AD6,$AD$4+$C$4*13)&gt;0,ROUND(OFFSET(DATA!$A$4,AW$2+$AD6,$AD$4+$C$4*13)/OFFSET(DATA!$A$4,AW$3+$AD6,$AD$4+$C$4*13),3),"")</f>
        <v>0.39500000000000002</v>
      </c>
      <c r="AX6" s="198">
        <f ca="1">IF(OFFSET(DATA!$A$4,AX$3+$AD6,$AD$4+$C$4*13)&gt;0,ROUND(OFFSET(DATA!$A$4,AX$2+$AD6,$AD$4+$C$4*13)/OFFSET(DATA!$A$4,AX$3+$AD6,$AD$4+$C$4*13),3),"")</f>
        <v>0.1</v>
      </c>
      <c r="AY6" s="198" t="str">
        <f ca="1">IF(OFFSET(DATA!$A$4,AY$3+$AD6,$AD$4+$C$4*13)&gt;0,ROUND(OFFSET(DATA!$A$4,AY$2+$AD6,$AD$4+$C$4*13)/OFFSET(DATA!$A$4,AY$3+$AD6,$AD$4+$C$4*13),3),"")</f>
        <v/>
      </c>
      <c r="AZ6" s="198">
        <f ca="1">IF(OFFSET(DATA!$A$4,AZ$3+$AD6,$AD$4+$C$4*13)&gt;0,ROUND(OFFSET(DATA!$A$4,AZ$2+$AD6,$AD$4+$C$4*13)/OFFSET(DATA!$A$4,AZ$3+$AD6,$AD$4+$C$4*13),3),"")</f>
        <v>0.33800000000000002</v>
      </c>
      <c r="BA6" s="198">
        <f ca="1">IF(OFFSET(DATA!$A$4,BA$3+$AD6,$AD$4+$C$4*13)&gt;0,ROUND(OFFSET(DATA!$A$4,BA$2+$AD6,$AD$4+$C$4*13)/OFFSET(DATA!$A$4,BA$3+$AD6,$AD$4+$C$4*13),3),"")</f>
        <v>3.4000000000000002E-2</v>
      </c>
      <c r="BB6" s="198" t="str">
        <f ca="1">IF(OFFSET(DATA!$A$4,BB$3+$AD6,$AD$4+$C$4*13)&gt;0,ROUND(OFFSET(DATA!$A$4,BB$2+$AD6,$AD$4+$C$4*13)/OFFSET(DATA!$A$4,BB$3+$AD6,$AD$4+$C$4*13),3),"")</f>
        <v/>
      </c>
      <c r="BC6" s="198">
        <f ca="1">IF(OFFSET(DATA!$A$4,BC$2+$AD6,$AD$4+$C$4*13)&gt;0,ROUND(OFFSET(DATA!$A$4,BC$2+$AD6,$AD$4+$C$4*13)/OFFSET($AE$4,$AD6,0),3),0)</f>
        <v>1.1950000000000001</v>
      </c>
      <c r="BD6" s="198">
        <f ca="1">IF(OFFSET(DATA!$A$4,BD$3+$AD6,$AD$4+$C$4*13)&gt;0,ROUND(OFFSET(DATA!$A$4,BD$2+$AD6,$AD$4+$C$4*13)/OFFSET(DATA!$A$4,BD$3+$AD6,$AD$4+$C$4*13),3),"")</f>
        <v>0.51200000000000001</v>
      </c>
      <c r="BE6" s="198">
        <f ca="1">IF(OFFSET(DATA!$A$4,BE$3+$AD6,$AD$4+$C$4*13)&gt;0,ROUND(OFFSET(DATA!$A$4,BE$2+$AD6,$AD$4+$C$4*13)/OFFSET(DATA!$A$4,BE$3+$AD6,$AD$4+$C$4*13),3),"")</f>
        <v>0.15</v>
      </c>
      <c r="BF6" s="198">
        <f ca="1">IF(OFFSET(DATA!$A$4,BF$3+$AD6,$AD$4+$C$4*13)&gt;0,ROUND(OFFSET(DATA!$A$4,BF$2+$AD6,$AD$4+$C$4*13)/OFFSET(DATA!$A$4,BF$3+$AD6,$AD$4+$C$4*13),3),"")</f>
        <v>0.375</v>
      </c>
      <c r="BG6" s="198">
        <f ca="1">IF(OFFSET(DATA!$A$4,BG$2+$AD6,$AD$4+$C$4*13)&gt;0,ROUND(OFFSET(DATA!$A$4,BG$2+$AD6,$AD$4+$C$4*13)/OFFSET($AE$4,$AD6,0),3),0)</f>
        <v>0.97299999999999998</v>
      </c>
      <c r="BH6" s="198">
        <f ca="1">IF(OFFSET(DATA!$A$4,BH$3+$AD6,$AD$4+$C$4*13)&gt;0,ROUND(OFFSET(DATA!$A$4,BH$2+$AD6,$AD$4+$C$4*13)/OFFSET(DATA!$A$4,BH$3+$AD6,$AD$4+$C$4*13),3),"")</f>
        <v>3.5000000000000003E-2</v>
      </c>
      <c r="BI6" s="198">
        <f ca="1">IF(OFFSET(DATA!$A$4,BI$3+$AD6,$AD$4+$C$4*13)&gt;0,ROUND(OFFSET(DATA!$A$4,BI$2+$AD6,$AD$4+$C$4*13)/OFFSET(DATA!$A$4,BI$3+$AD6,$AD$4+$C$4*13),3),"")</f>
        <v>3.5000000000000003E-2</v>
      </c>
      <c r="BJ6" s="198" t="e">
        <f ca="1">IF(OFFSET(DATA!$A$4,BJ$3+$AD6,$AD$4+$C$4*13)&gt;0,ROUND(OFFSET(DATA!$A$4,BJ$2+$AD6,$AD$4+$C$4*13)/OFFSET(DATA!$A$4,BJ$3+$AD6,$AD$4+$C$4*13),3),"")</f>
        <v>#VALUE!</v>
      </c>
      <c r="BK6" s="198">
        <f ca="1">IF(OFFSET(DATA!$A$4,BK$3+$AD6,$AD$4+$C$4*13)&gt;0,ROUND(OFFSET(DATA!$A$4,BK$2+$AD6,$AD$4+$C$4*13)/OFFSET(DATA!$A$4,BK$3+$AD6,$AD$4+$C$4*13),3),"")</f>
        <v>3.3000000000000002E-2</v>
      </c>
      <c r="BL6" s="198">
        <f ca="1">IF(OFFSET(DATA!$A$4,BL$3+$AD6,$AD$4+$C$4*13)&gt;0,ROUND(OFFSET(DATA!$A$4,BL$2+$AD6,$AD$4+$C$4*13)/OFFSET(DATA!$A$4,BL$3+$AD6,$AD$4+$C$4*13),3),"")</f>
        <v>3.5000000000000003E-2</v>
      </c>
      <c r="BM6" s="198" t="e">
        <f ca="1">IF(OFFSET(DATA!$A$4,BM$3+$AD6,$AD$4+$C$4*13)&gt;0,ROUND(OFFSET(DATA!$A$4,BM$2+$AD6,$AD$4+$C$4*13)/OFFSET(DATA!$A$4,BM$3+$AD6,$AD$4+$C$4*13),3),"")</f>
        <v>#VALUE!</v>
      </c>
      <c r="BN6" s="291"/>
      <c r="BO6" s="291"/>
    </row>
    <row r="7" spans="1:67" x14ac:dyDescent="0.2">
      <c r="A7" s="45">
        <v>3</v>
      </c>
      <c r="B7" s="188">
        <f ca="1">OFFSET(DATA!$A$4,LOOK!$A7+60*(LOOK!$B$4-1),$D$4+$C$4*13)</f>
        <v>5</v>
      </c>
      <c r="C7" s="188">
        <f ca="1">IF($A$4=2,OFFSET(GOALS!$AN$4,LOOK!$A7,0),OFFSET(DATA!$A$4,LOOK!$A7+60*(LOOK!$B$4-1)+30,$D$4+$C$4*13))</f>
        <v>28</v>
      </c>
      <c r="D7" s="189">
        <f ca="1">OFFSET(GOALS!$C$4,LOOK!$A7,LOOK!$B$4)</f>
        <v>1</v>
      </c>
      <c r="E7" s="190">
        <f t="shared" ca="1" si="3"/>
        <v>0.8</v>
      </c>
      <c r="F7">
        <f ca="1">IF($D$4=1,0,OFFSET(DATA!$A$4,LOOK!$A7+60*(LOOK!$B$4-1),$D$4-1))</f>
        <v>24</v>
      </c>
      <c r="G7">
        <f ca="1">IF($D$4=1,0,OFFSET(DATA!$A$34,LOOK!$A7+60*(LOOK!$B$4-1),$D$4-1))</f>
        <v>65</v>
      </c>
      <c r="I7">
        <f t="shared" ca="1" si="4"/>
        <v>-19</v>
      </c>
      <c r="J7">
        <f ca="1">IF($A$4=2,OFFSET(GOALS!$AN$4,LOOK!$A7,0),IF($C$4=1,IF(C7="",0,C7-G7),C7))</f>
        <v>-37</v>
      </c>
      <c r="L7" s="191">
        <f t="shared" si="5"/>
        <v>0.8</v>
      </c>
      <c r="M7" s="191">
        <f t="shared" si="6"/>
        <v>1</v>
      </c>
      <c r="N7" s="192">
        <f t="shared" ca="1" si="7"/>
        <v>0.17899999999999999</v>
      </c>
      <c r="O7" s="193">
        <f t="shared" ca="1" si="8"/>
        <v>0.17899999999999999</v>
      </c>
      <c r="P7" s="194">
        <f t="shared" ca="1" si="9"/>
        <v>0.17899999999999999</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0.17899999999999999</v>
      </c>
      <c r="AG7" s="198">
        <f ca="1">IF(OFFSET(DATA!$A$4,AG$2+$AD7,$AD$4+$C$4*13)&gt;0,ROUND(OFFSET(DATA!$A$4,AG$2+$AD7,$AD$4+$C$4*13)/OFFSET($AE$4,$AD7,0),3),0)</f>
        <v>0.83799999999999997</v>
      </c>
      <c r="AH7" s="198">
        <f ca="1">IF(OFFSET(DATA!$A$4,AH$3+$AD7,$AD$4+$C$4*13)&gt;0,ROUND(OFFSET(DATA!$A$4,AH$2+$AD7,$AD$4+$C$4*13)/OFFSET(DATA!$A$4,AH$3+$AD7,$AD$4+$C$4*13),3),"")</f>
        <v>2.3E-2</v>
      </c>
      <c r="AI7" s="198">
        <f ca="1">IF(OFFSET(DATA!$A$4,AI$3+$AD7,$AD$4+$C$4*13)&gt;0,ROUND(OFFSET(DATA!$A$4,AI$2+$AD7,$AD$4+$C$4*13)/OFFSET(DATA!$A$4,AI$3+$AD7,$AD$4+$C$4*13),3),"")</f>
        <v>0</v>
      </c>
      <c r="AJ7" s="198">
        <f ca="1">IF(OFFSET(DATA!$A$4,AJ$3+$AD7,$AD$4+$C$4*13)&gt;0,ROUND(OFFSET(DATA!$A$4,AJ$2+$AD7,$AD$4+$C$4*13)/OFFSET(DATA!$A$4,AJ$3+$AD7,$AD$4+$C$4*13),3),"")</f>
        <v>0.66700000000000004</v>
      </c>
      <c r="AK7" s="198">
        <f ca="1">IF(OFFSET(DATA!$A$4,AK$3+$AD7,$AD$4+$C$4*13)&gt;0,ROUND(OFFSET(DATA!$A$4,AK$2+$AD7,$AD$4+$C$4*13)/OFFSET(DATA!$A$4,AK$3+$AD7,$AD$4+$C$4*13),3),"")</f>
        <v>0.66700000000000004</v>
      </c>
      <c r="AL7" s="198">
        <f ca="1">IF(OFFSET(DATA!$A$4,AL$3+$AD7,$AD$4+$C$4*13)&gt;0,ROUND(OFFSET(DATA!$A$4,AL$2+$AD7,$AD$4+$C$4*13)/OFFSET(DATA!$A$4,AL$3+$AD7,$AD$4+$C$4*13),3),"")</f>
        <v>1</v>
      </c>
      <c r="AM7" s="198">
        <f ca="1">IF(OFFSET(DATA!$A$4,AM$2+$AD7,$AD$4+$C$4*13)&gt;0,ROUND(OFFSET(DATA!$A$4,AM$2+$AD7,$AD$4+$C$4*13)/OFFSET($AE$4,$AD7,0),3),0)</f>
        <v>1.171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0.377</v>
      </c>
      <c r="AX7" s="198">
        <f ca="1">IF(OFFSET(DATA!$A$4,AX$3+$AD7,$AD$4+$C$4*13)&gt;0,ROUND(OFFSET(DATA!$A$4,AX$2+$AD7,$AD$4+$C$4*13)/OFFSET(DATA!$A$4,AX$3+$AD7,$AD$4+$C$4*13),3),"")</f>
        <v>0.109</v>
      </c>
      <c r="AY7" s="198">
        <f ca="1">IF(OFFSET(DATA!$A$4,AY$3+$AD7,$AD$4+$C$4*13)&gt;0,ROUND(OFFSET(DATA!$A$4,AY$2+$AD7,$AD$4+$C$4*13)/OFFSET(DATA!$A$4,AY$3+$AD7,$AD$4+$C$4*13),3),"")</f>
        <v>1</v>
      </c>
      <c r="AZ7" s="198">
        <f ca="1">IF(OFFSET(DATA!$A$4,AZ$3+$AD7,$AD$4+$C$4*13)&gt;0,ROUND(OFFSET(DATA!$A$4,AZ$2+$AD7,$AD$4+$C$4*13)/OFFSET(DATA!$A$4,AZ$3+$AD7,$AD$4+$C$4*13),3),"")</f>
        <v>0.35199999999999998</v>
      </c>
      <c r="BA7" s="198">
        <f ca="1">IF(OFFSET(DATA!$A$4,BA$3+$AD7,$AD$4+$C$4*13)&gt;0,ROUND(OFFSET(DATA!$A$4,BA$2+$AD7,$AD$4+$C$4*13)/OFFSET(DATA!$A$4,BA$3+$AD7,$AD$4+$C$4*13),3),"")</f>
        <v>9.6000000000000002E-2</v>
      </c>
      <c r="BB7" s="198" t="str">
        <f ca="1">IF(OFFSET(DATA!$A$4,BB$3+$AD7,$AD$4+$C$4*13)&gt;0,ROUND(OFFSET(DATA!$A$4,BB$2+$AD7,$AD$4+$C$4*13)/OFFSET(DATA!$A$4,BB$3+$AD7,$AD$4+$C$4*13),3),"")</f>
        <v/>
      </c>
      <c r="BC7" s="198">
        <f ca="1">IF(OFFSET(DATA!$A$4,BC$2+$AD7,$AD$4+$C$4*13)&gt;0,ROUND(OFFSET(DATA!$A$4,BC$2+$AD7,$AD$4+$C$4*13)/OFFSET($AE$4,$AD7,0),3),0)</f>
        <v>0.91300000000000003</v>
      </c>
      <c r="BD7" s="198">
        <f ca="1">IF(OFFSET(DATA!$A$4,BD$3+$AD7,$AD$4+$C$4*13)&gt;0,ROUND(OFFSET(DATA!$A$4,BD$2+$AD7,$AD$4+$C$4*13)/OFFSET(DATA!$A$4,BD$3+$AD7,$AD$4+$C$4*13),3),"")</f>
        <v>0.42899999999999999</v>
      </c>
      <c r="BE7" s="198">
        <f ca="1">IF(OFFSET(DATA!$A$4,BE$3+$AD7,$AD$4+$C$4*13)&gt;0,ROUND(OFFSET(DATA!$A$4,BE$2+$AD7,$AD$4+$C$4*13)/OFFSET(DATA!$A$4,BE$3+$AD7,$AD$4+$C$4*13),3),"")</f>
        <v>0.33300000000000002</v>
      </c>
      <c r="BF7" s="198">
        <f ca="1">IF(OFFSET(DATA!$A$4,BF$3+$AD7,$AD$4+$C$4*13)&gt;0,ROUND(OFFSET(DATA!$A$4,BF$2+$AD7,$AD$4+$C$4*13)/OFFSET(DATA!$A$4,BF$3+$AD7,$AD$4+$C$4*13),3),"")</f>
        <v>0.313</v>
      </c>
      <c r="BG7" s="198">
        <f ca="1">IF(OFFSET(DATA!$A$4,BG$2+$AD7,$AD$4+$C$4*13)&gt;0,ROUND(OFFSET(DATA!$A$4,BG$2+$AD7,$AD$4+$C$4*13)/OFFSET($AE$4,$AD7,0),3),0)</f>
        <v>0.94399999999999995</v>
      </c>
      <c r="BH7" s="198">
        <f ca="1">IF(OFFSET(DATA!$A$4,BH$3+$AD7,$AD$4+$C$4*13)&gt;0,ROUND(OFFSET(DATA!$A$4,BH$2+$AD7,$AD$4+$C$4*13)/OFFSET(DATA!$A$4,BH$3+$AD7,$AD$4+$C$4*13),3),"")</f>
        <v>0.113</v>
      </c>
      <c r="BI7" s="198">
        <f ca="1">IF(OFFSET(DATA!$A$4,BI$3+$AD7,$AD$4+$C$4*13)&gt;0,ROUND(OFFSET(DATA!$A$4,BI$2+$AD7,$AD$4+$C$4*13)/OFFSET(DATA!$A$4,BI$3+$AD7,$AD$4+$C$4*13),3),"")</f>
        <v>0.113</v>
      </c>
      <c r="BJ7" s="198" t="e">
        <f ca="1">IF(OFFSET(DATA!$A$4,BJ$3+$AD7,$AD$4+$C$4*13)&gt;0,ROUND(OFFSET(DATA!$A$4,BJ$2+$AD7,$AD$4+$C$4*13)/OFFSET(DATA!$A$4,BJ$3+$AD7,$AD$4+$C$4*13),3),"")</f>
        <v>#VALUE!</v>
      </c>
      <c r="BK7" s="198">
        <f ca="1">IF(OFFSET(DATA!$A$4,BK$3+$AD7,$AD$4+$C$4*13)&gt;0,ROUND(OFFSET(DATA!$A$4,BK$2+$AD7,$AD$4+$C$4*13)/OFFSET(DATA!$A$4,BK$3+$AD7,$AD$4+$C$4*13),3),"")</f>
        <v>0.53500000000000003</v>
      </c>
      <c r="BL7" s="198">
        <f ca="1">IF(OFFSET(DATA!$A$4,BL$3+$AD7,$AD$4+$C$4*13)&gt;0,ROUND(OFFSET(DATA!$A$4,BL$2+$AD7,$AD$4+$C$4*13)/OFFSET(DATA!$A$4,BL$3+$AD7,$AD$4+$C$4*13),3),"")</f>
        <v>0.52300000000000002</v>
      </c>
      <c r="BM7" s="198" t="e">
        <f ca="1">IF(OFFSET(DATA!$A$4,BM$3+$AD7,$AD$4+$C$4*13)&gt;0,ROUND(OFFSET(DATA!$A$4,BM$2+$AD7,$AD$4+$C$4*13)/OFFSET(DATA!$A$4,BM$3+$AD7,$AD$4+$C$4*13),3),"")</f>
        <v>#VALUE!</v>
      </c>
      <c r="BN7" s="291"/>
      <c r="BO7" s="291"/>
    </row>
    <row r="8" spans="1:67" x14ac:dyDescent="0.2">
      <c r="A8" s="45">
        <v>4</v>
      </c>
      <c r="B8" s="188">
        <f ca="1">OFFSET(DATA!$A$4,LOOK!$A8+60*(LOOK!$B$4-1),$D$4+$C$4*13)</f>
        <v>2</v>
      </c>
      <c r="C8" s="188">
        <f ca="1">IF($A$4=2,OFFSET(GOALS!$AN$4,LOOK!$A8,0),OFFSET(DATA!$A$4,LOOK!$A8+60*(LOOK!$B$4-1)+30,$D$4+$C$4*13))</f>
        <v>8</v>
      </c>
      <c r="D8" s="189">
        <f ca="1">OFFSET(GOALS!$C$4,LOOK!$A8,LOOK!$B$4)</f>
        <v>1</v>
      </c>
      <c r="E8" s="190">
        <f t="shared" ca="1" si="3"/>
        <v>0.8</v>
      </c>
      <c r="F8">
        <f ca="1">IF($D$4=1,0,OFFSET(DATA!$A$4,LOOK!$A8+60*(LOOK!$B$4-1),$D$4-1))</f>
        <v>28</v>
      </c>
      <c r="G8">
        <f ca="1">IF($D$4=1,0,OFFSET(DATA!$A$34,LOOK!$A8+60*(LOOK!$B$4-1),$D$4-1))</f>
        <v>96</v>
      </c>
      <c r="I8">
        <f t="shared" ca="1" si="4"/>
        <v>-26</v>
      </c>
      <c r="J8">
        <f ca="1">IF($A$4=2,OFFSET(GOALS!$AN$4,LOOK!$A8,0),IF($C$4=1,IF(C8="",0,C8-G8),C8))</f>
        <v>-88</v>
      </c>
      <c r="L8" s="191">
        <f t="shared" si="5"/>
        <v>0.8</v>
      </c>
      <c r="M8" s="191">
        <f t="shared" si="6"/>
        <v>1</v>
      </c>
      <c r="N8" s="192">
        <f t="shared" ca="1" si="7"/>
        <v>0.25</v>
      </c>
      <c r="O8" s="193">
        <f t="shared" ca="1" si="8"/>
        <v>0.25</v>
      </c>
      <c r="P8" s="194">
        <f t="shared" ca="1" si="9"/>
        <v>0.25</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0.25</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t="str">
        <f ca="1">IF(OFFSET(DATA!$A$4,AL$3+$AD8,$AD$4+$C$4*13)&gt;0,ROUND(OFFSET(DATA!$A$4,AL$2+$AD8,$AD$4+$C$4*13)/OFFSET(DATA!$A$4,AL$3+$AD8,$AD$4+$C$4*13),3),"")</f>
        <v/>
      </c>
      <c r="AM8" s="198">
        <f ca="1">IF(OFFSET(DATA!$A$4,AM$2+$AD8,$AD$4+$C$4*13)&gt;0,ROUND(OFFSET(DATA!$A$4,AM$2+$AD8,$AD$4+$C$4*13)/OFFSET($AE$4,$AD8,0),3),0)</f>
        <v>1.873</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1.375</v>
      </c>
      <c r="AV8" s="198" t="str">
        <f ca="1">IF(OFFSET(DATA!$A$4,AV$3+$AD8,$AD$4+$C$4*13)&gt;0,ROUND(OFFSET(DATA!$A$4,AV$2+$AD8,$AD$4+$C$4*13)/OFFSET(DATA!$A$4,AV$3+$AD8,$AD$4+$C$4*13),3),"")</f>
        <v/>
      </c>
      <c r="AW8" s="198">
        <f ca="1">IF(OFFSET(DATA!$A$4,AW$3+$AD8,$AD$4+$C$4*13)&gt;0,ROUND(OFFSET(DATA!$A$4,AW$2+$AD8,$AD$4+$C$4*13)/OFFSET(DATA!$A$4,AW$3+$AD8,$AD$4+$C$4*13),3),"")</f>
        <v>0.26100000000000001</v>
      </c>
      <c r="AX8" s="198">
        <f ca="1">IF(OFFSET(DATA!$A$4,AX$3+$AD8,$AD$4+$C$4*13)&gt;0,ROUND(OFFSET(DATA!$A$4,AX$2+$AD8,$AD$4+$C$4*13)/OFFSET(DATA!$A$4,AX$3+$AD8,$AD$4+$C$4*13),3),"")</f>
        <v>6.0000000000000001E-3</v>
      </c>
      <c r="AY8" s="198" t="str">
        <f ca="1">IF(OFFSET(DATA!$A$4,AY$3+$AD8,$AD$4+$C$4*13)&gt;0,ROUND(OFFSET(DATA!$A$4,AY$2+$AD8,$AD$4+$C$4*13)/OFFSET(DATA!$A$4,AY$3+$AD8,$AD$4+$C$4*13),3),"")</f>
        <v/>
      </c>
      <c r="AZ8" s="198">
        <f ca="1">IF(OFFSET(DATA!$A$4,AZ$3+$AD8,$AD$4+$C$4*13)&gt;0,ROUND(OFFSET(DATA!$A$4,AZ$2+$AD8,$AD$4+$C$4*13)/OFFSET(DATA!$A$4,AZ$3+$AD8,$AD$4+$C$4*13),3),"")</f>
        <v>0.224</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1.1739999999999999</v>
      </c>
      <c r="BD8" s="198">
        <f ca="1">IF(OFFSET(DATA!$A$4,BD$3+$AD8,$AD$4+$C$4*13)&gt;0,ROUND(OFFSET(DATA!$A$4,BD$2+$AD8,$AD$4+$C$4*13)/OFFSET(DATA!$A$4,BD$3+$AD8,$AD$4+$C$4*13),3),"")</f>
        <v>0.245</v>
      </c>
      <c r="BE8" s="198">
        <f ca="1">IF(OFFSET(DATA!$A$4,BE$3+$AD8,$AD$4+$C$4*13)&gt;0,ROUND(OFFSET(DATA!$A$4,BE$2+$AD8,$AD$4+$C$4*13)/OFFSET(DATA!$A$4,BE$3+$AD8,$AD$4+$C$4*13),3),"")</f>
        <v>5.8999999999999997E-2</v>
      </c>
      <c r="BF8" s="198">
        <f ca="1">IF(OFFSET(DATA!$A$4,BF$3+$AD8,$AD$4+$C$4*13)&gt;0,ROUND(OFFSET(DATA!$A$4,BF$2+$AD8,$AD$4+$C$4*13)/OFFSET(DATA!$A$4,BF$3+$AD8,$AD$4+$C$4*13),3),"")</f>
        <v>0.23300000000000001</v>
      </c>
      <c r="BG8" s="198">
        <f ca="1">IF(OFFSET(DATA!$A$4,BG$2+$AD8,$AD$4+$C$4*13)&gt;0,ROUND(OFFSET(DATA!$A$4,BG$2+$AD8,$AD$4+$C$4*13)/OFFSET($AE$4,$AD8,0),3),0)</f>
        <v>0.999</v>
      </c>
      <c r="BH8" s="198">
        <f ca="1">IF(OFFSET(DATA!$A$4,BH$3+$AD8,$AD$4+$C$4*13)&gt;0,ROUND(OFFSET(DATA!$A$4,BH$2+$AD8,$AD$4+$C$4*13)/OFFSET(DATA!$A$4,BH$3+$AD8,$AD$4+$C$4*13),3),"")</f>
        <v>3.2000000000000001E-2</v>
      </c>
      <c r="BI8" s="198">
        <f ca="1">IF(OFFSET(DATA!$A$4,BI$3+$AD8,$AD$4+$C$4*13)&gt;0,ROUND(OFFSET(DATA!$A$4,BI$2+$AD8,$AD$4+$C$4*13)/OFFSET(DATA!$A$4,BI$3+$AD8,$AD$4+$C$4*13),3),"")</f>
        <v>3.2000000000000001E-2</v>
      </c>
      <c r="BJ8" s="198" t="e">
        <f ca="1">IF(OFFSET(DATA!$A$4,BJ$3+$AD8,$AD$4+$C$4*13)&gt;0,ROUND(OFFSET(DATA!$A$4,BJ$2+$AD8,$AD$4+$C$4*13)/OFFSET(DATA!$A$4,BJ$3+$AD8,$AD$4+$C$4*13),3),"")</f>
        <v>#VALUE!</v>
      </c>
      <c r="BK8" s="198">
        <f ca="1">IF(OFFSET(DATA!$A$4,BK$3+$AD8,$AD$4+$C$4*13)&gt;0,ROUND(OFFSET(DATA!$A$4,BK$2+$AD8,$AD$4+$C$4*13)/OFFSET(DATA!$A$4,BK$3+$AD8,$AD$4+$C$4*13),3),"")</f>
        <v>1.2E-2</v>
      </c>
      <c r="BL8" s="198">
        <f ca="1">IF(OFFSET(DATA!$A$4,BL$3+$AD8,$AD$4+$C$4*13)&gt;0,ROUND(OFFSET(DATA!$A$4,BL$2+$AD8,$AD$4+$C$4*13)/OFFSET(DATA!$A$4,BL$3+$AD8,$AD$4+$C$4*13),3),"")</f>
        <v>1.2999999999999999E-2</v>
      </c>
      <c r="BM8" s="198" t="e">
        <f ca="1">IF(OFFSET(DATA!$A$4,BM$3+$AD8,$AD$4+$C$4*13)&gt;0,ROUND(OFFSET(DATA!$A$4,BM$2+$AD8,$AD$4+$C$4*13)/OFFSET(DATA!$A$4,BM$3+$AD8,$AD$4+$C$4*13),3),"")</f>
        <v>#VALUE!</v>
      </c>
      <c r="BN8" s="291"/>
      <c r="BO8" s="291"/>
    </row>
    <row r="9" spans="1:67" x14ac:dyDescent="0.2">
      <c r="A9" s="45">
        <v>5</v>
      </c>
      <c r="B9" s="188">
        <f ca="1">OFFSET(DATA!$A$4,LOOK!$A9+60*(LOOK!$B$4-1),$D$4+$C$4*13)</f>
        <v>18</v>
      </c>
      <c r="C9" s="188">
        <f ca="1">IF($A$4=2,OFFSET(GOALS!$AN$4,LOOK!$A9,0),OFFSET(DATA!$A$4,LOOK!$A9+60*(LOOK!$B$4-1)+30,$D$4+$C$4*13))</f>
        <v>39</v>
      </c>
      <c r="D9" s="189">
        <f ca="1">OFFSET(GOALS!$C$4,LOOK!$A9,LOOK!$B$4)</f>
        <v>1</v>
      </c>
      <c r="E9" s="190">
        <f t="shared" ca="1" si="3"/>
        <v>0.8</v>
      </c>
      <c r="F9">
        <f ca="1">IF($D$4=1,0,OFFSET(DATA!$A$4,LOOK!$A9+60*(LOOK!$B$4-1),$D$4-1))</f>
        <v>82</v>
      </c>
      <c r="G9">
        <f ca="1">IF($D$4=1,0,OFFSET(DATA!$A$34,LOOK!$A9+60*(LOOK!$B$4-1),$D$4-1))</f>
        <v>215</v>
      </c>
      <c r="I9">
        <f t="shared" ca="1" si="4"/>
        <v>-64</v>
      </c>
      <c r="J9">
        <f ca="1">IF($A$4=2,OFFSET(GOALS!$AN$4,LOOK!$A9,0),IF($C$4=1,IF(C9="",0,C9-G9),C9))</f>
        <v>-176</v>
      </c>
      <c r="L9" s="191">
        <f t="shared" si="5"/>
        <v>0.8</v>
      </c>
      <c r="M9" s="191">
        <f t="shared" si="6"/>
        <v>1</v>
      </c>
      <c r="N9" s="192">
        <f t="shared" ca="1" si="7"/>
        <v>0.46200000000000002</v>
      </c>
      <c r="O9" s="193">
        <f t="shared" ca="1" si="8"/>
        <v>0.46200000000000002</v>
      </c>
      <c r="P9" s="194">
        <f t="shared" ca="1" si="9"/>
        <v>0.46200000000000002</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0.46200000000000002</v>
      </c>
      <c r="AG9" s="198">
        <f ca="1">IF(OFFSET(DATA!$A$4,AG$2+$AD9,$AD$4+$C$4*13)&gt;0,ROUND(OFFSET(DATA!$A$4,AG$2+$AD9,$AD$4+$C$4*13)/OFFSET($AE$4,$AD9,0),3),0)</f>
        <v>0.72199999999999998</v>
      </c>
      <c r="AH9" s="198">
        <f ca="1">IF(OFFSET(DATA!$A$4,AH$3+$AD9,$AD$4+$C$4*13)&gt;0,ROUND(OFFSET(DATA!$A$4,AH$2+$AD9,$AD$4+$C$4*13)/OFFSET(DATA!$A$4,AH$3+$AD9,$AD$4+$C$4*13),3),"")</f>
        <v>0.436</v>
      </c>
      <c r="AI9" s="198">
        <f ca="1">IF(OFFSET(DATA!$A$4,AI$3+$AD9,$AD$4+$C$4*13)&gt;0,ROUND(OFFSET(DATA!$A$4,AI$2+$AD9,$AD$4+$C$4*13)/OFFSET(DATA!$A$4,AI$3+$AD9,$AD$4+$C$4*13),3),"")</f>
        <v>0</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1</v>
      </c>
      <c r="AM9" s="198">
        <f ca="1">IF(OFFSET(DATA!$A$4,AM$2+$AD9,$AD$4+$C$4*13)&gt;0,ROUND(OFFSET(DATA!$A$4,AM$2+$AD9,$AD$4+$C$4*13)/OFFSET($AE$4,$AD9,0),3),0)</f>
        <v>1.3069999999999999</v>
      </c>
      <c r="AN9" s="198">
        <f ca="1">IF(OFFSET(DATA!$A$4,AN$3+$AD9,$AD$4+$C$4*13)&gt;0,ROUND(OFFSET(DATA!$A$4,AN$2+$AD9,$AD$4+$C$4*13)/OFFSET(DATA!$A$4,AN$3+$AD9,$AD$4+$C$4*13),3),"")</f>
        <v>1</v>
      </c>
      <c r="AO9" s="198">
        <f ca="1">IF(OFFSET(DATA!$A$4,AO$2+$AD9,$AD$4+$C$4*13)&gt;0,ROUND(OFFSET(DATA!$A$4,AO$2+$AD9,$AD$4+$C$4*13)/OFFSET($AE$4,$AD9,0),3),0)</f>
        <v>0</v>
      </c>
      <c r="AP9" s="198">
        <f ca="1">IF(OFFSET(DATA!$A$4,AP$3+$AD9,$AD$4+$C$4*13)&gt;0,ROUND(OFFSET(DATA!$A$4,AP$2+$AD9,$AD$4+$C$4*13)/OFFSET(DATA!$A$4,AP$3+$AD9,$AD$4+$C$4*13),3),"")</f>
        <v>0.81799999999999995</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0.94099999999999995</v>
      </c>
      <c r="AV9" s="198" t="str">
        <f ca="1">IF(OFFSET(DATA!$A$4,AV$3+$AD9,$AD$4+$C$4*13)&gt;0,ROUND(OFFSET(DATA!$A$4,AV$2+$AD9,$AD$4+$C$4*13)/OFFSET(DATA!$A$4,AV$3+$AD9,$AD$4+$C$4*13),3),"")</f>
        <v/>
      </c>
      <c r="AW9" s="198">
        <f ca="1">IF(OFFSET(DATA!$A$4,AW$3+$AD9,$AD$4+$C$4*13)&gt;0,ROUND(OFFSET(DATA!$A$4,AW$2+$AD9,$AD$4+$C$4*13)/OFFSET(DATA!$A$4,AW$3+$AD9,$AD$4+$C$4*13),3),"")</f>
        <v>0.38800000000000001</v>
      </c>
      <c r="AX9" s="198">
        <f ca="1">IF(OFFSET(DATA!$A$4,AX$3+$AD9,$AD$4+$C$4*13)&gt;0,ROUND(OFFSET(DATA!$A$4,AX$2+$AD9,$AD$4+$C$4*13)/OFFSET(DATA!$A$4,AX$3+$AD9,$AD$4+$C$4*13),3),"")</f>
        <v>1.7999999999999999E-2</v>
      </c>
      <c r="AY9" s="198">
        <f ca="1">IF(OFFSET(DATA!$A$4,AY$3+$AD9,$AD$4+$C$4*13)&gt;0,ROUND(OFFSET(DATA!$A$4,AY$2+$AD9,$AD$4+$C$4*13)/OFFSET(DATA!$A$4,AY$3+$AD9,$AD$4+$C$4*13),3),"")</f>
        <v>0</v>
      </c>
      <c r="AZ9" s="198">
        <f ca="1">IF(OFFSET(DATA!$A$4,AZ$3+$AD9,$AD$4+$C$4*13)&gt;0,ROUND(OFFSET(DATA!$A$4,AZ$2+$AD9,$AD$4+$C$4*13)/OFFSET(DATA!$A$4,AZ$3+$AD9,$AD$4+$C$4*13),3),"")</f>
        <v>0.39700000000000002</v>
      </c>
      <c r="BA9" s="198">
        <f ca="1">IF(OFFSET(DATA!$A$4,BA$3+$AD9,$AD$4+$C$4*13)&gt;0,ROUND(OFFSET(DATA!$A$4,BA$2+$AD9,$AD$4+$C$4*13)/OFFSET(DATA!$A$4,BA$3+$AD9,$AD$4+$C$4*13),3),"")</f>
        <v>2.9000000000000001E-2</v>
      </c>
      <c r="BB9" s="198">
        <f ca="1">IF(OFFSET(DATA!$A$4,BB$3+$AD9,$AD$4+$C$4*13)&gt;0,ROUND(OFFSET(DATA!$A$4,BB$2+$AD9,$AD$4+$C$4*13)/OFFSET(DATA!$A$4,BB$3+$AD9,$AD$4+$C$4*13),3),"")</f>
        <v>0</v>
      </c>
      <c r="BC9" s="198">
        <f ca="1">IF(OFFSET(DATA!$A$4,BC$2+$AD9,$AD$4+$C$4*13)&gt;0,ROUND(OFFSET(DATA!$A$4,BC$2+$AD9,$AD$4+$C$4*13)/OFFSET($AE$4,$AD9,0),3),0)</f>
        <v>0.73699999999999999</v>
      </c>
      <c r="BD9" s="198">
        <f ca="1">IF(OFFSET(DATA!$A$4,BD$3+$AD9,$AD$4+$C$4*13)&gt;0,ROUND(OFFSET(DATA!$A$4,BD$2+$AD9,$AD$4+$C$4*13)/OFFSET(DATA!$A$4,BD$3+$AD9,$AD$4+$C$4*13),3),"")</f>
        <v>0.308</v>
      </c>
      <c r="BE9" s="198">
        <f ca="1">IF(OFFSET(DATA!$A$4,BE$3+$AD9,$AD$4+$C$4*13)&gt;0,ROUND(OFFSET(DATA!$A$4,BE$2+$AD9,$AD$4+$C$4*13)/OFFSET(DATA!$A$4,BE$3+$AD9,$AD$4+$C$4*13),3),"")</f>
        <v>0.42899999999999999</v>
      </c>
      <c r="BF9" s="198">
        <f ca="1">IF(OFFSET(DATA!$A$4,BF$3+$AD9,$AD$4+$C$4*13)&gt;0,ROUND(OFFSET(DATA!$A$4,BF$2+$AD9,$AD$4+$C$4*13)/OFFSET(DATA!$A$4,BF$3+$AD9,$AD$4+$C$4*13),3),"")</f>
        <v>0.33300000000000002</v>
      </c>
      <c r="BG9" s="198">
        <f ca="1">IF(OFFSET(DATA!$A$4,BG$2+$AD9,$AD$4+$C$4*13)&gt;0,ROUND(OFFSET(DATA!$A$4,BG$2+$AD9,$AD$4+$C$4*13)/OFFSET($AE$4,$AD9,0),3),0)</f>
        <v>0.71</v>
      </c>
      <c r="BH9" s="198">
        <f ca="1">IF(OFFSET(DATA!$A$4,BH$3+$AD9,$AD$4+$C$4*13)&gt;0,ROUND(OFFSET(DATA!$A$4,BH$2+$AD9,$AD$4+$C$4*13)/OFFSET(DATA!$A$4,BH$3+$AD9,$AD$4+$C$4*13),3),"")</f>
        <v>0.21199999999999999</v>
      </c>
      <c r="BI9" s="198">
        <f ca="1">IF(OFFSET(DATA!$A$4,BI$3+$AD9,$AD$4+$C$4*13)&gt;0,ROUND(OFFSET(DATA!$A$4,BI$2+$AD9,$AD$4+$C$4*13)/OFFSET(DATA!$A$4,BI$3+$AD9,$AD$4+$C$4*13),3),"")</f>
        <v>0.21199999999999999</v>
      </c>
      <c r="BJ9" s="198" t="e">
        <f ca="1">IF(OFFSET(DATA!$A$4,BJ$3+$AD9,$AD$4+$C$4*13)&gt;0,ROUND(OFFSET(DATA!$A$4,BJ$2+$AD9,$AD$4+$C$4*13)/OFFSET(DATA!$A$4,BJ$3+$AD9,$AD$4+$C$4*13),3),"")</f>
        <v>#VALUE!</v>
      </c>
      <c r="BK9" s="198">
        <f ca="1">IF(OFFSET(DATA!$A$4,BK$3+$AD9,$AD$4+$C$4*13)&gt;0,ROUND(OFFSET(DATA!$A$4,BK$2+$AD9,$AD$4+$C$4*13)/OFFSET(DATA!$A$4,BK$3+$AD9,$AD$4+$C$4*13),3),"")</f>
        <v>0.09</v>
      </c>
      <c r="BL9" s="198">
        <f ca="1">IF(OFFSET(DATA!$A$4,BL$3+$AD9,$AD$4+$C$4*13)&gt;0,ROUND(OFFSET(DATA!$A$4,BL$2+$AD9,$AD$4+$C$4*13)/OFFSET(DATA!$A$4,BL$3+$AD9,$AD$4+$C$4*13),3),"")</f>
        <v>7.0999999999999994E-2</v>
      </c>
      <c r="BM9" s="198">
        <f ca="1">IF(OFFSET(DATA!$A$4,BM$3+$AD9,$AD$4+$C$4*13)&gt;0,ROUND(OFFSET(DATA!$A$4,BM$2+$AD9,$AD$4+$C$4*13)/OFFSET(DATA!$A$4,BM$3+$AD9,$AD$4+$C$4*13),3),"")</f>
        <v>0.88900000000000001</v>
      </c>
      <c r="BN9" s="291"/>
      <c r="BO9" s="291"/>
    </row>
    <row r="10" spans="1:67" x14ac:dyDescent="0.2">
      <c r="A10" s="45">
        <v>6</v>
      </c>
      <c r="B10" s="188">
        <f ca="1">OFFSET(DATA!$A$4,LOOK!$A10+60*(LOOK!$B$4-1),$D$4+$C$4*13)</f>
        <v>0</v>
      </c>
      <c r="C10" s="188">
        <f ca="1">IF($A$4=2,OFFSET(GOALS!$AN$4,LOOK!$A10,0),OFFSET(DATA!$A$4,LOOK!$A10+60*(LOOK!$B$4-1)+30,$D$4+$C$4*13))</f>
        <v>10</v>
      </c>
      <c r="D10" s="189">
        <f ca="1">OFFSET(GOALS!$C$4,LOOK!$A10,LOOK!$B$4)</f>
        <v>1</v>
      </c>
      <c r="E10" s="190">
        <f t="shared" ca="1" si="3"/>
        <v>0.8</v>
      </c>
      <c r="F10">
        <f ca="1">IF($D$4=1,0,OFFSET(DATA!$A$4,LOOK!$A10+60*(LOOK!$B$4-1),$D$4-1))</f>
        <v>4</v>
      </c>
      <c r="G10">
        <f ca="1">IF($D$4=1,0,OFFSET(DATA!$A$34,LOOK!$A10+60*(LOOK!$B$4-1),$D$4-1))</f>
        <v>46</v>
      </c>
      <c r="I10">
        <f t="shared" ca="1" si="4"/>
        <v>-4</v>
      </c>
      <c r="J10">
        <f ca="1">IF($A$4=2,OFFSET(GOALS!$AN$4,LOOK!$A10,0),IF($C$4=1,IF(C10="",0,C10-G10),C10))</f>
        <v>-36</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v>
      </c>
      <c r="AG10" s="198">
        <f ca="1">IF(OFFSET(DATA!$A$4,AG$2+$AD10,$AD$4+$C$4*13)&gt;0,ROUND(OFFSET(DATA!$A$4,AG$2+$AD10,$AD$4+$C$4*13)/OFFSET($AE$4,$AD10,0),3),0)</f>
        <v>0.84599999999999997</v>
      </c>
      <c r="AH10" s="198">
        <f ca="1">IF(OFFSET(DATA!$A$4,AH$3+$AD10,$AD$4+$C$4*13)&gt;0,ROUND(OFFSET(DATA!$A$4,AH$2+$AD10,$AD$4+$C$4*13)/OFFSET(DATA!$A$4,AH$3+$AD10,$AD$4+$C$4*13),3),"")</f>
        <v>0.21099999999999999</v>
      </c>
      <c r="AI10" s="198">
        <f ca="1">IF(OFFSET(DATA!$A$4,AI$3+$AD10,$AD$4+$C$4*13)&gt;0,ROUND(OFFSET(DATA!$A$4,AI$2+$AD10,$AD$4+$C$4*13)/OFFSET(DATA!$A$4,AI$3+$AD10,$AD$4+$C$4*13),3),"")</f>
        <v>0</v>
      </c>
      <c r="AJ10" s="198">
        <f ca="1">IF(OFFSET(DATA!$A$4,AJ$3+$AD10,$AD$4+$C$4*13)&gt;0,ROUND(OFFSET(DATA!$A$4,AJ$2+$AD10,$AD$4+$C$4*13)/OFFSET(DATA!$A$4,AJ$3+$AD10,$AD$4+$C$4*13),3),"")</f>
        <v>0.66700000000000004</v>
      </c>
      <c r="AK10" s="198">
        <f ca="1">IF(OFFSET(DATA!$A$4,AK$3+$AD10,$AD$4+$C$4*13)&gt;0,ROUND(OFFSET(DATA!$A$4,AK$2+$AD10,$AD$4+$C$4*13)/OFFSET(DATA!$A$4,AK$3+$AD10,$AD$4+$C$4*13),3),"")</f>
        <v>0.66700000000000004</v>
      </c>
      <c r="AL10" s="198">
        <f ca="1">IF(OFFSET(DATA!$A$4,AL$3+$AD10,$AD$4+$C$4*13)&gt;0,ROUND(OFFSET(DATA!$A$4,AL$2+$AD10,$AD$4+$C$4*13)/OFFSET(DATA!$A$4,AL$3+$AD10,$AD$4+$C$4*13),3),"")</f>
        <v>0.66700000000000004</v>
      </c>
      <c r="AM10" s="198">
        <f ca="1">IF(OFFSET(DATA!$A$4,AM$2+$AD10,$AD$4+$C$4*13)&gt;0,ROUND(OFFSET(DATA!$A$4,AM$2+$AD10,$AD$4+$C$4*13)/OFFSET($AE$4,$AD10,0),3),0)</f>
        <v>1.286</v>
      </c>
      <c r="AN10" s="198">
        <f ca="1">IF(OFFSET(DATA!$A$4,AN$3+$AD10,$AD$4+$C$4*13)&gt;0,ROUND(OFFSET(DATA!$A$4,AN$2+$AD10,$AD$4+$C$4*13)/OFFSET(DATA!$A$4,AN$3+$AD10,$AD$4+$C$4*13),3),"")</f>
        <v>1</v>
      </c>
      <c r="AO10" s="198">
        <f ca="1">IF(OFFSET(DATA!$A$4,AO$2+$AD10,$AD$4+$C$4*13)&gt;0,ROUND(OFFSET(DATA!$A$4,AO$2+$AD10,$AD$4+$C$4*13)/OFFSET($AE$4,$AD10,0),3),0)</f>
        <v>1.5960000000000001</v>
      </c>
      <c r="AP10" s="198">
        <f ca="1">IF(OFFSET(DATA!$A$4,AP$3+$AD10,$AD$4+$C$4*13)&gt;0,ROUND(OFFSET(DATA!$A$4,AP$2+$AD10,$AD$4+$C$4*13)/OFFSET(DATA!$A$4,AP$3+$AD10,$AD$4+$C$4*13),3),"")</f>
        <v>0.8</v>
      </c>
      <c r="AQ10" s="198" t="str">
        <f ca="1">IF(OFFSET(DATA!$A$4,AQ$3+$AD10,$AD$4+$C$4*13)&gt;0,ROUND(OFFSET(DATA!$A$4,AQ$2+$AD10,$AD$4+$C$4*13)/OFFSET(DATA!$A$4,AQ$3+$AD10,$AD$4+$C$4*13),3),"")</f>
        <v/>
      </c>
      <c r="AR10" s="198">
        <f ca="1">IF(OFFSET(DATA!$A$4,AR$3+$AD10,$AD$4+$C$4*13)&gt;0,ROUND(OFFSET(DATA!$A$4,AR$2+$AD10,$AD$4+$C$4*13)/OFFSET(DATA!$A$4,AR$3+$AD10,$AD$4+$C$4*13),3),"")</f>
        <v>0.83299999999999996</v>
      </c>
      <c r="AS10" s="198" t="str">
        <f ca="1">IF(OFFSET(DATA!$A$4,AS$3+$AD10,$AD$4+$C$4*13)&gt;0,ROUND(OFFSET(DATA!$A$4,AS$2+$AD10,$AD$4+$C$4*13)/OFFSET(DATA!$A$4,AS$3+$AD10,$AD$4+$C$4*13),3),"")</f>
        <v/>
      </c>
      <c r="AT10" s="198">
        <f ca="1">IF(OFFSET(DATA!$A$4,AT$3+$AD10,$AD$4+$C$4*13)&gt;0,ROUND(OFFSET(DATA!$A$4,AT$2+$AD10,$AD$4+$C$4*13)/OFFSET(DATA!$A$4,AT$3+$AD10,$AD$4+$C$4*13),3),"")</f>
        <v>0.75</v>
      </c>
      <c r="AU10" s="198">
        <f ca="1">IF(OFFSET(DATA!$A$4,AU$3+$AD10,$AD$4+$C$4*13)&gt;0,ROUND(OFFSET(DATA!$A$4,AU$2+$AD10,$AD$4+$C$4*13)/OFFSET(DATA!$A$4,AU$3+$AD10,$AD$4+$C$4*13),3),"")</f>
        <v>9.5559999999999992</v>
      </c>
      <c r="AV10" s="198" t="str">
        <f ca="1">IF(OFFSET(DATA!$A$4,AV$3+$AD10,$AD$4+$C$4*13)&gt;0,ROUND(OFFSET(DATA!$A$4,AV$2+$AD10,$AD$4+$C$4*13)/OFFSET(DATA!$A$4,AV$3+$AD10,$AD$4+$C$4*13),3),"")</f>
        <v/>
      </c>
      <c r="AW10" s="198">
        <f ca="1">IF(OFFSET(DATA!$A$4,AW$3+$AD10,$AD$4+$C$4*13)&gt;0,ROUND(OFFSET(DATA!$A$4,AW$2+$AD10,$AD$4+$C$4*13)/OFFSET(DATA!$A$4,AW$3+$AD10,$AD$4+$C$4*13),3),"")</f>
        <v>0.26200000000000001</v>
      </c>
      <c r="AX10" s="198">
        <f ca="1">IF(OFFSET(DATA!$A$4,AX$3+$AD10,$AD$4+$C$4*13)&gt;0,ROUND(OFFSET(DATA!$A$4,AX$2+$AD10,$AD$4+$C$4*13)/OFFSET(DATA!$A$4,AX$3+$AD10,$AD$4+$C$4*13),3),"")</f>
        <v>0.115</v>
      </c>
      <c r="AY10" s="198">
        <f ca="1">IF(OFFSET(DATA!$A$4,AY$3+$AD10,$AD$4+$C$4*13)&gt;0,ROUND(OFFSET(DATA!$A$4,AY$2+$AD10,$AD$4+$C$4*13)/OFFSET(DATA!$A$4,AY$3+$AD10,$AD$4+$C$4*13),3),"")</f>
        <v>7.6999999999999999E-2</v>
      </c>
      <c r="AZ10" s="198">
        <f ca="1">IF(OFFSET(DATA!$A$4,AZ$3+$AD10,$AD$4+$C$4*13)&gt;0,ROUND(OFFSET(DATA!$A$4,AZ$2+$AD10,$AD$4+$C$4*13)/OFFSET(DATA!$A$4,AZ$3+$AD10,$AD$4+$C$4*13),3),"")</f>
        <v>0.30399999999999999</v>
      </c>
      <c r="BA10" s="198">
        <f ca="1">IF(OFFSET(DATA!$A$4,BA$3+$AD10,$AD$4+$C$4*13)&gt;0,ROUND(OFFSET(DATA!$A$4,BA$2+$AD10,$AD$4+$C$4*13)/OFFSET(DATA!$A$4,BA$3+$AD10,$AD$4+$C$4*13),3),"")</f>
        <v>0.14899999999999999</v>
      </c>
      <c r="BB10" s="198">
        <f ca="1">IF(OFFSET(DATA!$A$4,BB$3+$AD10,$AD$4+$C$4*13)&gt;0,ROUND(OFFSET(DATA!$A$4,BB$2+$AD10,$AD$4+$C$4*13)/OFFSET(DATA!$A$4,BB$3+$AD10,$AD$4+$C$4*13),3),"")</f>
        <v>0</v>
      </c>
      <c r="BC10" s="198">
        <f ca="1">IF(OFFSET(DATA!$A$4,BC$2+$AD10,$AD$4+$C$4*13)&gt;0,ROUND(OFFSET(DATA!$A$4,BC$2+$AD10,$AD$4+$C$4*13)/OFFSET($AE$4,$AD10,0),3),0)</f>
        <v>0.81699999999999995</v>
      </c>
      <c r="BD10" s="198">
        <f ca="1">IF(OFFSET(DATA!$A$4,BD$3+$AD10,$AD$4+$C$4*13)&gt;0,ROUND(OFFSET(DATA!$A$4,BD$2+$AD10,$AD$4+$C$4*13)/OFFSET(DATA!$A$4,BD$3+$AD10,$AD$4+$C$4*13),3),"")</f>
        <v>0.188</v>
      </c>
      <c r="BE10" s="198">
        <f ca="1">IF(OFFSET(DATA!$A$4,BE$3+$AD10,$AD$4+$C$4*13)&gt;0,ROUND(OFFSET(DATA!$A$4,BE$2+$AD10,$AD$4+$C$4*13)/OFFSET(DATA!$A$4,BE$3+$AD10,$AD$4+$C$4*13),3),"")</f>
        <v>0.5</v>
      </c>
      <c r="BF10" s="198">
        <f ca="1">IF(OFFSET(DATA!$A$4,BF$3+$AD10,$AD$4+$C$4*13)&gt;0,ROUND(OFFSET(DATA!$A$4,BF$2+$AD10,$AD$4+$C$4*13)/OFFSET(DATA!$A$4,BF$3+$AD10,$AD$4+$C$4*13),3),"")</f>
        <v>0.20799999999999999</v>
      </c>
      <c r="BG10" s="198">
        <f ca="1">IF(OFFSET(DATA!$A$4,BG$2+$AD10,$AD$4+$C$4*13)&gt;0,ROUND(OFFSET(DATA!$A$4,BG$2+$AD10,$AD$4+$C$4*13)/OFFSET($AE$4,$AD10,0),3),0)</f>
        <v>0.81200000000000006</v>
      </c>
      <c r="BH10" s="198">
        <f ca="1">IF(OFFSET(DATA!$A$4,BH$3+$AD10,$AD$4+$C$4*13)&gt;0,ROUND(OFFSET(DATA!$A$4,BH$2+$AD10,$AD$4+$C$4*13)/OFFSET(DATA!$A$4,BH$3+$AD10,$AD$4+$C$4*13),3),"")</f>
        <v>0.22800000000000001</v>
      </c>
      <c r="BI10" s="198">
        <f ca="1">IF(OFFSET(DATA!$A$4,BI$3+$AD10,$AD$4+$C$4*13)&gt;0,ROUND(OFFSET(DATA!$A$4,BI$2+$AD10,$AD$4+$C$4*13)/OFFSET(DATA!$A$4,BI$3+$AD10,$AD$4+$C$4*13),3),"")</f>
        <v>0.221</v>
      </c>
      <c r="BJ10" s="198" t="e">
        <f ca="1">IF(OFFSET(DATA!$A$4,BJ$3+$AD10,$AD$4+$C$4*13)&gt;0,ROUND(OFFSET(DATA!$A$4,BJ$2+$AD10,$AD$4+$C$4*13)/OFFSET(DATA!$A$4,BJ$3+$AD10,$AD$4+$C$4*13),3),"")</f>
        <v>#VALUE!</v>
      </c>
      <c r="BK10" s="198">
        <f ca="1">IF(OFFSET(DATA!$A$4,BK$3+$AD10,$AD$4+$C$4*13)&gt;0,ROUND(OFFSET(DATA!$A$4,BK$2+$AD10,$AD$4+$C$4*13)/OFFSET(DATA!$A$4,BK$3+$AD10,$AD$4+$C$4*13),3),"")</f>
        <v>0.214</v>
      </c>
      <c r="BL10" s="198">
        <f ca="1">IF(OFFSET(DATA!$A$4,BL$3+$AD10,$AD$4+$C$4*13)&gt;0,ROUND(OFFSET(DATA!$A$4,BL$2+$AD10,$AD$4+$C$4*13)/OFFSET(DATA!$A$4,BL$3+$AD10,$AD$4+$C$4*13),3),"")</f>
        <v>0.254</v>
      </c>
      <c r="BM10" s="198">
        <f ca="1">IF(OFFSET(DATA!$A$4,BM$3+$AD10,$AD$4+$C$4*13)&gt;0,ROUND(OFFSET(DATA!$A$4,BM$2+$AD10,$AD$4+$C$4*13)/OFFSET(DATA!$A$4,BM$3+$AD10,$AD$4+$C$4*13),3),"")</f>
        <v>0.14699999999999999</v>
      </c>
      <c r="BN10" s="291"/>
      <c r="BO10" s="291"/>
    </row>
    <row r="11" spans="1:67" x14ac:dyDescent="0.2">
      <c r="A11" s="45">
        <v>7</v>
      </c>
      <c r="B11" s="188">
        <f ca="1">OFFSET(DATA!$A$4,LOOK!$A11+60*(LOOK!$B$4-1),$D$4+$C$4*13)</f>
        <v>8</v>
      </c>
      <c r="C11" s="188">
        <f ca="1">IF($A$4=2,OFFSET(GOALS!$AN$4,LOOK!$A11,0),OFFSET(DATA!$A$4,LOOK!$A11+60*(LOOK!$B$4-1)+30,$D$4+$C$4*13))</f>
        <v>23</v>
      </c>
      <c r="D11" s="189">
        <f ca="1">OFFSET(GOALS!$C$4,LOOK!$A11,LOOK!$B$4)</f>
        <v>1</v>
      </c>
      <c r="E11" s="190">
        <f t="shared" ca="1" si="3"/>
        <v>0.8</v>
      </c>
      <c r="F11">
        <f ca="1">IF($D$4=1,0,OFFSET(DATA!$A$4,LOOK!$A11+60*(LOOK!$B$4-1),$D$4-1))</f>
        <v>37</v>
      </c>
      <c r="G11">
        <f ca="1">IF($D$4=1,0,OFFSET(DATA!$A$34,LOOK!$A11+60*(LOOK!$B$4-1),$D$4-1))</f>
        <v>111</v>
      </c>
      <c r="I11">
        <f t="shared" ca="1" si="4"/>
        <v>-29</v>
      </c>
      <c r="J11">
        <f ca="1">IF($A$4=2,OFFSET(GOALS!$AN$4,LOOK!$A11,0),IF($C$4=1,IF(C11="",0,C11-G11),C11))</f>
        <v>-88</v>
      </c>
      <c r="L11" s="191">
        <f t="shared" si="5"/>
        <v>0.8</v>
      </c>
      <c r="M11" s="191">
        <f t="shared" si="6"/>
        <v>1</v>
      </c>
      <c r="N11" s="192">
        <f t="shared" ca="1" si="7"/>
        <v>0.34799999999999998</v>
      </c>
      <c r="O11" s="193">
        <f t="shared" ca="1" si="8"/>
        <v>0.34799999999999998</v>
      </c>
      <c r="P11" s="194">
        <f t="shared" ca="1" si="9"/>
        <v>0.34799999999999998</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0.34799999999999998</v>
      </c>
      <c r="AG11" s="198">
        <f ca="1">IF(OFFSET(DATA!$A$4,AG$2+$AD11,$AD$4+$C$4*13)&gt;0,ROUND(OFFSET(DATA!$A$4,AG$2+$AD11,$AD$4+$C$4*13)/OFFSET($AE$4,$AD11,0),3),0)</f>
        <v>0.86799999999999999</v>
      </c>
      <c r="AH11" s="198">
        <f ca="1">IF(OFFSET(DATA!$A$4,AH$3+$AD11,$AD$4+$C$4*13)&gt;0,ROUND(OFFSET(DATA!$A$4,AH$2+$AD11,$AD$4+$C$4*13)/OFFSET(DATA!$A$4,AH$3+$AD11,$AD$4+$C$4*13),3),"")</f>
        <v>0.154</v>
      </c>
      <c r="AI11" s="198">
        <f ca="1">IF(OFFSET(DATA!$A$4,AI$3+$AD11,$AD$4+$C$4*13)&gt;0,ROUND(OFFSET(DATA!$A$4,AI$2+$AD11,$AD$4+$C$4*13)/OFFSET(DATA!$A$4,AI$3+$AD11,$AD$4+$C$4*13),3),"")</f>
        <v>1</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1</v>
      </c>
      <c r="AS11" s="198">
        <f ca="1">IF(OFFSET(DATA!$A$4,AS$3+$AD11,$AD$4+$C$4*13)&gt;0,ROUND(OFFSET(DATA!$A$4,AS$2+$AD11,$AD$4+$C$4*13)/OFFSET(DATA!$A$4,AS$3+$AD11,$AD$4+$C$4*13),3),"")</f>
        <v>1</v>
      </c>
      <c r="AT11" s="198">
        <f ca="1">IF(OFFSET(DATA!$A$4,AT$3+$AD11,$AD$4+$C$4*13)&gt;0,ROUND(OFFSET(DATA!$A$4,AT$2+$AD11,$AD$4+$C$4*13)/OFFSET(DATA!$A$4,AT$3+$AD11,$AD$4+$C$4*13),3),"")</f>
        <v>1</v>
      </c>
      <c r="AU11" s="198">
        <f ca="1">IF(OFFSET(DATA!$A$4,AU$3+$AD11,$AD$4+$C$4*13)&gt;0,ROUND(OFFSET(DATA!$A$4,AU$2+$AD11,$AD$4+$C$4*13)/OFFSET(DATA!$A$4,AU$3+$AD11,$AD$4+$C$4*13),3),"")</f>
        <v>0.5</v>
      </c>
      <c r="AV11" s="198" t="str">
        <f ca="1">IF(OFFSET(DATA!$A$4,AV$3+$AD11,$AD$4+$C$4*13)&gt;0,ROUND(OFFSET(DATA!$A$4,AV$2+$AD11,$AD$4+$C$4*13)/OFFSET(DATA!$A$4,AV$3+$AD11,$AD$4+$C$4*13),3),"")</f>
        <v/>
      </c>
      <c r="AW11" s="198">
        <f ca="1">IF(OFFSET(DATA!$A$4,AW$3+$AD11,$AD$4+$C$4*13)&gt;0,ROUND(OFFSET(DATA!$A$4,AW$2+$AD11,$AD$4+$C$4*13)/OFFSET(DATA!$A$4,AW$3+$AD11,$AD$4+$C$4*13),3),"")</f>
        <v>0.29199999999999998</v>
      </c>
      <c r="AX11" s="198">
        <f ca="1">IF(OFFSET(DATA!$A$4,AX$3+$AD11,$AD$4+$C$4*13)&gt;0,ROUND(OFFSET(DATA!$A$4,AX$2+$AD11,$AD$4+$C$4*13)/OFFSET(DATA!$A$4,AX$3+$AD11,$AD$4+$C$4*13),3),"")</f>
        <v>0.06</v>
      </c>
      <c r="AY11" s="198" t="str">
        <f ca="1">IF(OFFSET(DATA!$A$4,AY$3+$AD11,$AD$4+$C$4*13)&gt;0,ROUND(OFFSET(DATA!$A$4,AY$2+$AD11,$AD$4+$C$4*13)/OFFSET(DATA!$A$4,AY$3+$AD11,$AD$4+$C$4*13),3),"")</f>
        <v/>
      </c>
      <c r="AZ11" s="198">
        <f ca="1">IF(OFFSET(DATA!$A$4,AZ$3+$AD11,$AD$4+$C$4*13)&gt;0,ROUND(OFFSET(DATA!$A$4,AZ$2+$AD11,$AD$4+$C$4*13)/OFFSET(DATA!$A$4,AZ$3+$AD11,$AD$4+$C$4*13),3),"")</f>
        <v>0.27800000000000002</v>
      </c>
      <c r="BA11" s="198">
        <f ca="1">IF(OFFSET(DATA!$A$4,BA$3+$AD11,$AD$4+$C$4*13)&gt;0,ROUND(OFFSET(DATA!$A$4,BA$2+$AD11,$AD$4+$C$4*13)/OFFSET(DATA!$A$4,BA$3+$AD11,$AD$4+$C$4*13),3),"")</f>
        <v>0.01</v>
      </c>
      <c r="BB11" s="198">
        <f ca="1">IF(OFFSET(DATA!$A$4,BB$3+$AD11,$AD$4+$C$4*13)&gt;0,ROUND(OFFSET(DATA!$A$4,BB$2+$AD11,$AD$4+$C$4*13)/OFFSET(DATA!$A$4,BB$3+$AD11,$AD$4+$C$4*13),3),"")</f>
        <v>0</v>
      </c>
      <c r="BC11" s="198">
        <f ca="1">IF(OFFSET(DATA!$A$4,BC$2+$AD11,$AD$4+$C$4*13)&gt;0,ROUND(OFFSET(DATA!$A$4,BC$2+$AD11,$AD$4+$C$4*13)/OFFSET($AE$4,$AD11,0),3),0)</f>
        <v>0.85799999999999998</v>
      </c>
      <c r="BD11" s="198">
        <f ca="1">IF(OFFSET(DATA!$A$4,BD$3+$AD11,$AD$4+$C$4*13)&gt;0,ROUND(OFFSET(DATA!$A$4,BD$2+$AD11,$AD$4+$C$4*13)/OFFSET(DATA!$A$4,BD$3+$AD11,$AD$4+$C$4*13),3),"")</f>
        <v>0.17599999999999999</v>
      </c>
      <c r="BE11" s="198">
        <f ca="1">IF(OFFSET(DATA!$A$4,BE$3+$AD11,$AD$4+$C$4*13)&gt;0,ROUND(OFFSET(DATA!$A$4,BE$2+$AD11,$AD$4+$C$4*13)/OFFSET(DATA!$A$4,BE$3+$AD11,$AD$4+$C$4*13),3),"")</f>
        <v>0.2</v>
      </c>
      <c r="BF11" s="198">
        <f ca="1">IF(OFFSET(DATA!$A$4,BF$3+$AD11,$AD$4+$C$4*13)&gt;0,ROUND(OFFSET(DATA!$A$4,BF$2+$AD11,$AD$4+$C$4*13)/OFFSET(DATA!$A$4,BF$3+$AD11,$AD$4+$C$4*13),3),"")</f>
        <v>0.27900000000000003</v>
      </c>
      <c r="BG11" s="198">
        <f ca="1">IF(OFFSET(DATA!$A$4,BG$2+$AD11,$AD$4+$C$4*13)&gt;0,ROUND(OFFSET(DATA!$A$4,BG$2+$AD11,$AD$4+$C$4*13)/OFFSET($AE$4,$AD11,0),3),0)</f>
        <v>0.76300000000000001</v>
      </c>
      <c r="BH11" s="198">
        <f ca="1">IF(OFFSET(DATA!$A$4,BH$3+$AD11,$AD$4+$C$4*13)&gt;0,ROUND(OFFSET(DATA!$A$4,BH$2+$AD11,$AD$4+$C$4*13)/OFFSET(DATA!$A$4,BH$3+$AD11,$AD$4+$C$4*13),3),"")</f>
        <v>6.9000000000000006E-2</v>
      </c>
      <c r="BI11" s="198">
        <f ca="1">IF(OFFSET(DATA!$A$4,BI$3+$AD11,$AD$4+$C$4*13)&gt;0,ROUND(OFFSET(DATA!$A$4,BI$2+$AD11,$AD$4+$C$4*13)/OFFSET(DATA!$A$4,BI$3+$AD11,$AD$4+$C$4*13),3),"")</f>
        <v>6.9000000000000006E-2</v>
      </c>
      <c r="BJ11" s="198" t="e">
        <f ca="1">IF(OFFSET(DATA!$A$4,BJ$3+$AD11,$AD$4+$C$4*13)&gt;0,ROUND(OFFSET(DATA!$A$4,BJ$2+$AD11,$AD$4+$C$4*13)/OFFSET(DATA!$A$4,BJ$3+$AD11,$AD$4+$C$4*13),3),"")</f>
        <v>#VALUE!</v>
      </c>
      <c r="BK11" s="198">
        <f ca="1">IF(OFFSET(DATA!$A$4,BK$3+$AD11,$AD$4+$C$4*13)&gt;0,ROUND(OFFSET(DATA!$A$4,BK$2+$AD11,$AD$4+$C$4*13)/OFFSET(DATA!$A$4,BK$3+$AD11,$AD$4+$C$4*13),3),"")</f>
        <v>0.161</v>
      </c>
      <c r="BL11" s="198">
        <f ca="1">IF(OFFSET(DATA!$A$4,BL$3+$AD11,$AD$4+$C$4*13)&gt;0,ROUND(OFFSET(DATA!$A$4,BL$2+$AD11,$AD$4+$C$4*13)/OFFSET(DATA!$A$4,BL$3+$AD11,$AD$4+$C$4*13),3),"")</f>
        <v>0.20100000000000001</v>
      </c>
      <c r="BM11" s="198" t="e">
        <f ca="1">IF(OFFSET(DATA!$A$4,BM$3+$AD11,$AD$4+$C$4*13)&gt;0,ROUND(OFFSET(DATA!$A$4,BM$2+$AD11,$AD$4+$C$4*13)/OFFSET(DATA!$A$4,BM$3+$AD11,$AD$4+$C$4*13),3),"")</f>
        <v>#VALUE!</v>
      </c>
      <c r="BN11" s="291"/>
      <c r="BO11" s="291"/>
    </row>
    <row r="12" spans="1:67" x14ac:dyDescent="0.2">
      <c r="A12" s="45">
        <v>8</v>
      </c>
      <c r="B12" s="188">
        <f ca="1">OFFSET(DATA!$A$4,LOOK!$A12+60*(LOOK!$B$4-1),$D$4+$C$4*13)</f>
        <v>72</v>
      </c>
      <c r="C12" s="188">
        <f ca="1">IF($A$4=2,OFFSET(GOALS!$AN$4,LOOK!$A12,0),OFFSET(DATA!$A$4,LOOK!$A12+60*(LOOK!$B$4-1)+30,$D$4+$C$4*13))</f>
        <v>227</v>
      </c>
      <c r="D12" s="189">
        <f ca="1">OFFSET(GOALS!$C$4,LOOK!$A12,LOOK!$B$4)</f>
        <v>1</v>
      </c>
      <c r="E12" s="190">
        <f t="shared" ca="1" si="3"/>
        <v>0.8</v>
      </c>
      <c r="F12">
        <f ca="1">IF($D$4=1,0,OFFSET(DATA!$A$4,LOOK!$A12+60*(LOOK!$B$4-1),$D$4-1))</f>
        <v>355</v>
      </c>
      <c r="G12">
        <f ca="1">IF($D$4=1,0,OFFSET(DATA!$A$34,LOOK!$A12+60*(LOOK!$B$4-1),$D$4-1))</f>
        <v>1055</v>
      </c>
      <c r="I12">
        <f t="shared" ca="1" si="4"/>
        <v>-283</v>
      </c>
      <c r="J12">
        <f ca="1">IF($A$4=2,OFFSET(GOALS!$AN$4,LOOK!$A12,0),IF($C$4=1,IF(C12="",0,C12-G12),C12))</f>
        <v>-828</v>
      </c>
      <c r="L12" s="191">
        <f t="shared" si="5"/>
        <v>0.8</v>
      </c>
      <c r="M12" s="191">
        <f t="shared" si="6"/>
        <v>1</v>
      </c>
      <c r="N12" s="192">
        <f t="shared" ca="1" si="7"/>
        <v>0.317</v>
      </c>
      <c r="O12" s="193">
        <f t="shared" ca="1" si="8"/>
        <v>0.317</v>
      </c>
      <c r="P12" s="194">
        <f t="shared" ca="1" si="9"/>
        <v>0.317</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0.317</v>
      </c>
      <c r="AG12" s="198">
        <f ca="1">IF(OFFSET(DATA!$A$4,AG$2+$AD12,$AD$4+$C$4*13)&gt;0,ROUND(OFFSET(DATA!$A$4,AG$2+$AD12,$AD$4+$C$4*13)/OFFSET($AE$4,$AD12,0),3),0)</f>
        <v>0.79</v>
      </c>
      <c r="AH12" s="198">
        <f ca="1">IF(OFFSET(DATA!$A$4,AH$3+$AD12,$AD$4+$C$4*13)&gt;0,ROUND(OFFSET(DATA!$A$4,AH$2+$AD12,$AD$4+$C$4*13)/OFFSET(DATA!$A$4,AH$3+$AD12,$AD$4+$C$4*13),3),"")</f>
        <v>0.20699999999999999</v>
      </c>
      <c r="AI12" s="198">
        <f ca="1">IF(OFFSET(DATA!$A$4,AI$3+$AD12,$AD$4+$C$4*13)&gt;0,ROUND(OFFSET(DATA!$A$4,AI$2+$AD12,$AD$4+$C$4*13)/OFFSET(DATA!$A$4,AI$3+$AD12,$AD$4+$C$4*13),3),"")</f>
        <v>0.3</v>
      </c>
      <c r="AJ12" s="198">
        <f ca="1">IF(OFFSET(DATA!$A$4,AJ$3+$AD12,$AD$4+$C$4*13)&gt;0,ROUND(OFFSET(DATA!$A$4,AJ$2+$AD12,$AD$4+$C$4*13)/OFFSET(DATA!$A$4,AJ$3+$AD12,$AD$4+$C$4*13),3),"")</f>
        <v>0.9</v>
      </c>
      <c r="AK12" s="198">
        <f ca="1">IF(OFFSET(DATA!$A$4,AK$3+$AD12,$AD$4+$C$4*13)&gt;0,ROUND(OFFSET(DATA!$A$4,AK$2+$AD12,$AD$4+$C$4*13)/OFFSET(DATA!$A$4,AK$3+$AD12,$AD$4+$C$4*13),3),"")</f>
        <v>0.9</v>
      </c>
      <c r="AL12" s="198">
        <f ca="1">IF(OFFSET(DATA!$A$4,AL$3+$AD12,$AD$4+$C$4*13)&gt;0,ROUND(OFFSET(DATA!$A$4,AL$2+$AD12,$AD$4+$C$4*13)/OFFSET(DATA!$A$4,AL$3+$AD12,$AD$4+$C$4*13),3),"")</f>
        <v>1</v>
      </c>
      <c r="AM12" s="198">
        <f ca="1">IF(OFFSET(DATA!$A$4,AM$2+$AD12,$AD$4+$C$4*13)&gt;0,ROUND(OFFSET(DATA!$A$4,AM$2+$AD12,$AD$4+$C$4*13)/OFFSET($AE$4,$AD12,0),3),0)</f>
        <v>1.1830000000000001</v>
      </c>
      <c r="AN12" s="198" t="str">
        <f ca="1">IF(OFFSET(DATA!$A$4,AN$3+$AD12,$AD$4+$C$4*13)&gt;0,ROUND(OFFSET(DATA!$A$4,AN$2+$AD12,$AD$4+$C$4*13)/OFFSET(DATA!$A$4,AN$3+$AD12,$AD$4+$C$4*13),3),"")</f>
        <v/>
      </c>
      <c r="AO12" s="198">
        <f ca="1">IF(OFFSET(DATA!$A$4,AO$2+$AD12,$AD$4+$C$4*13)&gt;0,ROUND(OFFSET(DATA!$A$4,AO$2+$AD12,$AD$4+$C$4*13)/OFFSET($AE$4,$AD12,0),3),0)</f>
        <v>0</v>
      </c>
      <c r="AP12" s="198">
        <f ca="1">IF(OFFSET(DATA!$A$4,AP$3+$AD12,$AD$4+$C$4*13)&gt;0,ROUND(OFFSET(DATA!$A$4,AP$2+$AD12,$AD$4+$C$4*13)/OFFSET(DATA!$A$4,AP$3+$AD12,$AD$4+$C$4*13),3),"")</f>
        <v>1</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6.4169999999999998</v>
      </c>
      <c r="AV12" s="198" t="str">
        <f ca="1">IF(OFFSET(DATA!$A$4,AV$3+$AD12,$AD$4+$C$4*13)&gt;0,ROUND(OFFSET(DATA!$A$4,AV$2+$AD12,$AD$4+$C$4*13)/OFFSET(DATA!$A$4,AV$3+$AD12,$AD$4+$C$4*13),3),"")</f>
        <v/>
      </c>
      <c r="AW12" s="198">
        <f ca="1">IF(OFFSET(DATA!$A$4,AW$3+$AD12,$AD$4+$C$4*13)&gt;0,ROUND(OFFSET(DATA!$A$4,AW$2+$AD12,$AD$4+$C$4*13)/OFFSET(DATA!$A$4,AW$3+$AD12,$AD$4+$C$4*13),3),"")</f>
        <v>0.42199999999999999</v>
      </c>
      <c r="AX12" s="198">
        <f ca="1">IF(OFFSET(DATA!$A$4,AX$3+$AD12,$AD$4+$C$4*13)&gt;0,ROUND(OFFSET(DATA!$A$4,AX$2+$AD12,$AD$4+$C$4*13)/OFFSET(DATA!$A$4,AX$3+$AD12,$AD$4+$C$4*13),3),"")</f>
        <v>4.0000000000000001E-3</v>
      </c>
      <c r="AY12" s="198">
        <f ca="1">IF(OFFSET(DATA!$A$4,AY$3+$AD12,$AD$4+$C$4*13)&gt;0,ROUND(OFFSET(DATA!$A$4,AY$2+$AD12,$AD$4+$C$4*13)/OFFSET(DATA!$A$4,AY$3+$AD12,$AD$4+$C$4*13),3),"")</f>
        <v>0</v>
      </c>
      <c r="AZ12" s="198">
        <f ca="1">IF(OFFSET(DATA!$A$4,AZ$3+$AD12,$AD$4+$C$4*13)&gt;0,ROUND(OFFSET(DATA!$A$4,AZ$2+$AD12,$AD$4+$C$4*13)/OFFSET(DATA!$A$4,AZ$3+$AD12,$AD$4+$C$4*13),3),"")</f>
        <v>0.47299999999999998</v>
      </c>
      <c r="BA12" s="198">
        <f ca="1">IF(OFFSET(DATA!$A$4,BA$3+$AD12,$AD$4+$C$4*13)&gt;0,ROUND(OFFSET(DATA!$A$4,BA$2+$AD12,$AD$4+$C$4*13)/OFFSET(DATA!$A$4,BA$3+$AD12,$AD$4+$C$4*13),3),"")</f>
        <v>0.02</v>
      </c>
      <c r="BB12" s="198" t="str">
        <f ca="1">IF(OFFSET(DATA!$A$4,BB$3+$AD12,$AD$4+$C$4*13)&gt;0,ROUND(OFFSET(DATA!$A$4,BB$2+$AD12,$AD$4+$C$4*13)/OFFSET(DATA!$A$4,BB$3+$AD12,$AD$4+$C$4*13),3),"")</f>
        <v/>
      </c>
      <c r="BC12" s="198">
        <f ca="1">IF(OFFSET(DATA!$A$4,BC$2+$AD12,$AD$4+$C$4*13)&gt;0,ROUND(OFFSET(DATA!$A$4,BC$2+$AD12,$AD$4+$C$4*13)/OFFSET($AE$4,$AD12,0),3),0)</f>
        <v>0.70699999999999996</v>
      </c>
      <c r="BD12" s="198">
        <f ca="1">IF(OFFSET(DATA!$A$4,BD$3+$AD12,$AD$4+$C$4*13)&gt;0,ROUND(OFFSET(DATA!$A$4,BD$2+$AD12,$AD$4+$C$4*13)/OFFSET(DATA!$A$4,BD$3+$AD12,$AD$4+$C$4*13),3),"")</f>
        <v>0.41</v>
      </c>
      <c r="BE12" s="198">
        <f ca="1">IF(OFFSET(DATA!$A$4,BE$3+$AD12,$AD$4+$C$4*13)&gt;0,ROUND(OFFSET(DATA!$A$4,BE$2+$AD12,$AD$4+$C$4*13)/OFFSET(DATA!$A$4,BE$3+$AD12,$AD$4+$C$4*13),3),"")</f>
        <v>0.56499999999999995</v>
      </c>
      <c r="BF12" s="198">
        <f ca="1">IF(OFFSET(DATA!$A$4,BF$3+$AD12,$AD$4+$C$4*13)&gt;0,ROUND(OFFSET(DATA!$A$4,BF$2+$AD12,$AD$4+$C$4*13)/OFFSET(DATA!$A$4,BF$3+$AD12,$AD$4+$C$4*13),3),"")</f>
        <v>0.42199999999999999</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16</v>
      </c>
      <c r="C13" s="188">
        <f ca="1">IF($A$4=2,OFFSET(GOALS!$AN$4,LOOK!$A13,0),OFFSET(DATA!$A$4,LOOK!$A13+60*(LOOK!$B$4-1)+30,$D$4+$C$4*13))</f>
        <v>52</v>
      </c>
      <c r="D13" s="189">
        <f ca="1">OFFSET(GOALS!$C$4,LOOK!$A13,LOOK!$B$4)</f>
        <v>1</v>
      </c>
      <c r="E13" s="190">
        <f t="shared" ca="1" si="3"/>
        <v>0.8</v>
      </c>
      <c r="F13">
        <f ca="1">IF($D$4=1,0,OFFSET(DATA!$A$4,LOOK!$A13+60*(LOOK!$B$4-1),$D$4-1))</f>
        <v>61</v>
      </c>
      <c r="G13">
        <f ca="1">IF($D$4=1,0,OFFSET(DATA!$A$34,LOOK!$A13+60*(LOOK!$B$4-1),$D$4-1))</f>
        <v>189</v>
      </c>
      <c r="I13">
        <f t="shared" ca="1" si="4"/>
        <v>-45</v>
      </c>
      <c r="J13">
        <f ca="1">IF($A$4=2,OFFSET(GOALS!$AN$4,LOOK!$A13,0),IF($C$4=1,IF(C13="",0,C13-G13),C13))</f>
        <v>-137</v>
      </c>
      <c r="L13" s="191">
        <f t="shared" si="5"/>
        <v>0.8</v>
      </c>
      <c r="M13" s="191">
        <f t="shared" si="6"/>
        <v>1</v>
      </c>
      <c r="N13" s="192">
        <f t="shared" ca="1" si="7"/>
        <v>0.308</v>
      </c>
      <c r="O13" s="193">
        <f t="shared" ca="1" si="8"/>
        <v>0.308</v>
      </c>
      <c r="P13" s="194">
        <f t="shared" ca="1" si="9"/>
        <v>0.308</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0.308</v>
      </c>
      <c r="AG13" s="198">
        <f ca="1">IF(OFFSET(DATA!$A$4,AG$2+$AD13,$AD$4+$C$4*13)&gt;0,ROUND(OFFSET(DATA!$A$4,AG$2+$AD13,$AD$4+$C$4*13)/OFFSET($AE$4,$AD13,0),3),0)</f>
        <v>0.78700000000000003</v>
      </c>
      <c r="AH13" s="198">
        <f ca="1">IF(OFFSET(DATA!$A$4,AH$3+$AD13,$AD$4+$C$4*13)&gt;0,ROUND(OFFSET(DATA!$A$4,AH$2+$AD13,$AD$4+$C$4*13)/OFFSET(DATA!$A$4,AH$3+$AD13,$AD$4+$C$4*13),3),"")</f>
        <v>0.35599999999999998</v>
      </c>
      <c r="AI13" s="198">
        <f ca="1">IF(OFFSET(DATA!$A$4,AI$3+$AD13,$AD$4+$C$4*13)&gt;0,ROUND(OFFSET(DATA!$A$4,AI$2+$AD13,$AD$4+$C$4*13)/OFFSET(DATA!$A$4,AI$3+$AD13,$AD$4+$C$4*13),3),"")</f>
        <v>0.2</v>
      </c>
      <c r="AJ13" s="198">
        <f ca="1">IF(OFFSET(DATA!$A$4,AJ$3+$AD13,$AD$4+$C$4*13)&gt;0,ROUND(OFFSET(DATA!$A$4,AJ$2+$AD13,$AD$4+$C$4*13)/OFFSET(DATA!$A$4,AJ$3+$AD13,$AD$4+$C$4*13),3),"")</f>
        <v>1</v>
      </c>
      <c r="AK13" s="198">
        <f ca="1">IF(OFFSET(DATA!$A$4,AK$3+$AD13,$AD$4+$C$4*13)&gt;0,ROUND(OFFSET(DATA!$A$4,AK$2+$AD13,$AD$4+$C$4*13)/OFFSET(DATA!$A$4,AK$3+$AD13,$AD$4+$C$4*13),3),"")</f>
        <v>1</v>
      </c>
      <c r="AL13" s="198" t="str">
        <f ca="1">IF(OFFSET(DATA!$A$4,AL$3+$AD13,$AD$4+$C$4*13)&gt;0,ROUND(OFFSET(DATA!$A$4,AL$2+$AD13,$AD$4+$C$4*13)/OFFSET(DATA!$A$4,AL$3+$AD13,$AD$4+$C$4*13),3),"")</f>
        <v/>
      </c>
      <c r="AM13" s="198">
        <f ca="1">IF(OFFSET(DATA!$A$4,AM$2+$AD13,$AD$4+$C$4*13)&gt;0,ROUND(OFFSET(DATA!$A$4,AM$2+$AD13,$AD$4+$C$4*13)/OFFSET($AE$4,$AD13,0),3),0)</f>
        <v>1.431</v>
      </c>
      <c r="AN13" s="198">
        <f ca="1">IF(OFFSET(DATA!$A$4,AN$3+$AD13,$AD$4+$C$4*13)&gt;0,ROUND(OFFSET(DATA!$A$4,AN$2+$AD13,$AD$4+$C$4*13)/OFFSET(DATA!$A$4,AN$3+$AD13,$AD$4+$C$4*13),3),"")</f>
        <v>1</v>
      </c>
      <c r="AO13" s="198">
        <f ca="1">IF(OFFSET(DATA!$A$4,AO$2+$AD13,$AD$4+$C$4*13)&gt;0,ROUND(OFFSET(DATA!$A$4,AO$2+$AD13,$AD$4+$C$4*13)/OFFSET($AE$4,$AD13,0),3),0)</f>
        <v>1.2809999999999999</v>
      </c>
      <c r="AP13" s="198">
        <f ca="1">IF(OFFSET(DATA!$A$4,AP$3+$AD13,$AD$4+$C$4*13)&gt;0,ROUND(OFFSET(DATA!$A$4,AP$2+$AD13,$AD$4+$C$4*13)/OFFSET(DATA!$A$4,AP$3+$AD13,$AD$4+$C$4*13),3),"")</f>
        <v>1</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5.2220000000000004</v>
      </c>
      <c r="AV13" s="198" t="str">
        <f ca="1">IF(OFFSET(DATA!$A$4,AV$3+$AD13,$AD$4+$C$4*13)&gt;0,ROUND(OFFSET(DATA!$A$4,AV$2+$AD13,$AD$4+$C$4*13)/OFFSET(DATA!$A$4,AV$3+$AD13,$AD$4+$C$4*13),3),"")</f>
        <v/>
      </c>
      <c r="AW13" s="198">
        <f ca="1">IF(OFFSET(DATA!$A$4,AW$3+$AD13,$AD$4+$C$4*13)&gt;0,ROUND(OFFSET(DATA!$A$4,AW$2+$AD13,$AD$4+$C$4*13)/OFFSET(DATA!$A$4,AW$3+$AD13,$AD$4+$C$4*13),3),"")</f>
        <v>0.39900000000000002</v>
      </c>
      <c r="AX13" s="198">
        <f ca="1">IF(OFFSET(DATA!$A$4,AX$3+$AD13,$AD$4+$C$4*13)&gt;0,ROUND(OFFSET(DATA!$A$4,AX$2+$AD13,$AD$4+$C$4*13)/OFFSET(DATA!$A$4,AX$3+$AD13,$AD$4+$C$4*13),3),"")</f>
        <v>2.7E-2</v>
      </c>
      <c r="AY13" s="198" t="str">
        <f ca="1">IF(OFFSET(DATA!$A$4,AY$3+$AD13,$AD$4+$C$4*13)&gt;0,ROUND(OFFSET(DATA!$A$4,AY$2+$AD13,$AD$4+$C$4*13)/OFFSET(DATA!$A$4,AY$3+$AD13,$AD$4+$C$4*13),3),"")</f>
        <v/>
      </c>
      <c r="AZ13" s="198">
        <f ca="1">IF(OFFSET(DATA!$A$4,AZ$3+$AD13,$AD$4+$C$4*13)&gt;0,ROUND(OFFSET(DATA!$A$4,AZ$2+$AD13,$AD$4+$C$4*13)/OFFSET(DATA!$A$4,AZ$3+$AD13,$AD$4+$C$4*13),3),"")</f>
        <v>0.28199999999999997</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0.874</v>
      </c>
      <c r="BD13" s="198">
        <f ca="1">IF(OFFSET(DATA!$A$4,BD$3+$AD13,$AD$4+$C$4*13)&gt;0,ROUND(OFFSET(DATA!$A$4,BD$2+$AD13,$AD$4+$C$4*13)/OFFSET(DATA!$A$4,BD$3+$AD13,$AD$4+$C$4*13),3),"")</f>
        <v>0.5</v>
      </c>
      <c r="BE13" s="198">
        <f ca="1">IF(OFFSET(DATA!$A$4,BE$3+$AD13,$AD$4+$C$4*13)&gt;0,ROUND(OFFSET(DATA!$A$4,BE$2+$AD13,$AD$4+$C$4*13)/OFFSET(DATA!$A$4,BE$3+$AD13,$AD$4+$C$4*13),3),"")</f>
        <v>0</v>
      </c>
      <c r="BF13" s="198">
        <f ca="1">IF(OFFSET(DATA!$A$4,BF$3+$AD13,$AD$4+$C$4*13)&gt;0,ROUND(OFFSET(DATA!$A$4,BF$2+$AD13,$AD$4+$C$4*13)/OFFSET(DATA!$A$4,BF$3+$AD13,$AD$4+$C$4*13),3),"")</f>
        <v>0.35599999999999998</v>
      </c>
      <c r="BG13" s="198">
        <f ca="1">IF(OFFSET(DATA!$A$4,BG$2+$AD13,$AD$4+$C$4*13)&gt;0,ROUND(OFFSET(DATA!$A$4,BG$2+$AD13,$AD$4+$C$4*13)/OFFSET($AE$4,$AD13,0),3),0)</f>
        <v>0.67100000000000004</v>
      </c>
      <c r="BH13" s="198">
        <f ca="1">IF(OFFSET(DATA!$A$4,BH$3+$AD13,$AD$4+$C$4*13)&gt;0,ROUND(OFFSET(DATA!$A$4,BH$2+$AD13,$AD$4+$C$4*13)/OFFSET(DATA!$A$4,BH$3+$AD13,$AD$4+$C$4*13),3),"")</f>
        <v>8.3000000000000004E-2</v>
      </c>
      <c r="BI13" s="198">
        <f ca="1">IF(OFFSET(DATA!$A$4,BI$3+$AD13,$AD$4+$C$4*13)&gt;0,ROUND(OFFSET(DATA!$A$4,BI$2+$AD13,$AD$4+$C$4*13)/OFFSET(DATA!$A$4,BI$3+$AD13,$AD$4+$C$4*13),3),"")</f>
        <v>8.3000000000000004E-2</v>
      </c>
      <c r="BJ13" s="198" t="e">
        <f ca="1">IF(OFFSET(DATA!$A$4,BJ$3+$AD13,$AD$4+$C$4*13)&gt;0,ROUND(OFFSET(DATA!$A$4,BJ$2+$AD13,$AD$4+$C$4*13)/OFFSET(DATA!$A$4,BJ$3+$AD13,$AD$4+$C$4*13),3),"")</f>
        <v>#VALUE!</v>
      </c>
      <c r="BK13" s="198">
        <f ca="1">IF(OFFSET(DATA!$A$4,BK$3+$AD13,$AD$4+$C$4*13)&gt;0,ROUND(OFFSET(DATA!$A$4,BK$2+$AD13,$AD$4+$C$4*13)/OFFSET(DATA!$A$4,BK$3+$AD13,$AD$4+$C$4*13),3),"")</f>
        <v>1.6E-2</v>
      </c>
      <c r="BL13" s="198">
        <f ca="1">IF(OFFSET(DATA!$A$4,BL$3+$AD13,$AD$4+$C$4*13)&gt;0,ROUND(OFFSET(DATA!$A$4,BL$2+$AD13,$AD$4+$C$4*13)/OFFSET(DATA!$A$4,BL$3+$AD13,$AD$4+$C$4*13),3),"")</f>
        <v>1.6E-2</v>
      </c>
      <c r="BM13" s="198" t="e">
        <f ca="1">IF(OFFSET(DATA!$A$4,BM$3+$AD13,$AD$4+$C$4*13)&gt;0,ROUND(OFFSET(DATA!$A$4,BM$2+$AD13,$AD$4+$C$4*13)/OFFSET(DATA!$A$4,BM$3+$AD13,$AD$4+$C$4*13),3),"")</f>
        <v>#VALUE!</v>
      </c>
      <c r="BN13" s="291"/>
      <c r="BO13" s="291"/>
    </row>
    <row r="14" spans="1:67" x14ac:dyDescent="0.2">
      <c r="A14" s="45">
        <v>10</v>
      </c>
      <c r="B14" s="188">
        <f ca="1">OFFSET(DATA!$A$4,LOOK!$A14+60*(LOOK!$B$4-1),$D$4+$C$4*13)</f>
        <v>23</v>
      </c>
      <c r="C14" s="188">
        <f ca="1">IF($A$4=2,OFFSET(GOALS!$AN$4,LOOK!$A14,0),OFFSET(DATA!$A$4,LOOK!$A14+60*(LOOK!$B$4-1)+30,$D$4+$C$4*13))</f>
        <v>70</v>
      </c>
      <c r="D14" s="189">
        <f ca="1">OFFSET(GOALS!$C$4,LOOK!$A14,LOOK!$B$4)</f>
        <v>1</v>
      </c>
      <c r="E14" s="190">
        <f t="shared" ca="1" si="3"/>
        <v>0.8</v>
      </c>
      <c r="F14">
        <f ca="1">IF($D$4=1,0,OFFSET(DATA!$A$4,LOOK!$A14+60*(LOOK!$B$4-1),$D$4-1))</f>
        <v>88</v>
      </c>
      <c r="G14">
        <f ca="1">IF($D$4=1,0,OFFSET(DATA!$A$34,LOOK!$A14+60*(LOOK!$B$4-1),$D$4-1))</f>
        <v>283</v>
      </c>
      <c r="I14">
        <f t="shared" ca="1" si="4"/>
        <v>-65</v>
      </c>
      <c r="J14">
        <f ca="1">IF($A$4=2,OFFSET(GOALS!$AN$4,LOOK!$A14,0),IF($C$4=1,IF(C14="",0,C14-G14),C14))</f>
        <v>-213</v>
      </c>
      <c r="L14" s="191">
        <f t="shared" si="5"/>
        <v>0.8</v>
      </c>
      <c r="M14" s="191">
        <f t="shared" si="6"/>
        <v>1</v>
      </c>
      <c r="N14" s="192">
        <f t="shared" ca="1" si="7"/>
        <v>0.32900000000000001</v>
      </c>
      <c r="O14" s="193">
        <f t="shared" ca="1" si="8"/>
        <v>0.32900000000000001</v>
      </c>
      <c r="P14" s="194">
        <f t="shared" ca="1" si="9"/>
        <v>0.32900000000000001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0.32900000000000001</v>
      </c>
      <c r="AG14" s="198">
        <f ca="1">IF(OFFSET(DATA!$A$4,AG$2+$AD14,$AD$4+$C$4*13)&gt;0,ROUND(OFFSET(DATA!$A$4,AG$2+$AD14,$AD$4+$C$4*13)/OFFSET($AE$4,$AD14,0),3),0)</f>
        <v>0.85799999999999998</v>
      </c>
      <c r="AH14" s="198">
        <f ca="1">IF(OFFSET(DATA!$A$4,AH$3+$AD14,$AD$4+$C$4*13)&gt;0,ROUND(OFFSET(DATA!$A$4,AH$2+$AD14,$AD$4+$C$4*13)/OFFSET(DATA!$A$4,AH$3+$AD14,$AD$4+$C$4*13),3),"")</f>
        <v>0.42299999999999999</v>
      </c>
      <c r="AI14" s="198">
        <f ca="1">IF(OFFSET(DATA!$A$4,AI$3+$AD14,$AD$4+$C$4*13)&gt;0,ROUND(OFFSET(DATA!$A$4,AI$2+$AD14,$AD$4+$C$4*13)/OFFSET(DATA!$A$4,AI$3+$AD14,$AD$4+$C$4*13),3),"")</f>
        <v>0.66700000000000004</v>
      </c>
      <c r="AJ14" s="198">
        <f ca="1">IF(OFFSET(DATA!$A$4,AJ$3+$AD14,$AD$4+$C$4*13)&gt;0,ROUND(OFFSET(DATA!$A$4,AJ$2+$AD14,$AD$4+$C$4*13)/OFFSET(DATA!$A$4,AJ$3+$AD14,$AD$4+$C$4*13),3),"")</f>
        <v>1</v>
      </c>
      <c r="AK14" s="198">
        <f ca="1">IF(OFFSET(DATA!$A$4,AK$3+$AD14,$AD$4+$C$4*13)&gt;0,ROUND(OFFSET(DATA!$A$4,AK$2+$AD14,$AD$4+$C$4*13)/OFFSET(DATA!$A$4,AK$3+$AD14,$AD$4+$C$4*13),3),"")</f>
        <v>1</v>
      </c>
      <c r="AL14" s="198" t="str">
        <f ca="1">IF(OFFSET(DATA!$A$4,AL$3+$AD14,$AD$4+$C$4*13)&gt;0,ROUND(OFFSET(DATA!$A$4,AL$2+$AD14,$AD$4+$C$4*13)/OFFSET(DATA!$A$4,AL$3+$AD14,$AD$4+$C$4*13),3),"")</f>
        <v/>
      </c>
      <c r="AM14" s="198">
        <f ca="1">IF(OFFSET(DATA!$A$4,AM$2+$AD14,$AD$4+$C$4*13)&gt;0,ROUND(OFFSET(DATA!$A$4,AM$2+$AD14,$AD$4+$C$4*13)/OFFSET($AE$4,$AD14,0),3),0)</f>
        <v>1.155</v>
      </c>
      <c r="AN14" s="198">
        <f ca="1">IF(OFFSET(DATA!$A$4,AN$3+$AD14,$AD$4+$C$4*13)&gt;0,ROUND(OFFSET(DATA!$A$4,AN$2+$AD14,$AD$4+$C$4*13)/OFFSET(DATA!$A$4,AN$3+$AD14,$AD$4+$C$4*13),3),"")</f>
        <v>1</v>
      </c>
      <c r="AO14" s="198">
        <f ca="1">IF(OFFSET(DATA!$A$4,AO$2+$AD14,$AD$4+$C$4*13)&gt;0,ROUND(OFFSET(DATA!$A$4,AO$2+$AD14,$AD$4+$C$4*13)/OFFSET($AE$4,$AD14,0),3),0)</f>
        <v>0.88</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4.7270000000000003</v>
      </c>
      <c r="AV14" s="198" t="str">
        <f ca="1">IF(OFFSET(DATA!$A$4,AV$3+$AD14,$AD$4+$C$4*13)&gt;0,ROUND(OFFSET(DATA!$A$4,AV$2+$AD14,$AD$4+$C$4*13)/OFFSET(DATA!$A$4,AV$3+$AD14,$AD$4+$C$4*13),3),"")</f>
        <v/>
      </c>
      <c r="AW14" s="198">
        <f ca="1">IF(OFFSET(DATA!$A$4,AW$3+$AD14,$AD$4+$C$4*13)&gt;0,ROUND(OFFSET(DATA!$A$4,AW$2+$AD14,$AD$4+$C$4*13)/OFFSET(DATA!$A$4,AW$3+$AD14,$AD$4+$C$4*13),3),"")</f>
        <v>0.498</v>
      </c>
      <c r="AX14" s="198">
        <f ca="1">IF(OFFSET(DATA!$A$4,AX$3+$AD14,$AD$4+$C$4*13)&gt;0,ROUND(OFFSET(DATA!$A$4,AX$2+$AD14,$AD$4+$C$4*13)/OFFSET(DATA!$A$4,AX$3+$AD14,$AD$4+$C$4*13),3),"")</f>
        <v>0.31900000000000001</v>
      </c>
      <c r="AY14" s="198">
        <f ca="1">IF(OFFSET(DATA!$A$4,AY$3+$AD14,$AD$4+$C$4*13)&gt;0,ROUND(OFFSET(DATA!$A$4,AY$2+$AD14,$AD$4+$C$4*13)/OFFSET(DATA!$A$4,AY$3+$AD14,$AD$4+$C$4*13),3),"")</f>
        <v>0</v>
      </c>
      <c r="AZ14" s="198">
        <f ca="1">IF(OFFSET(DATA!$A$4,AZ$3+$AD14,$AD$4+$C$4*13)&gt;0,ROUND(OFFSET(DATA!$A$4,AZ$2+$AD14,$AD$4+$C$4*13)/OFFSET(DATA!$A$4,AZ$3+$AD14,$AD$4+$C$4*13),3),"")</f>
        <v>0.43</v>
      </c>
      <c r="BA14" s="198">
        <f ca="1">IF(OFFSET(DATA!$A$4,BA$3+$AD14,$AD$4+$C$4*13)&gt;0,ROUND(OFFSET(DATA!$A$4,BA$2+$AD14,$AD$4+$C$4*13)/OFFSET(DATA!$A$4,BA$3+$AD14,$AD$4+$C$4*13),3),"")</f>
        <v>0.185</v>
      </c>
      <c r="BB14" s="198" t="str">
        <f ca="1">IF(OFFSET(DATA!$A$4,BB$3+$AD14,$AD$4+$C$4*13)&gt;0,ROUND(OFFSET(DATA!$A$4,BB$2+$AD14,$AD$4+$C$4*13)/OFFSET(DATA!$A$4,BB$3+$AD14,$AD$4+$C$4*13),3),"")</f>
        <v/>
      </c>
      <c r="BC14" s="198">
        <f ca="1">IF(OFFSET(DATA!$A$4,BC$2+$AD14,$AD$4+$C$4*13)&gt;0,ROUND(OFFSET(DATA!$A$4,BC$2+$AD14,$AD$4+$C$4*13)/OFFSET($AE$4,$AD14,0),3),0)</f>
        <v>0.79200000000000004</v>
      </c>
      <c r="BD14" s="198">
        <f ca="1">IF(OFFSET(DATA!$A$4,BD$3+$AD14,$AD$4+$C$4*13)&gt;0,ROUND(OFFSET(DATA!$A$4,BD$2+$AD14,$AD$4+$C$4*13)/OFFSET(DATA!$A$4,BD$3+$AD14,$AD$4+$C$4*13),3),"")</f>
        <v>0.46899999999999997</v>
      </c>
      <c r="BE14" s="198">
        <f ca="1">IF(OFFSET(DATA!$A$4,BE$3+$AD14,$AD$4+$C$4*13)&gt;0,ROUND(OFFSET(DATA!$A$4,BE$2+$AD14,$AD$4+$C$4*13)/OFFSET(DATA!$A$4,BE$3+$AD14,$AD$4+$C$4*13),3),"")</f>
        <v>0.5</v>
      </c>
      <c r="BF14" s="198">
        <f ca="1">IF(OFFSET(DATA!$A$4,BF$3+$AD14,$AD$4+$C$4*13)&gt;0,ROUND(OFFSET(DATA!$A$4,BF$2+$AD14,$AD$4+$C$4*13)/OFFSET(DATA!$A$4,BF$3+$AD14,$AD$4+$C$4*13),3),"")</f>
        <v>0.377</v>
      </c>
      <c r="BG14" s="198">
        <f ca="1">IF(OFFSET(DATA!$A$4,BG$2+$AD14,$AD$4+$C$4*13)&gt;0,ROUND(OFFSET(DATA!$A$4,BG$2+$AD14,$AD$4+$C$4*13)/OFFSET($AE$4,$AD14,0),3),0)</f>
        <v>0.74199999999999999</v>
      </c>
      <c r="BH14" s="198">
        <f ca="1">IF(OFFSET(DATA!$A$4,BH$3+$AD14,$AD$4+$C$4*13)&gt;0,ROUND(OFFSET(DATA!$A$4,BH$2+$AD14,$AD$4+$C$4*13)/OFFSET(DATA!$A$4,BH$3+$AD14,$AD$4+$C$4*13),3),"")</f>
        <v>0.105</v>
      </c>
      <c r="BI14" s="198">
        <f ca="1">IF(OFFSET(DATA!$A$4,BI$3+$AD14,$AD$4+$C$4*13)&gt;0,ROUND(OFFSET(DATA!$A$4,BI$2+$AD14,$AD$4+$C$4*13)/OFFSET(DATA!$A$4,BI$3+$AD14,$AD$4+$C$4*13),3),"")</f>
        <v>0.106</v>
      </c>
      <c r="BJ14" s="198" t="e">
        <f ca="1">IF(OFFSET(DATA!$A$4,BJ$3+$AD14,$AD$4+$C$4*13)&gt;0,ROUND(OFFSET(DATA!$A$4,BJ$2+$AD14,$AD$4+$C$4*13)/OFFSET(DATA!$A$4,BJ$3+$AD14,$AD$4+$C$4*13),3),"")</f>
        <v>#VALUE!</v>
      </c>
      <c r="BK14" s="198">
        <f ca="1">IF(OFFSET(DATA!$A$4,BK$3+$AD14,$AD$4+$C$4*13)&gt;0,ROUND(OFFSET(DATA!$A$4,BK$2+$AD14,$AD$4+$C$4*13)/OFFSET(DATA!$A$4,BK$3+$AD14,$AD$4+$C$4*13),3),"")</f>
        <v>9.4E-2</v>
      </c>
      <c r="BL14" s="198">
        <f ca="1">IF(OFFSET(DATA!$A$4,BL$3+$AD14,$AD$4+$C$4*13)&gt;0,ROUND(OFFSET(DATA!$A$4,BL$2+$AD14,$AD$4+$C$4*13)/OFFSET(DATA!$A$4,BL$3+$AD14,$AD$4+$C$4*13),3),"")</f>
        <v>9.7000000000000003E-2</v>
      </c>
      <c r="BM14" s="198" t="e">
        <f ca="1">IF(OFFSET(DATA!$A$4,BM$3+$AD14,$AD$4+$C$4*13)&gt;0,ROUND(OFFSET(DATA!$A$4,BM$2+$AD14,$AD$4+$C$4*13)/OFFSET(DATA!$A$4,BM$3+$AD14,$AD$4+$C$4*13),3),"")</f>
        <v>#VALUE!</v>
      </c>
      <c r="BN14" s="291"/>
      <c r="BO14" s="291"/>
    </row>
    <row r="15" spans="1:67" x14ac:dyDescent="0.2">
      <c r="A15" s="45">
        <v>11</v>
      </c>
      <c r="B15" s="188">
        <f ca="1">OFFSET(DATA!$A$4,LOOK!$A15+60*(LOOK!$B$4-1),$D$4+$C$4*13)</f>
        <v>44</v>
      </c>
      <c r="C15" s="188">
        <f ca="1">IF($A$4=2,OFFSET(GOALS!$AN$4,LOOK!$A15,0),OFFSET(DATA!$A$4,LOOK!$A15+60*(LOOK!$B$4-1)+30,$D$4+$C$4*13))</f>
        <v>108</v>
      </c>
      <c r="D15" s="189">
        <f ca="1">OFFSET(GOALS!$C$4,LOOK!$A15,LOOK!$B$4)</f>
        <v>1</v>
      </c>
      <c r="E15" s="190">
        <f t="shared" ca="1" si="3"/>
        <v>0.8</v>
      </c>
      <c r="F15">
        <f ca="1">IF($D$4=1,0,OFFSET(DATA!$A$4,LOOK!$A15+60*(LOOK!$B$4-1),$D$4-1))</f>
        <v>230</v>
      </c>
      <c r="G15">
        <f ca="1">IF($D$4=1,0,OFFSET(DATA!$A$34,LOOK!$A15+60*(LOOK!$B$4-1),$D$4-1))</f>
        <v>471</v>
      </c>
      <c r="I15">
        <f t="shared" ca="1" si="4"/>
        <v>-186</v>
      </c>
      <c r="J15">
        <f ca="1">IF($A$4=2,OFFSET(GOALS!$AN$4,LOOK!$A15,0),IF($C$4=1,IF(C15="",0,C15-G15),C15))</f>
        <v>-363</v>
      </c>
      <c r="L15" s="191">
        <f t="shared" si="5"/>
        <v>0.8</v>
      </c>
      <c r="M15" s="191">
        <f t="shared" si="6"/>
        <v>1</v>
      </c>
      <c r="N15" s="192">
        <f t="shared" ca="1" si="7"/>
        <v>0.40699999999999997</v>
      </c>
      <c r="O15" s="193">
        <f t="shared" ca="1" si="8"/>
        <v>0.40699999999999997</v>
      </c>
      <c r="P15" s="194">
        <f t="shared" ca="1" si="9"/>
        <v>0.40699999999999997</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0.40699999999999997</v>
      </c>
      <c r="AG15" s="198">
        <f ca="1">IF(OFFSET(DATA!$A$4,AG$2+$AD15,$AD$4+$C$4*13)&gt;0,ROUND(OFFSET(DATA!$A$4,AG$2+$AD15,$AD$4+$C$4*13)/OFFSET($AE$4,$AD15,0),3),0)</f>
        <v>0.80900000000000005</v>
      </c>
      <c r="AH15" s="198">
        <f ca="1">IF(OFFSET(DATA!$A$4,AH$3+$AD15,$AD$4+$C$4*13)&gt;0,ROUND(OFFSET(DATA!$A$4,AH$2+$AD15,$AD$4+$C$4*13)/OFFSET(DATA!$A$4,AH$3+$AD15,$AD$4+$C$4*13),3),"")</f>
        <v>0.51</v>
      </c>
      <c r="AI15" s="198">
        <f ca="1">IF(OFFSET(DATA!$A$4,AI$3+$AD15,$AD$4+$C$4*13)&gt;0,ROUND(OFFSET(DATA!$A$4,AI$2+$AD15,$AD$4+$C$4*13)/OFFSET(DATA!$A$4,AI$3+$AD15,$AD$4+$C$4*13),3),"")</f>
        <v>0.5</v>
      </c>
      <c r="AJ15" s="198">
        <f ca="1">IF(OFFSET(DATA!$A$4,AJ$3+$AD15,$AD$4+$C$4*13)&gt;0,ROUND(OFFSET(DATA!$A$4,AJ$2+$AD15,$AD$4+$C$4*13)/OFFSET(DATA!$A$4,AJ$3+$AD15,$AD$4+$C$4*13),3),"")</f>
        <v>1</v>
      </c>
      <c r="AK15" s="198">
        <f ca="1">IF(OFFSET(DATA!$A$4,AK$3+$AD15,$AD$4+$C$4*13)&gt;0,ROUND(OFFSET(DATA!$A$4,AK$2+$AD15,$AD$4+$C$4*13)/OFFSET(DATA!$A$4,AK$3+$AD15,$AD$4+$C$4*13),3),"")</f>
        <v>1</v>
      </c>
      <c r="AL15" s="198">
        <f ca="1">IF(OFFSET(DATA!$A$4,AL$3+$AD15,$AD$4+$C$4*13)&gt;0,ROUND(OFFSET(DATA!$A$4,AL$2+$AD15,$AD$4+$C$4*13)/OFFSET(DATA!$A$4,AL$3+$AD15,$AD$4+$C$4*13),3),"")</f>
        <v>0</v>
      </c>
      <c r="AM15" s="198">
        <f ca="1">IF(OFFSET(DATA!$A$4,AM$2+$AD15,$AD$4+$C$4*13)&gt;0,ROUND(OFFSET(DATA!$A$4,AM$2+$AD15,$AD$4+$C$4*13)/OFFSET($AE$4,$AD15,0),3),0)</f>
        <v>1.0429999999999999</v>
      </c>
      <c r="AN15" s="198" t="str">
        <f ca="1">IF(OFFSET(DATA!$A$4,AN$3+$AD15,$AD$4+$C$4*13)&gt;0,ROUND(OFFSET(DATA!$A$4,AN$2+$AD15,$AD$4+$C$4*13)/OFFSET(DATA!$A$4,AN$3+$AD15,$AD$4+$C$4*13),3),"")</f>
        <v/>
      </c>
      <c r="AO15" s="198">
        <f ca="1">IF(OFFSET(DATA!$A$4,AO$2+$AD15,$AD$4+$C$4*13)&gt;0,ROUND(OFFSET(DATA!$A$4,AO$2+$AD15,$AD$4+$C$4*13)/OFFSET($AE$4,$AD15,0),3),0)</f>
        <v>0</v>
      </c>
      <c r="AP15" s="198">
        <f ca="1">IF(OFFSET(DATA!$A$4,AP$3+$AD15,$AD$4+$C$4*13)&gt;0,ROUND(OFFSET(DATA!$A$4,AP$2+$AD15,$AD$4+$C$4*13)/OFFSET(DATA!$A$4,AP$3+$AD15,$AD$4+$C$4*13),3),"")</f>
        <v>0.91700000000000004</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5.0410000000000004</v>
      </c>
      <c r="AV15" s="198" t="str">
        <f ca="1">IF(OFFSET(DATA!$A$4,AV$3+$AD15,$AD$4+$C$4*13)&gt;0,ROUND(OFFSET(DATA!$A$4,AV$2+$AD15,$AD$4+$C$4*13)/OFFSET(DATA!$A$4,AV$3+$AD15,$AD$4+$C$4*13),3),"")</f>
        <v/>
      </c>
      <c r="AW15" s="198">
        <f ca="1">IF(OFFSET(DATA!$A$4,AW$3+$AD15,$AD$4+$C$4*13)&gt;0,ROUND(OFFSET(DATA!$A$4,AW$2+$AD15,$AD$4+$C$4*13)/OFFSET(DATA!$A$4,AW$3+$AD15,$AD$4+$C$4*13),3),"")</f>
        <v>0.36099999999999999</v>
      </c>
      <c r="AX15" s="198">
        <f ca="1">IF(OFFSET(DATA!$A$4,AX$3+$AD15,$AD$4+$C$4*13)&gt;0,ROUND(OFFSET(DATA!$A$4,AX$2+$AD15,$AD$4+$C$4*13)/OFFSET(DATA!$A$4,AX$3+$AD15,$AD$4+$C$4*13),3),"")</f>
        <v>5.3999999999999999E-2</v>
      </c>
      <c r="AY15" s="198">
        <f ca="1">IF(OFFSET(DATA!$A$4,AY$3+$AD15,$AD$4+$C$4*13)&gt;0,ROUND(OFFSET(DATA!$A$4,AY$2+$AD15,$AD$4+$C$4*13)/OFFSET(DATA!$A$4,AY$3+$AD15,$AD$4+$C$4*13),3),"")</f>
        <v>0</v>
      </c>
      <c r="AZ15" s="198">
        <f ca="1">IF(OFFSET(DATA!$A$4,AZ$3+$AD15,$AD$4+$C$4*13)&gt;0,ROUND(OFFSET(DATA!$A$4,AZ$2+$AD15,$AD$4+$C$4*13)/OFFSET(DATA!$A$4,AZ$3+$AD15,$AD$4+$C$4*13),3),"")</f>
        <v>0.44</v>
      </c>
      <c r="BA15" s="198">
        <f ca="1">IF(OFFSET(DATA!$A$4,BA$3+$AD15,$AD$4+$C$4*13)&gt;0,ROUND(OFFSET(DATA!$A$4,BA$2+$AD15,$AD$4+$C$4*13)/OFFSET(DATA!$A$4,BA$3+$AD15,$AD$4+$C$4*13),3),"")</f>
        <v>0.13600000000000001</v>
      </c>
      <c r="BB15" s="198" t="str">
        <f ca="1">IF(OFFSET(DATA!$A$4,BB$3+$AD15,$AD$4+$C$4*13)&gt;0,ROUND(OFFSET(DATA!$A$4,BB$2+$AD15,$AD$4+$C$4*13)/OFFSET(DATA!$A$4,BB$3+$AD15,$AD$4+$C$4*13),3),"")</f>
        <v/>
      </c>
      <c r="BC15" s="198">
        <f ca="1">IF(OFFSET(DATA!$A$4,BC$2+$AD15,$AD$4+$C$4*13)&gt;0,ROUND(OFFSET(DATA!$A$4,BC$2+$AD15,$AD$4+$C$4*13)/OFFSET($AE$4,$AD15,0),3),0)</f>
        <v>1.1399999999999999</v>
      </c>
      <c r="BD15" s="198">
        <f ca="1">IF(OFFSET(DATA!$A$4,BD$3+$AD15,$AD$4+$C$4*13)&gt;0,ROUND(OFFSET(DATA!$A$4,BD$2+$AD15,$AD$4+$C$4*13)/OFFSET(DATA!$A$4,BD$3+$AD15,$AD$4+$C$4*13),3),"")</f>
        <v>0.26700000000000002</v>
      </c>
      <c r="BE15" s="198">
        <f ca="1">IF(OFFSET(DATA!$A$4,BE$3+$AD15,$AD$4+$C$4*13)&gt;0,ROUND(OFFSET(DATA!$A$4,BE$2+$AD15,$AD$4+$C$4*13)/OFFSET(DATA!$A$4,BE$3+$AD15,$AD$4+$C$4*13),3),"")</f>
        <v>0.4</v>
      </c>
      <c r="BF15" s="198">
        <f ca="1">IF(OFFSET(DATA!$A$4,BF$3+$AD15,$AD$4+$C$4*13)&gt;0,ROUND(OFFSET(DATA!$A$4,BF$2+$AD15,$AD$4+$C$4*13)/OFFSET(DATA!$A$4,BF$3+$AD15,$AD$4+$C$4*13),3),"")</f>
        <v>0.31900000000000001</v>
      </c>
      <c r="BG15" s="198">
        <f ca="1">IF(OFFSET(DATA!$A$4,BG$2+$AD15,$AD$4+$C$4*13)&gt;0,ROUND(OFFSET(DATA!$A$4,BG$2+$AD15,$AD$4+$C$4*13)/OFFSET($AE$4,$AD15,0),3),0)</f>
        <v>1.008</v>
      </c>
      <c r="BH15" s="198">
        <f ca="1">IF(OFFSET(DATA!$A$4,BH$3+$AD15,$AD$4+$C$4*13)&gt;0,ROUND(OFFSET(DATA!$A$4,BH$2+$AD15,$AD$4+$C$4*13)/OFFSET(DATA!$A$4,BH$3+$AD15,$AD$4+$C$4*13),3),"")</f>
        <v>5.0999999999999997E-2</v>
      </c>
      <c r="BI15" s="198">
        <f ca="1">IF(OFFSET(DATA!$A$4,BI$3+$AD15,$AD$4+$C$4*13)&gt;0,ROUND(OFFSET(DATA!$A$4,BI$2+$AD15,$AD$4+$C$4*13)/OFFSET(DATA!$A$4,BI$3+$AD15,$AD$4+$C$4*13),3),"")</f>
        <v>5.0999999999999997E-2</v>
      </c>
      <c r="BJ15" s="198" t="e">
        <f ca="1">IF(OFFSET(DATA!$A$4,BJ$3+$AD15,$AD$4+$C$4*13)&gt;0,ROUND(OFFSET(DATA!$A$4,BJ$2+$AD15,$AD$4+$C$4*13)/OFFSET(DATA!$A$4,BJ$3+$AD15,$AD$4+$C$4*13),3),"")</f>
        <v>#VALUE!</v>
      </c>
      <c r="BK15" s="198">
        <f ca="1">IF(OFFSET(DATA!$A$4,BK$3+$AD15,$AD$4+$C$4*13)&gt;0,ROUND(OFFSET(DATA!$A$4,BK$2+$AD15,$AD$4+$C$4*13)/OFFSET(DATA!$A$4,BK$3+$AD15,$AD$4+$C$4*13),3),"")</f>
        <v>6.3E-2</v>
      </c>
      <c r="BL15" s="198">
        <f ca="1">IF(OFFSET(DATA!$A$4,BL$3+$AD15,$AD$4+$C$4*13)&gt;0,ROUND(OFFSET(DATA!$A$4,BL$2+$AD15,$AD$4+$C$4*13)/OFFSET(DATA!$A$4,BL$3+$AD15,$AD$4+$C$4*13),3),"")</f>
        <v>7.9000000000000001E-2</v>
      </c>
      <c r="BM15" s="198" t="e">
        <f ca="1">IF(OFFSET(DATA!$A$4,BM$3+$AD15,$AD$4+$C$4*13)&gt;0,ROUND(OFFSET(DATA!$A$4,BM$2+$AD15,$AD$4+$C$4*13)/OFFSET(DATA!$A$4,BM$3+$AD15,$AD$4+$C$4*13),3),"")</f>
        <v>#VALUE!</v>
      </c>
      <c r="BN15" s="291"/>
      <c r="BO15" s="291"/>
    </row>
    <row r="16" spans="1:67" x14ac:dyDescent="0.2">
      <c r="A16" s="45">
        <v>12</v>
      </c>
      <c r="B16" s="188">
        <f ca="1">OFFSET(DATA!$A$4,LOOK!$A16+60*(LOOK!$B$4-1),$D$4+$C$4*13)</f>
        <v>118</v>
      </c>
      <c r="C16" s="188">
        <f ca="1">IF($A$4=2,OFFSET(GOALS!$AN$4,LOOK!$A16,0),OFFSET(DATA!$A$4,LOOK!$A16+60*(LOOK!$B$4-1)+30,$D$4+$C$4*13))</f>
        <v>277</v>
      </c>
      <c r="D16" s="189">
        <f ca="1">OFFSET(GOALS!$C$4,LOOK!$A16,LOOK!$B$4)</f>
        <v>1</v>
      </c>
      <c r="E16" s="190">
        <f t="shared" ca="1" si="3"/>
        <v>0.8</v>
      </c>
      <c r="F16">
        <f ca="1">IF($D$4=1,0,OFFSET(DATA!$A$4,LOOK!$A16+60*(LOOK!$B$4-1),$D$4-1))</f>
        <v>600</v>
      </c>
      <c r="G16">
        <f ca="1">IF($D$4=1,0,OFFSET(DATA!$A$34,LOOK!$A16+60*(LOOK!$B$4-1),$D$4-1))</f>
        <v>1444</v>
      </c>
      <c r="I16">
        <f t="shared" ca="1" si="4"/>
        <v>-482</v>
      </c>
      <c r="J16">
        <f ca="1">IF($A$4=2,OFFSET(GOALS!$AN$4,LOOK!$A16,0),IF($C$4=1,IF(C16="",0,C16-G16),C16))</f>
        <v>-1167</v>
      </c>
      <c r="L16" s="191">
        <f t="shared" si="5"/>
        <v>0.8</v>
      </c>
      <c r="M16" s="191">
        <f t="shared" si="6"/>
        <v>1</v>
      </c>
      <c r="N16" s="192">
        <f t="shared" ca="1" si="7"/>
        <v>0.42599999999999999</v>
      </c>
      <c r="O16" s="193">
        <f t="shared" ca="1" si="8"/>
        <v>0.42599999999999999</v>
      </c>
      <c r="P16" s="194">
        <f t="shared" ca="1" si="9"/>
        <v>0.42599999999999999</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0.42599999999999999</v>
      </c>
      <c r="AG16" s="198">
        <f ca="1">IF(OFFSET(DATA!$A$4,AG$2+$AD16,$AD$4+$C$4*13)&gt;0,ROUND(OFFSET(DATA!$A$4,AG$2+$AD16,$AD$4+$C$4*13)/OFFSET($AE$4,$AD16,0),3),0)</f>
        <v>0.78200000000000003</v>
      </c>
      <c r="AH16" s="198">
        <f ca="1">IF(OFFSET(DATA!$A$4,AH$3+$AD16,$AD$4+$C$4*13)&gt;0,ROUND(OFFSET(DATA!$A$4,AH$2+$AD16,$AD$4+$C$4*13)/OFFSET(DATA!$A$4,AH$3+$AD16,$AD$4+$C$4*13),3),"")</f>
        <v>0.47499999999999998</v>
      </c>
      <c r="AI16" s="198">
        <f ca="1">IF(OFFSET(DATA!$A$4,AI$3+$AD16,$AD$4+$C$4*13)&gt;0,ROUND(OFFSET(DATA!$A$4,AI$2+$AD16,$AD$4+$C$4*13)/OFFSET(DATA!$A$4,AI$3+$AD16,$AD$4+$C$4*13),3),"")</f>
        <v>0.54500000000000004</v>
      </c>
      <c r="AJ16" s="198">
        <f ca="1">IF(OFFSET(DATA!$A$4,AJ$3+$AD16,$AD$4+$C$4*13)&gt;0,ROUND(OFFSET(DATA!$A$4,AJ$2+$AD16,$AD$4+$C$4*13)/OFFSET(DATA!$A$4,AJ$3+$AD16,$AD$4+$C$4*13),3),"")</f>
        <v>0.58799999999999997</v>
      </c>
      <c r="AK16" s="198">
        <f ca="1">IF(OFFSET(DATA!$A$4,AK$3+$AD16,$AD$4+$C$4*13)&gt;0,ROUND(OFFSET(DATA!$A$4,AK$2+$AD16,$AD$4+$C$4*13)/OFFSET(DATA!$A$4,AK$3+$AD16,$AD$4+$C$4*13),3),"")</f>
        <v>0.66700000000000004</v>
      </c>
      <c r="AL16" s="198">
        <f ca="1">IF(OFFSET(DATA!$A$4,AL$3+$AD16,$AD$4+$C$4*13)&gt;0,ROUND(OFFSET(DATA!$A$4,AL$2+$AD16,$AD$4+$C$4*13)/OFFSET(DATA!$A$4,AL$3+$AD16,$AD$4+$C$4*13),3),"")</f>
        <v>0.96</v>
      </c>
      <c r="AM16" s="198">
        <f ca="1">IF(OFFSET(DATA!$A$4,AM$2+$AD16,$AD$4+$C$4*13)&gt;0,ROUND(OFFSET(DATA!$A$4,AM$2+$AD16,$AD$4+$C$4*13)/OFFSET($AE$4,$AD16,0),3),0)</f>
        <v>1.0940000000000001</v>
      </c>
      <c r="AN16" s="198">
        <f ca="1">IF(OFFSET(DATA!$A$4,AN$3+$AD16,$AD$4+$C$4*13)&gt;0,ROUND(OFFSET(DATA!$A$4,AN$2+$AD16,$AD$4+$C$4*13)/OFFSET(DATA!$A$4,AN$3+$AD16,$AD$4+$C$4*13),3),"")</f>
        <v>1</v>
      </c>
      <c r="AO16" s="198">
        <f ca="1">IF(OFFSET(DATA!$A$4,AO$2+$AD16,$AD$4+$C$4*13)&gt;0,ROUND(OFFSET(DATA!$A$4,AO$2+$AD16,$AD$4+$C$4*13)/OFFSET($AE$4,$AD16,0),3),0)</f>
        <v>1.627</v>
      </c>
      <c r="AP16" s="198">
        <f ca="1">IF(OFFSET(DATA!$A$4,AP$3+$AD16,$AD$4+$C$4*13)&gt;0,ROUND(OFFSET(DATA!$A$4,AP$2+$AD16,$AD$4+$C$4*13)/OFFSET(DATA!$A$4,AP$3+$AD16,$AD$4+$C$4*13),3),"")</f>
        <v>0.98</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1.9350000000000001</v>
      </c>
      <c r="AV16" s="198">
        <f ca="1">IF(OFFSET(DATA!$A$4,AV$3+$AD16,$AD$4+$C$4*13)&gt;0,ROUND(OFFSET(DATA!$A$4,AV$2+$AD16,$AD$4+$C$4*13)/OFFSET(DATA!$A$4,AV$3+$AD16,$AD$4+$C$4*13),3),"")</f>
        <v>39</v>
      </c>
      <c r="AW16" s="198">
        <f ca="1">IF(OFFSET(DATA!$A$4,AW$3+$AD16,$AD$4+$C$4*13)&gt;0,ROUND(OFFSET(DATA!$A$4,AW$2+$AD16,$AD$4+$C$4*13)/OFFSET(DATA!$A$4,AW$3+$AD16,$AD$4+$C$4*13),3),"")</f>
        <v>0.374</v>
      </c>
      <c r="AX16" s="198">
        <f ca="1">IF(OFFSET(DATA!$A$4,AX$3+$AD16,$AD$4+$C$4*13)&gt;0,ROUND(OFFSET(DATA!$A$4,AX$2+$AD16,$AD$4+$C$4*13)/OFFSET(DATA!$A$4,AX$3+$AD16,$AD$4+$C$4*13),3),"")</f>
        <v>3.9E-2</v>
      </c>
      <c r="AY16" s="198" t="str">
        <f ca="1">IF(OFFSET(DATA!$A$4,AY$3+$AD16,$AD$4+$C$4*13)&gt;0,ROUND(OFFSET(DATA!$A$4,AY$2+$AD16,$AD$4+$C$4*13)/OFFSET(DATA!$A$4,AY$3+$AD16,$AD$4+$C$4*13),3),"")</f>
        <v/>
      </c>
      <c r="AZ16" s="198">
        <f ca="1">IF(OFFSET(DATA!$A$4,AZ$3+$AD16,$AD$4+$C$4*13)&gt;0,ROUND(OFFSET(DATA!$A$4,AZ$2+$AD16,$AD$4+$C$4*13)/OFFSET(DATA!$A$4,AZ$3+$AD16,$AD$4+$C$4*13),3),"")</f>
        <v>0.28000000000000003</v>
      </c>
      <c r="BA16" s="198">
        <f ca="1">IF(OFFSET(DATA!$A$4,BA$3+$AD16,$AD$4+$C$4*13)&gt;0,ROUND(OFFSET(DATA!$A$4,BA$2+$AD16,$AD$4+$C$4*13)/OFFSET(DATA!$A$4,BA$3+$AD16,$AD$4+$C$4*13),3),"")</f>
        <v>4.2999999999999997E-2</v>
      </c>
      <c r="BB16" s="198" t="str">
        <f ca="1">IF(OFFSET(DATA!$A$4,BB$3+$AD16,$AD$4+$C$4*13)&gt;0,ROUND(OFFSET(DATA!$A$4,BB$2+$AD16,$AD$4+$C$4*13)/OFFSET(DATA!$A$4,BB$3+$AD16,$AD$4+$C$4*13),3),"")</f>
        <v/>
      </c>
      <c r="BC16" s="198">
        <f ca="1">IF(OFFSET(DATA!$A$4,BC$2+$AD16,$AD$4+$C$4*13)&gt;0,ROUND(OFFSET(DATA!$A$4,BC$2+$AD16,$AD$4+$C$4*13)/OFFSET($AE$4,$AD16,0),3),0)</f>
        <v>0.82499999999999996</v>
      </c>
      <c r="BD16" s="198">
        <f ca="1">IF(OFFSET(DATA!$A$4,BD$3+$AD16,$AD$4+$C$4*13)&gt;0,ROUND(OFFSET(DATA!$A$4,BD$2+$AD16,$AD$4+$C$4*13)/OFFSET(DATA!$A$4,BD$3+$AD16,$AD$4+$C$4*13),3),"")</f>
        <v>0.36799999999999999</v>
      </c>
      <c r="BE16" s="198">
        <f ca="1">IF(OFFSET(DATA!$A$4,BE$3+$AD16,$AD$4+$C$4*13)&gt;0,ROUND(OFFSET(DATA!$A$4,BE$2+$AD16,$AD$4+$C$4*13)/OFFSET(DATA!$A$4,BE$3+$AD16,$AD$4+$C$4*13),3),"")</f>
        <v>9.0999999999999998E-2</v>
      </c>
      <c r="BF16" s="198">
        <f ca="1">IF(OFFSET(DATA!$A$4,BF$3+$AD16,$AD$4+$C$4*13)&gt;0,ROUND(OFFSET(DATA!$A$4,BF$2+$AD16,$AD$4+$C$4*13)/OFFSET(DATA!$A$4,BF$3+$AD16,$AD$4+$C$4*13),3),"")</f>
        <v>0.32600000000000001</v>
      </c>
      <c r="BG16" s="198">
        <f ca="1">IF(OFFSET(DATA!$A$4,BG$2+$AD16,$AD$4+$C$4*13)&gt;0,ROUND(OFFSET(DATA!$A$4,BG$2+$AD16,$AD$4+$C$4*13)/OFFSET($AE$4,$AD16,0),3),0)</f>
        <v>0.76900000000000002</v>
      </c>
      <c r="BH16" s="198">
        <f ca="1">IF(OFFSET(DATA!$A$4,BH$3+$AD16,$AD$4+$C$4*13)&gt;0,ROUND(OFFSET(DATA!$A$4,BH$2+$AD16,$AD$4+$C$4*13)/OFFSET(DATA!$A$4,BH$3+$AD16,$AD$4+$C$4*13),3),"")</f>
        <v>1.7999999999999999E-2</v>
      </c>
      <c r="BI16" s="198">
        <f ca="1">IF(OFFSET(DATA!$A$4,BI$3+$AD16,$AD$4+$C$4*13)&gt;0,ROUND(OFFSET(DATA!$A$4,BI$2+$AD16,$AD$4+$C$4*13)/OFFSET(DATA!$A$4,BI$3+$AD16,$AD$4+$C$4*13),3),"")</f>
        <v>1.7999999999999999E-2</v>
      </c>
      <c r="BJ16" s="198" t="e">
        <f ca="1">IF(OFFSET(DATA!$A$4,BJ$3+$AD16,$AD$4+$C$4*13)&gt;0,ROUND(OFFSET(DATA!$A$4,BJ$2+$AD16,$AD$4+$C$4*13)/OFFSET(DATA!$A$4,BJ$3+$AD16,$AD$4+$C$4*13),3),"")</f>
        <v>#VALUE!</v>
      </c>
      <c r="BK16" s="198">
        <f ca="1">IF(OFFSET(DATA!$A$4,BK$3+$AD16,$AD$4+$C$4*13)&gt;0,ROUND(OFFSET(DATA!$A$4,BK$2+$AD16,$AD$4+$C$4*13)/OFFSET(DATA!$A$4,BK$3+$AD16,$AD$4+$C$4*13),3),"")</f>
        <v>2.1999999999999999E-2</v>
      </c>
      <c r="BL16" s="198">
        <f ca="1">IF(OFFSET(DATA!$A$4,BL$3+$AD16,$AD$4+$C$4*13)&gt;0,ROUND(OFFSET(DATA!$A$4,BL$2+$AD16,$AD$4+$C$4*13)/OFFSET(DATA!$A$4,BL$3+$AD16,$AD$4+$C$4*13),3),"")</f>
        <v>2.3E-2</v>
      </c>
      <c r="BM16" s="198" t="e">
        <f ca="1">IF(OFFSET(DATA!$A$4,BM$3+$AD16,$AD$4+$C$4*13)&gt;0,ROUND(OFFSET(DATA!$A$4,BM$2+$AD16,$AD$4+$C$4*13)/OFFSET(DATA!$A$4,BM$3+$AD16,$AD$4+$C$4*13),3),"")</f>
        <v>#VALUE!</v>
      </c>
      <c r="BN16" s="291"/>
      <c r="BO16" s="291"/>
    </row>
    <row r="17" spans="1:67" x14ac:dyDescent="0.2">
      <c r="A17" s="45">
        <v>13</v>
      </c>
      <c r="B17" s="188">
        <f ca="1">OFFSET(DATA!$A$4,LOOK!$A17+60*(LOOK!$B$4-1),$D$4+$C$4*13)</f>
        <v>13</v>
      </c>
      <c r="C17" s="188">
        <f ca="1">IF($A$4=2,OFFSET(GOALS!$AN$4,LOOK!$A17,0),OFFSET(DATA!$A$4,LOOK!$A17+60*(LOOK!$B$4-1)+30,$D$4+$C$4*13))</f>
        <v>41</v>
      </c>
      <c r="D17" s="189">
        <f ca="1">OFFSET(GOALS!$C$4,LOOK!$A17,LOOK!$B$4)</f>
        <v>1</v>
      </c>
      <c r="E17" s="190">
        <f t="shared" ca="1" si="3"/>
        <v>0.8</v>
      </c>
      <c r="F17">
        <f ca="1">IF($D$4=1,0,OFFSET(DATA!$A$4,LOOK!$A17+60*(LOOK!$B$4-1),$D$4-1))</f>
        <v>87</v>
      </c>
      <c r="G17">
        <f ca="1">IF($D$4=1,0,OFFSET(DATA!$A$34,LOOK!$A17+60*(LOOK!$B$4-1),$D$4-1))</f>
        <v>244</v>
      </c>
      <c r="I17">
        <f t="shared" ca="1" si="4"/>
        <v>-74</v>
      </c>
      <c r="J17">
        <f ca="1">IF($A$4=2,OFFSET(GOALS!$AN$4,LOOK!$A17,0),IF($C$4=1,IF(C17="",0,C17-G17),C17))</f>
        <v>-203</v>
      </c>
      <c r="L17" s="191">
        <f t="shared" si="5"/>
        <v>0.8</v>
      </c>
      <c r="M17" s="191">
        <f t="shared" si="6"/>
        <v>1</v>
      </c>
      <c r="N17" s="192">
        <f t="shared" ca="1" si="7"/>
        <v>0.317</v>
      </c>
      <c r="O17" s="193">
        <f t="shared" ca="1" si="8"/>
        <v>0.317</v>
      </c>
      <c r="P17" s="194">
        <f t="shared" ca="1" si="9"/>
        <v>0.317</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0.317</v>
      </c>
      <c r="AG17" s="198">
        <f ca="1">IF(OFFSET(DATA!$A$4,AG$2+$AD17,$AD$4+$C$4*13)&gt;0,ROUND(OFFSET(DATA!$A$4,AG$2+$AD17,$AD$4+$C$4*13)/OFFSET($AE$4,$AD17,0),3),0)</f>
        <v>0.66200000000000003</v>
      </c>
      <c r="AH17" s="198">
        <f ca="1">IF(OFFSET(DATA!$A$4,AH$3+$AD17,$AD$4+$C$4*13)&gt;0,ROUND(OFFSET(DATA!$A$4,AH$2+$AD17,$AD$4+$C$4*13)/OFFSET(DATA!$A$4,AH$3+$AD17,$AD$4+$C$4*13),3),"")</f>
        <v>0.25</v>
      </c>
      <c r="AI17" s="198">
        <f ca="1">IF(OFFSET(DATA!$A$4,AI$3+$AD17,$AD$4+$C$4*13)&gt;0,ROUND(OFFSET(DATA!$A$4,AI$2+$AD17,$AD$4+$C$4*13)/OFFSET(DATA!$A$4,AI$3+$AD17,$AD$4+$C$4*13),3),"")</f>
        <v>0</v>
      </c>
      <c r="AJ17" s="198" t="str">
        <f ca="1">IF(OFFSET(DATA!$A$4,AJ$3+$AD17,$AD$4+$C$4*13)&gt;0,ROUND(OFFSET(DATA!$A$4,AJ$2+$AD17,$AD$4+$C$4*13)/OFFSET(DATA!$A$4,AJ$3+$AD17,$AD$4+$C$4*13),3),"")</f>
        <v/>
      </c>
      <c r="AK17" s="198" t="str">
        <f ca="1">IF(OFFSET(DATA!$A$4,AK$3+$AD17,$AD$4+$C$4*13)&gt;0,ROUND(OFFSET(DATA!$A$4,AK$2+$AD17,$AD$4+$C$4*13)/OFFSET(DATA!$A$4,AK$3+$AD17,$AD$4+$C$4*13),3),"")</f>
        <v/>
      </c>
      <c r="AL17" s="198" t="str">
        <f ca="1">IF(OFFSET(DATA!$A$4,AL$3+$AD17,$AD$4+$C$4*13)&gt;0,ROUND(OFFSET(DATA!$A$4,AL$2+$AD17,$AD$4+$C$4*13)/OFFSET(DATA!$A$4,AL$3+$AD17,$AD$4+$C$4*13),3),"")</f>
        <v/>
      </c>
      <c r="AM17" s="198">
        <f ca="1">IF(OFFSET(DATA!$A$4,AM$2+$AD17,$AD$4+$C$4*13)&gt;0,ROUND(OFFSET(DATA!$A$4,AM$2+$AD17,$AD$4+$C$4*13)/OFFSET($AE$4,$AD17,0),3),0)</f>
        <v>0.90900000000000003</v>
      </c>
      <c r="AN17" s="198">
        <f ca="1">IF(OFFSET(DATA!$A$4,AN$3+$AD17,$AD$4+$C$4*13)&gt;0,ROUND(OFFSET(DATA!$A$4,AN$2+$AD17,$AD$4+$C$4*13)/OFFSET(DATA!$A$4,AN$3+$AD17,$AD$4+$C$4*13),3),"")</f>
        <v>1</v>
      </c>
      <c r="AO17" s="198">
        <f ca="1">IF(OFFSET(DATA!$A$4,AO$2+$AD17,$AD$4+$C$4*13)&gt;0,ROUND(OFFSET(DATA!$A$4,AO$2+$AD17,$AD$4+$C$4*13)/OFFSET($AE$4,$AD17,0),3),0)</f>
        <v>1.349</v>
      </c>
      <c r="AP17" s="198">
        <f ca="1">IF(OFFSET(DATA!$A$4,AP$3+$AD17,$AD$4+$C$4*13)&gt;0,ROUND(OFFSET(DATA!$A$4,AP$2+$AD17,$AD$4+$C$4*13)/OFFSET(DATA!$A$4,AP$3+$AD17,$AD$4+$C$4*13),3),"")</f>
        <v>1</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4.4050000000000002</v>
      </c>
      <c r="AV17" s="198" t="str">
        <f ca="1">IF(OFFSET(DATA!$A$4,AV$3+$AD17,$AD$4+$C$4*13)&gt;0,ROUND(OFFSET(DATA!$A$4,AV$2+$AD17,$AD$4+$C$4*13)/OFFSET(DATA!$A$4,AV$3+$AD17,$AD$4+$C$4*13),3),"")</f>
        <v/>
      </c>
      <c r="AW17" s="198">
        <f ca="1">IF(OFFSET(DATA!$A$4,AW$3+$AD17,$AD$4+$C$4*13)&gt;0,ROUND(OFFSET(DATA!$A$4,AW$2+$AD17,$AD$4+$C$4*13)/OFFSET(DATA!$A$4,AW$3+$AD17,$AD$4+$C$4*13),3),"")</f>
        <v>0.375</v>
      </c>
      <c r="AX17" s="198">
        <f ca="1">IF(OFFSET(DATA!$A$4,AX$3+$AD17,$AD$4+$C$4*13)&gt;0,ROUND(OFFSET(DATA!$A$4,AX$2+$AD17,$AD$4+$C$4*13)/OFFSET(DATA!$A$4,AX$3+$AD17,$AD$4+$C$4*13),3),"")</f>
        <v>8.8999999999999996E-2</v>
      </c>
      <c r="AY17" s="198">
        <f ca="1">IF(OFFSET(DATA!$A$4,AY$3+$AD17,$AD$4+$C$4*13)&gt;0,ROUND(OFFSET(DATA!$A$4,AY$2+$AD17,$AD$4+$C$4*13)/OFFSET(DATA!$A$4,AY$3+$AD17,$AD$4+$C$4*13),3),"")</f>
        <v>0</v>
      </c>
      <c r="AZ17" s="198">
        <f ca="1">IF(OFFSET(DATA!$A$4,AZ$3+$AD17,$AD$4+$C$4*13)&gt;0,ROUND(OFFSET(DATA!$A$4,AZ$2+$AD17,$AD$4+$C$4*13)/OFFSET(DATA!$A$4,AZ$3+$AD17,$AD$4+$C$4*13),3),"")</f>
        <v>0.34499999999999997</v>
      </c>
      <c r="BA17" s="198">
        <f ca="1">IF(OFFSET(DATA!$A$4,BA$3+$AD17,$AD$4+$C$4*13)&gt;0,ROUND(OFFSET(DATA!$A$4,BA$2+$AD17,$AD$4+$C$4*13)/OFFSET(DATA!$A$4,BA$3+$AD17,$AD$4+$C$4*13),3),"")</f>
        <v>0.10199999999999999</v>
      </c>
      <c r="BB17" s="198" t="str">
        <f ca="1">IF(OFFSET(DATA!$A$4,BB$3+$AD17,$AD$4+$C$4*13)&gt;0,ROUND(OFFSET(DATA!$A$4,BB$2+$AD17,$AD$4+$C$4*13)/OFFSET(DATA!$A$4,BB$3+$AD17,$AD$4+$C$4*13),3),"")</f>
        <v/>
      </c>
      <c r="BC17" s="198">
        <f ca="1">IF(OFFSET(DATA!$A$4,BC$2+$AD17,$AD$4+$C$4*13)&gt;0,ROUND(OFFSET(DATA!$A$4,BC$2+$AD17,$AD$4+$C$4*13)/OFFSET($AE$4,$AD17,0),3),0)</f>
        <v>0.754</v>
      </c>
      <c r="BD17" s="198">
        <f ca="1">IF(OFFSET(DATA!$A$4,BD$3+$AD17,$AD$4+$C$4*13)&gt;0,ROUND(OFFSET(DATA!$A$4,BD$2+$AD17,$AD$4+$C$4*13)/OFFSET(DATA!$A$4,BD$3+$AD17,$AD$4+$C$4*13),3),"")</f>
        <v>0.29899999999999999</v>
      </c>
      <c r="BE17" s="198">
        <f ca="1">IF(OFFSET(DATA!$A$4,BE$3+$AD17,$AD$4+$C$4*13)&gt;0,ROUND(OFFSET(DATA!$A$4,BE$2+$AD17,$AD$4+$C$4*13)/OFFSET(DATA!$A$4,BE$3+$AD17,$AD$4+$C$4*13),3),"")</f>
        <v>0.33300000000000002</v>
      </c>
      <c r="BF17" s="198">
        <f ca="1">IF(OFFSET(DATA!$A$4,BF$3+$AD17,$AD$4+$C$4*13)&gt;0,ROUND(OFFSET(DATA!$A$4,BF$2+$AD17,$AD$4+$C$4*13)/OFFSET(DATA!$A$4,BF$3+$AD17,$AD$4+$C$4*13),3),"")</f>
        <v>0.44600000000000001</v>
      </c>
      <c r="BG17" s="198">
        <f ca="1">IF(OFFSET(DATA!$A$4,BG$2+$AD17,$AD$4+$C$4*13)&gt;0,ROUND(OFFSET(DATA!$A$4,BG$2+$AD17,$AD$4+$C$4*13)/OFFSET($AE$4,$AD17,0),3),0)</f>
        <v>0.79700000000000004</v>
      </c>
      <c r="BH17" s="198">
        <f ca="1">IF(OFFSET(DATA!$A$4,BH$3+$AD17,$AD$4+$C$4*13)&gt;0,ROUND(OFFSET(DATA!$A$4,BH$2+$AD17,$AD$4+$C$4*13)/OFFSET(DATA!$A$4,BH$3+$AD17,$AD$4+$C$4*13),3),"")</f>
        <v>0.39</v>
      </c>
      <c r="BI17" s="198">
        <f ca="1">IF(OFFSET(DATA!$A$4,BI$3+$AD17,$AD$4+$C$4*13)&gt;0,ROUND(OFFSET(DATA!$A$4,BI$2+$AD17,$AD$4+$C$4*13)/OFFSET(DATA!$A$4,BI$3+$AD17,$AD$4+$C$4*13),3),"")</f>
        <v>0.39</v>
      </c>
      <c r="BJ17" s="198" t="e">
        <f ca="1">IF(OFFSET(DATA!$A$4,BJ$3+$AD17,$AD$4+$C$4*13)&gt;0,ROUND(OFFSET(DATA!$A$4,BJ$2+$AD17,$AD$4+$C$4*13)/OFFSET(DATA!$A$4,BJ$3+$AD17,$AD$4+$C$4*13),3),"")</f>
        <v>#VALUE!</v>
      </c>
      <c r="BK17" s="198">
        <f ca="1">IF(OFFSET(DATA!$A$4,BK$3+$AD17,$AD$4+$C$4*13)&gt;0,ROUND(OFFSET(DATA!$A$4,BK$2+$AD17,$AD$4+$C$4*13)/OFFSET(DATA!$A$4,BK$3+$AD17,$AD$4+$C$4*13),3),"")</f>
        <v>0.41399999999999998</v>
      </c>
      <c r="BL17" s="198">
        <f ca="1">IF(OFFSET(DATA!$A$4,BL$3+$AD17,$AD$4+$C$4*13)&gt;0,ROUND(OFFSET(DATA!$A$4,BL$2+$AD17,$AD$4+$C$4*13)/OFFSET(DATA!$A$4,BL$3+$AD17,$AD$4+$C$4*13),3),"")</f>
        <v>0.439</v>
      </c>
      <c r="BM17" s="198" t="e">
        <f ca="1">IF(OFFSET(DATA!$A$4,BM$3+$AD17,$AD$4+$C$4*13)&gt;0,ROUND(OFFSET(DATA!$A$4,BM$2+$AD17,$AD$4+$C$4*13)/OFFSET(DATA!$A$4,BM$3+$AD17,$AD$4+$C$4*13),3),"")</f>
        <v>#VALUE!</v>
      </c>
      <c r="BN17" s="291"/>
      <c r="BO17" s="291"/>
    </row>
    <row r="18" spans="1:67" x14ac:dyDescent="0.2">
      <c r="A18" s="45">
        <v>14</v>
      </c>
      <c r="B18" s="188">
        <f ca="1">OFFSET(DATA!$A$4,LOOK!$A18+60*(LOOK!$B$4-1),$D$4+$C$4*13)</f>
        <v>43</v>
      </c>
      <c r="C18" s="188">
        <f ca="1">IF($A$4=2,OFFSET(GOALS!$AN$4,LOOK!$A18,0),OFFSET(DATA!$A$4,LOOK!$A18+60*(LOOK!$B$4-1)+30,$D$4+$C$4*13))</f>
        <v>104</v>
      </c>
      <c r="D18" s="189">
        <f ca="1">OFFSET(GOALS!$C$4,LOOK!$A18,LOOK!$B$4)</f>
        <v>1</v>
      </c>
      <c r="E18" s="190">
        <f t="shared" ca="1" si="3"/>
        <v>0.8</v>
      </c>
      <c r="F18">
        <f ca="1">IF($D$4=1,0,OFFSET(DATA!$A$4,LOOK!$A18+60*(LOOK!$B$4-1),$D$4-1))</f>
        <v>246</v>
      </c>
      <c r="G18">
        <f ca="1">IF($D$4=1,0,OFFSET(DATA!$A$34,LOOK!$A18+60*(LOOK!$B$4-1),$D$4-1))</f>
        <v>607</v>
      </c>
      <c r="I18">
        <f t="shared" ca="1" si="4"/>
        <v>-203</v>
      </c>
      <c r="J18">
        <f ca="1">IF($A$4=2,OFFSET(GOALS!$AN$4,LOOK!$A18,0),IF($C$4=1,IF(C18="",0,C18-G18),C18))</f>
        <v>-503</v>
      </c>
      <c r="L18" s="191">
        <f t="shared" si="5"/>
        <v>0.8</v>
      </c>
      <c r="M18" s="191">
        <f t="shared" si="6"/>
        <v>1</v>
      </c>
      <c r="N18" s="192">
        <f t="shared" ca="1" si="7"/>
        <v>0.41299999999999998</v>
      </c>
      <c r="O18" s="193">
        <f t="shared" ca="1" si="8"/>
        <v>0.41299999999999998</v>
      </c>
      <c r="P18" s="194">
        <f t="shared" ca="1" si="9"/>
        <v>0.41299999999999998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0.41299999999999998</v>
      </c>
      <c r="AG18" s="198">
        <f ca="1">IF(OFFSET(DATA!$A$4,AG$2+$AD18,$AD$4+$C$4*13)&gt;0,ROUND(OFFSET(DATA!$A$4,AG$2+$AD18,$AD$4+$C$4*13)/OFFSET($AE$4,$AD18,0),3),0)</f>
        <v>0.81</v>
      </c>
      <c r="AH18" s="198">
        <f ca="1">IF(OFFSET(DATA!$A$4,AH$3+$AD18,$AD$4+$C$4*13)&gt;0,ROUND(OFFSET(DATA!$A$4,AH$2+$AD18,$AD$4+$C$4*13)/OFFSET(DATA!$A$4,AH$3+$AD18,$AD$4+$C$4*13),3),"")</f>
        <v>0.5</v>
      </c>
      <c r="AI18" s="198">
        <f ca="1">IF(OFFSET(DATA!$A$4,AI$3+$AD18,$AD$4+$C$4*13)&gt;0,ROUND(OFFSET(DATA!$A$4,AI$2+$AD18,$AD$4+$C$4*13)/OFFSET(DATA!$A$4,AI$3+$AD18,$AD$4+$C$4*13),3),"")</f>
        <v>0.83299999999999996</v>
      </c>
      <c r="AJ18" s="198" t="str">
        <f ca="1">IF(OFFSET(DATA!$A$4,AJ$3+$AD18,$AD$4+$C$4*13)&gt;0,ROUND(OFFSET(DATA!$A$4,AJ$2+$AD18,$AD$4+$C$4*13)/OFFSET(DATA!$A$4,AJ$3+$AD18,$AD$4+$C$4*13),3),"")</f>
        <v/>
      </c>
      <c r="AK18" s="198" t="str">
        <f ca="1">IF(OFFSET(DATA!$A$4,AK$3+$AD18,$AD$4+$C$4*13)&gt;0,ROUND(OFFSET(DATA!$A$4,AK$2+$AD18,$AD$4+$C$4*13)/OFFSET(DATA!$A$4,AK$3+$AD18,$AD$4+$C$4*13),3),"")</f>
        <v/>
      </c>
      <c r="AL18" s="198">
        <f ca="1">IF(OFFSET(DATA!$A$4,AL$3+$AD18,$AD$4+$C$4*13)&gt;0,ROUND(OFFSET(DATA!$A$4,AL$2+$AD18,$AD$4+$C$4*13)/OFFSET(DATA!$A$4,AL$3+$AD18,$AD$4+$C$4*13),3),"")</f>
        <v>1</v>
      </c>
      <c r="AM18" s="198">
        <f ca="1">IF(OFFSET(DATA!$A$4,AM$2+$AD18,$AD$4+$C$4*13)&gt;0,ROUND(OFFSET(DATA!$A$4,AM$2+$AD18,$AD$4+$C$4*13)/OFFSET($AE$4,$AD18,0),3),0)</f>
        <v>1.2629999999999999</v>
      </c>
      <c r="AN18" s="198">
        <f ca="1">IF(OFFSET(DATA!$A$4,AN$3+$AD18,$AD$4+$C$4*13)&gt;0,ROUND(OFFSET(DATA!$A$4,AN$2+$AD18,$AD$4+$C$4*13)/OFFSET(DATA!$A$4,AN$3+$AD18,$AD$4+$C$4*13),3),"")</f>
        <v>1</v>
      </c>
      <c r="AO18" s="198">
        <f ca="1">IF(OFFSET(DATA!$A$4,AO$2+$AD18,$AD$4+$C$4*13)&gt;0,ROUND(OFFSET(DATA!$A$4,AO$2+$AD18,$AD$4+$C$4*13)/OFFSET($AE$4,$AD18,0),3),0)</f>
        <v>1.2130000000000001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10.039</v>
      </c>
      <c r="AV18" s="198">
        <f ca="1">IF(OFFSET(DATA!$A$4,AV$3+$AD18,$AD$4+$C$4*13)&gt;0,ROUND(OFFSET(DATA!$A$4,AV$2+$AD18,$AD$4+$C$4*13)/OFFSET(DATA!$A$4,AV$3+$AD18,$AD$4+$C$4*13),3),"")</f>
        <v>305.8</v>
      </c>
      <c r="AW18" s="198">
        <f ca="1">IF(OFFSET(DATA!$A$4,AW$3+$AD18,$AD$4+$C$4*13)&gt;0,ROUND(OFFSET(DATA!$A$4,AW$2+$AD18,$AD$4+$C$4*13)/OFFSET(DATA!$A$4,AW$3+$AD18,$AD$4+$C$4*13),3),"")</f>
        <v>0.89900000000000002</v>
      </c>
      <c r="AX18" s="198">
        <f ca="1">IF(OFFSET(DATA!$A$4,AX$3+$AD18,$AD$4+$C$4*13)&gt;0,ROUND(OFFSET(DATA!$A$4,AX$2+$AD18,$AD$4+$C$4*13)/OFFSET(DATA!$A$4,AX$3+$AD18,$AD$4+$C$4*13),3),"")</f>
        <v>0.19800000000000001</v>
      </c>
      <c r="AY18" s="198" t="str">
        <f ca="1">IF(OFFSET(DATA!$A$4,AY$3+$AD18,$AD$4+$C$4*13)&gt;0,ROUND(OFFSET(DATA!$A$4,AY$2+$AD18,$AD$4+$C$4*13)/OFFSET(DATA!$A$4,AY$3+$AD18,$AD$4+$C$4*13),3),"")</f>
        <v/>
      </c>
      <c r="AZ18" s="198">
        <f ca="1">IF(OFFSET(DATA!$A$4,AZ$3+$AD18,$AD$4+$C$4*13)&gt;0,ROUND(OFFSET(DATA!$A$4,AZ$2+$AD18,$AD$4+$C$4*13)/OFFSET(DATA!$A$4,AZ$3+$AD18,$AD$4+$C$4*13),3),"")</f>
        <v>0.84399999999999997</v>
      </c>
      <c r="BA18" s="198">
        <f ca="1">IF(OFFSET(DATA!$A$4,BA$3+$AD18,$AD$4+$C$4*13)&gt;0,ROUND(OFFSET(DATA!$A$4,BA$2+$AD18,$AD$4+$C$4*13)/OFFSET(DATA!$A$4,BA$3+$AD18,$AD$4+$C$4*13),3),"")</f>
        <v>0.111</v>
      </c>
      <c r="BB18" s="198" t="str">
        <f ca="1">IF(OFFSET(DATA!$A$4,BB$3+$AD18,$AD$4+$C$4*13)&gt;0,ROUND(OFFSET(DATA!$A$4,BB$2+$AD18,$AD$4+$C$4*13)/OFFSET(DATA!$A$4,BB$3+$AD18,$AD$4+$C$4*13),3),"")</f>
        <v/>
      </c>
      <c r="BC18" s="198">
        <f ca="1">IF(OFFSET(DATA!$A$4,BC$2+$AD18,$AD$4+$C$4*13)&gt;0,ROUND(OFFSET(DATA!$A$4,BC$2+$AD18,$AD$4+$C$4*13)/OFFSET($AE$4,$AD18,0),3),0)</f>
        <v>0.80600000000000005</v>
      </c>
      <c r="BD18" s="198">
        <f ca="1">IF(OFFSET(DATA!$A$4,BD$3+$AD18,$AD$4+$C$4*13)&gt;0,ROUND(OFFSET(DATA!$A$4,BD$2+$AD18,$AD$4+$C$4*13)/OFFSET(DATA!$A$4,BD$3+$AD18,$AD$4+$C$4*13),3),"")</f>
        <v>0.86399999999999999</v>
      </c>
      <c r="BE18" s="198">
        <f ca="1">IF(OFFSET(DATA!$A$4,BE$3+$AD18,$AD$4+$C$4*13)&gt;0,ROUND(OFFSET(DATA!$A$4,BE$2+$AD18,$AD$4+$C$4*13)/OFFSET(DATA!$A$4,BE$3+$AD18,$AD$4+$C$4*13),3),"")</f>
        <v>0.875</v>
      </c>
      <c r="BF18" s="198">
        <f ca="1">IF(OFFSET(DATA!$A$4,BF$3+$AD18,$AD$4+$C$4*13)&gt;0,ROUND(OFFSET(DATA!$A$4,BF$2+$AD18,$AD$4+$C$4*13)/OFFSET(DATA!$A$4,BF$3+$AD18,$AD$4+$C$4*13),3),"")</f>
        <v>0.89600000000000002</v>
      </c>
      <c r="BG18" s="198">
        <f ca="1">IF(OFFSET(DATA!$A$4,BG$2+$AD18,$AD$4+$C$4*13)&gt;0,ROUND(OFFSET(DATA!$A$4,BG$2+$AD18,$AD$4+$C$4*13)/OFFSET($AE$4,$AD18,0),3),0)</f>
        <v>0.72399999999999998</v>
      </c>
      <c r="BH18" s="198">
        <f ca="1">IF(OFFSET(DATA!$A$4,BH$3+$AD18,$AD$4+$C$4*13)&gt;0,ROUND(OFFSET(DATA!$A$4,BH$2+$AD18,$AD$4+$C$4*13)/OFFSET(DATA!$A$4,BH$3+$AD18,$AD$4+$C$4*13),3),"")</f>
        <v>1.7999999999999999E-2</v>
      </c>
      <c r="BI18" s="198">
        <f ca="1">IF(OFFSET(DATA!$A$4,BI$3+$AD18,$AD$4+$C$4*13)&gt;0,ROUND(OFFSET(DATA!$A$4,BI$2+$AD18,$AD$4+$C$4*13)/OFFSET(DATA!$A$4,BI$3+$AD18,$AD$4+$C$4*13),3),"")</f>
        <v>1.7999999999999999E-2</v>
      </c>
      <c r="BJ18" s="198" t="e">
        <f ca="1">IF(OFFSET(DATA!$A$4,BJ$3+$AD18,$AD$4+$C$4*13)&gt;0,ROUND(OFFSET(DATA!$A$4,BJ$2+$AD18,$AD$4+$C$4*13)/OFFSET(DATA!$A$4,BJ$3+$AD18,$AD$4+$C$4*13),3),"")</f>
        <v>#VALUE!</v>
      </c>
      <c r="BK18" s="198">
        <f ca="1">IF(OFFSET(DATA!$A$4,BK$3+$AD18,$AD$4+$C$4*13)&gt;0,ROUND(OFFSET(DATA!$A$4,BK$2+$AD18,$AD$4+$C$4*13)/OFFSET(DATA!$A$4,BK$3+$AD18,$AD$4+$C$4*13),3),"")</f>
        <v>5.2999999999999999E-2</v>
      </c>
      <c r="BL18" s="198">
        <f ca="1">IF(OFFSET(DATA!$A$4,BL$3+$AD18,$AD$4+$C$4*13)&gt;0,ROUND(OFFSET(DATA!$A$4,BL$2+$AD18,$AD$4+$C$4*13)/OFFSET(DATA!$A$4,BL$3+$AD18,$AD$4+$C$4*13),3),"")</f>
        <v>0.05</v>
      </c>
      <c r="BM18" s="198" t="e">
        <f ca="1">IF(OFFSET(DATA!$A$4,BM$3+$AD18,$AD$4+$C$4*13)&gt;0,ROUND(OFFSET(DATA!$A$4,BM$2+$AD18,$AD$4+$C$4*13)/OFFSET(DATA!$A$4,BM$3+$AD18,$AD$4+$C$4*13),3),"")</f>
        <v>#VALUE!</v>
      </c>
      <c r="BN18" s="291"/>
      <c r="BO18" s="291"/>
    </row>
    <row r="19" spans="1:67" x14ac:dyDescent="0.2">
      <c r="A19" s="45">
        <v>15</v>
      </c>
      <c r="B19" s="188">
        <f ca="1">OFFSET(DATA!$A$4,LOOK!$A19+60*(LOOK!$B$4-1),$D$4+$C$4*13)</f>
        <v>51</v>
      </c>
      <c r="C19" s="188">
        <f ca="1">IF($A$4=2,OFFSET(GOALS!$AN$4,LOOK!$A19,0),OFFSET(DATA!$A$4,LOOK!$A19+60*(LOOK!$B$4-1)+30,$D$4+$C$4*13))</f>
        <v>183</v>
      </c>
      <c r="D19" s="189">
        <f ca="1">OFFSET(GOALS!$C$4,LOOK!$A19,LOOK!$B$4)</f>
        <v>1</v>
      </c>
      <c r="E19" s="190">
        <f t="shared" ca="1" si="3"/>
        <v>0.8</v>
      </c>
      <c r="F19">
        <f ca="1">IF($D$4=1,0,OFFSET(DATA!$A$4,LOOK!$A19+60*(LOOK!$B$4-1),$D$4-1))</f>
        <v>246</v>
      </c>
      <c r="G19">
        <f ca="1">IF($D$4=1,0,OFFSET(DATA!$A$34,LOOK!$A19+60*(LOOK!$B$4-1),$D$4-1))</f>
        <v>876</v>
      </c>
      <c r="I19">
        <f t="shared" ca="1" si="4"/>
        <v>-195</v>
      </c>
      <c r="J19">
        <f ca="1">IF($A$4=2,OFFSET(GOALS!$AN$4,LOOK!$A19,0),IF($C$4=1,IF(C19="",0,C19-G19),C19))</f>
        <v>-693</v>
      </c>
      <c r="L19" s="191">
        <f t="shared" si="5"/>
        <v>0.8</v>
      </c>
      <c r="M19" s="191">
        <f t="shared" si="6"/>
        <v>1</v>
      </c>
      <c r="N19" s="192">
        <f t="shared" ca="1" si="7"/>
        <v>0.27900000000000003</v>
      </c>
      <c r="O19" s="193">
        <f t="shared" ca="1" si="8"/>
        <v>0.27900000000000003</v>
      </c>
      <c r="P19" s="194">
        <f t="shared" ca="1" si="9"/>
        <v>0.27900000000000003</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0.27900000000000003</v>
      </c>
      <c r="AG19" s="198">
        <f ca="1">IF(OFFSET(DATA!$A$4,AG$2+$AD19,$AD$4+$C$4*13)&gt;0,ROUND(OFFSET(DATA!$A$4,AG$2+$AD19,$AD$4+$C$4*13)/OFFSET($AE$4,$AD19,0),3),0)</f>
        <v>0.72499999999999998</v>
      </c>
      <c r="AH19" s="198">
        <f ca="1">IF(OFFSET(DATA!$A$4,AH$3+$AD19,$AD$4+$C$4*13)&gt;0,ROUND(OFFSET(DATA!$A$4,AH$2+$AD19,$AD$4+$C$4*13)/OFFSET(DATA!$A$4,AH$3+$AD19,$AD$4+$C$4*13),3),"")</f>
        <v>0.317</v>
      </c>
      <c r="AI19" s="198">
        <f ca="1">IF(OFFSET(DATA!$A$4,AI$3+$AD19,$AD$4+$C$4*13)&gt;0,ROUND(OFFSET(DATA!$A$4,AI$2+$AD19,$AD$4+$C$4*13)/OFFSET(DATA!$A$4,AI$3+$AD19,$AD$4+$C$4*13),3),"")</f>
        <v>0.45500000000000002</v>
      </c>
      <c r="AJ19" s="198" t="str">
        <f ca="1">IF(OFFSET(DATA!$A$4,AJ$3+$AD19,$AD$4+$C$4*13)&gt;0,ROUND(OFFSET(DATA!$A$4,AJ$2+$AD19,$AD$4+$C$4*13)/OFFSET(DATA!$A$4,AJ$3+$AD19,$AD$4+$C$4*13),3),"")</f>
        <v/>
      </c>
      <c r="AK19" s="198" t="str">
        <f ca="1">IF(OFFSET(DATA!$A$4,AK$3+$AD19,$AD$4+$C$4*13)&gt;0,ROUND(OFFSET(DATA!$A$4,AK$2+$AD19,$AD$4+$C$4*13)/OFFSET(DATA!$A$4,AK$3+$AD19,$AD$4+$C$4*13),3),"")</f>
        <v/>
      </c>
      <c r="AL19" s="198">
        <f ca="1">IF(OFFSET(DATA!$A$4,AL$3+$AD19,$AD$4+$C$4*13)&gt;0,ROUND(OFFSET(DATA!$A$4,AL$2+$AD19,$AD$4+$C$4*13)/OFFSET(DATA!$A$4,AL$3+$AD19,$AD$4+$C$4*13),3),"")</f>
        <v>1</v>
      </c>
      <c r="AM19" s="198">
        <f ca="1">IF(OFFSET(DATA!$A$4,AM$2+$AD19,$AD$4+$C$4*13)&gt;0,ROUND(OFFSET(DATA!$A$4,AM$2+$AD19,$AD$4+$C$4*13)/OFFSET($AE$4,$AD19,0),3),0)</f>
        <v>1.5049999999999999</v>
      </c>
      <c r="AN19" s="198">
        <f ca="1">IF(OFFSET(DATA!$A$4,AN$3+$AD19,$AD$4+$C$4*13)&gt;0,ROUND(OFFSET(DATA!$A$4,AN$2+$AD19,$AD$4+$C$4*13)/OFFSET(DATA!$A$4,AN$3+$AD19,$AD$4+$C$4*13),3),"")</f>
        <v>1</v>
      </c>
      <c r="AO19" s="198">
        <f ca="1">IF(OFFSET(DATA!$A$4,AO$2+$AD19,$AD$4+$C$4*13)&gt;0,ROUND(OFFSET(DATA!$A$4,AO$2+$AD19,$AD$4+$C$4*13)/OFFSET($AE$4,$AD19,0),3),0)</f>
        <v>0.91200000000000003</v>
      </c>
      <c r="AP19" s="198">
        <f ca="1">IF(OFFSET(DATA!$A$4,AP$3+$AD19,$AD$4+$C$4*13)&gt;0,ROUND(OFFSET(DATA!$A$4,AP$2+$AD19,$AD$4+$C$4*13)/OFFSET(DATA!$A$4,AP$3+$AD19,$AD$4+$C$4*13),3),"")</f>
        <v>1</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11.183999999999999</v>
      </c>
      <c r="AV19" s="198" t="str">
        <f ca="1">IF(OFFSET(DATA!$A$4,AV$3+$AD19,$AD$4+$C$4*13)&gt;0,ROUND(OFFSET(DATA!$A$4,AV$2+$AD19,$AD$4+$C$4*13)/OFFSET(DATA!$A$4,AV$3+$AD19,$AD$4+$C$4*13),3),"")</f>
        <v/>
      </c>
      <c r="AW19" s="198">
        <f ca="1">IF(OFFSET(DATA!$A$4,AW$3+$AD19,$AD$4+$C$4*13)&gt;0,ROUND(OFFSET(DATA!$A$4,AW$2+$AD19,$AD$4+$C$4*13)/OFFSET(DATA!$A$4,AW$3+$AD19,$AD$4+$C$4*13),3),"")</f>
        <v>0.67700000000000005</v>
      </c>
      <c r="AX19" s="198">
        <f ca="1">IF(OFFSET(DATA!$A$4,AX$3+$AD19,$AD$4+$C$4*13)&gt;0,ROUND(OFFSET(DATA!$A$4,AX$2+$AD19,$AD$4+$C$4*13)/OFFSET(DATA!$A$4,AX$3+$AD19,$AD$4+$C$4*13),3),"")</f>
        <v>9.8000000000000004E-2</v>
      </c>
      <c r="AY19" s="198">
        <f ca="1">IF(OFFSET(DATA!$A$4,AY$3+$AD19,$AD$4+$C$4*13)&gt;0,ROUND(OFFSET(DATA!$A$4,AY$2+$AD19,$AD$4+$C$4*13)/OFFSET(DATA!$A$4,AY$3+$AD19,$AD$4+$C$4*13),3),"")</f>
        <v>1</v>
      </c>
      <c r="AZ19" s="198">
        <f ca="1">IF(OFFSET(DATA!$A$4,AZ$3+$AD19,$AD$4+$C$4*13)&gt;0,ROUND(OFFSET(DATA!$A$4,AZ$2+$AD19,$AD$4+$C$4*13)/OFFSET(DATA!$A$4,AZ$3+$AD19,$AD$4+$C$4*13),3),"")</f>
        <v>0.45300000000000001</v>
      </c>
      <c r="BA19" s="198">
        <f ca="1">IF(OFFSET(DATA!$A$4,BA$3+$AD19,$AD$4+$C$4*13)&gt;0,ROUND(OFFSET(DATA!$A$4,BA$2+$AD19,$AD$4+$C$4*13)/OFFSET(DATA!$A$4,BA$3+$AD19,$AD$4+$C$4*13),3),"")</f>
        <v>6.5000000000000002E-2</v>
      </c>
      <c r="BB19" s="198">
        <f ca="1">IF(OFFSET(DATA!$A$4,BB$3+$AD19,$AD$4+$C$4*13)&gt;0,ROUND(OFFSET(DATA!$A$4,BB$2+$AD19,$AD$4+$C$4*13)/OFFSET(DATA!$A$4,BB$3+$AD19,$AD$4+$C$4*13),3),"")</f>
        <v>1</v>
      </c>
      <c r="BC19" s="198">
        <f ca="1">IF(OFFSET(DATA!$A$4,BC$2+$AD19,$AD$4+$C$4*13)&gt;0,ROUND(OFFSET(DATA!$A$4,BC$2+$AD19,$AD$4+$C$4*13)/OFFSET($AE$4,$AD19,0),3),0)</f>
        <v>0.57599999999999996</v>
      </c>
      <c r="BD19" s="198">
        <f ca="1">IF(OFFSET(DATA!$A$4,BD$3+$AD19,$AD$4+$C$4*13)&gt;0,ROUND(OFFSET(DATA!$A$4,BD$2+$AD19,$AD$4+$C$4*13)/OFFSET(DATA!$A$4,BD$3+$AD19,$AD$4+$C$4*13),3),"")</f>
        <v>0.61899999999999999</v>
      </c>
      <c r="BE19" s="198">
        <f ca="1">IF(OFFSET(DATA!$A$4,BE$3+$AD19,$AD$4+$C$4*13)&gt;0,ROUND(OFFSET(DATA!$A$4,BE$2+$AD19,$AD$4+$C$4*13)/OFFSET(DATA!$A$4,BE$3+$AD19,$AD$4+$C$4*13),3),"")</f>
        <v>0.5</v>
      </c>
      <c r="BF19" s="198">
        <f ca="1">IF(OFFSET(DATA!$A$4,BF$3+$AD19,$AD$4+$C$4*13)&gt;0,ROUND(OFFSET(DATA!$A$4,BF$2+$AD19,$AD$4+$C$4*13)/OFFSET(DATA!$A$4,BF$3+$AD19,$AD$4+$C$4*13),3),"")</f>
        <v>0.72099999999999997</v>
      </c>
      <c r="BG19" s="198">
        <f ca="1">IF(OFFSET(DATA!$A$4,BG$2+$AD19,$AD$4+$C$4*13)&gt;0,ROUND(OFFSET(DATA!$A$4,BG$2+$AD19,$AD$4+$C$4*13)/OFFSET($AE$4,$AD19,0),3),0)</f>
        <v>0.57799999999999996</v>
      </c>
      <c r="BH19" s="198">
        <f ca="1">IF(OFFSET(DATA!$A$4,BH$3+$AD19,$AD$4+$C$4*13)&gt;0,ROUND(OFFSET(DATA!$A$4,BH$2+$AD19,$AD$4+$C$4*13)/OFFSET(DATA!$A$4,BH$3+$AD19,$AD$4+$C$4*13),3),"")</f>
        <v>0.63600000000000001</v>
      </c>
      <c r="BI19" s="198">
        <f ca="1">IF(OFFSET(DATA!$A$4,BI$3+$AD19,$AD$4+$C$4*13)&gt;0,ROUND(OFFSET(DATA!$A$4,BI$2+$AD19,$AD$4+$C$4*13)/OFFSET(DATA!$A$4,BI$3+$AD19,$AD$4+$C$4*13),3),"")</f>
        <v>7.0000000000000001E-3</v>
      </c>
      <c r="BJ19" s="198">
        <f ca="1">IF(OFFSET(DATA!$A$4,BJ$3+$AD19,$AD$4+$C$4*13)&gt;0,ROUND(OFFSET(DATA!$A$4,BJ$2+$AD19,$AD$4+$C$4*13)/OFFSET(DATA!$A$4,BJ$3+$AD19,$AD$4+$C$4*13),3),"")</f>
        <v>14.2</v>
      </c>
      <c r="BK19" s="198">
        <f ca="1">IF(OFFSET(DATA!$A$4,BK$3+$AD19,$AD$4+$C$4*13)&gt;0,ROUND(OFFSET(DATA!$A$4,BK$2+$AD19,$AD$4+$C$4*13)/OFFSET(DATA!$A$4,BK$3+$AD19,$AD$4+$C$4*13),3),"")</f>
        <v>0.35599999999999998</v>
      </c>
      <c r="BL19" s="198">
        <f ca="1">IF(OFFSET(DATA!$A$4,BL$3+$AD19,$AD$4+$C$4*13)&gt;0,ROUND(OFFSET(DATA!$A$4,BL$2+$AD19,$AD$4+$C$4*13)/OFFSET(DATA!$A$4,BL$3+$AD19,$AD$4+$C$4*13),3),"")</f>
        <v>1.0999999999999999E-2</v>
      </c>
      <c r="BM19" s="198">
        <f ca="1">IF(OFFSET(DATA!$A$4,BM$3+$AD19,$AD$4+$C$4*13)&gt;0,ROUND(OFFSET(DATA!$A$4,BM$2+$AD19,$AD$4+$C$4*13)/OFFSET(DATA!$A$4,BM$3+$AD19,$AD$4+$C$4*13),3),"")</f>
        <v>0.996</v>
      </c>
      <c r="BN19" s="291"/>
      <c r="BO19" s="291"/>
    </row>
    <row r="20" spans="1:67" x14ac:dyDescent="0.2">
      <c r="A20" s="45">
        <v>16</v>
      </c>
      <c r="B20" s="188">
        <f ca="1">OFFSET(DATA!$A$4,LOOK!$A20+60*(LOOK!$B$4-1),$D$4+$C$4*13)</f>
        <v>34</v>
      </c>
      <c r="C20" s="188">
        <f ca="1">IF($A$4=2,OFFSET(GOALS!$AN$4,LOOK!$A20,0),OFFSET(DATA!$A$4,LOOK!$A20+60*(LOOK!$B$4-1)+30,$D$4+$C$4*13))</f>
        <v>96</v>
      </c>
      <c r="D20" s="189">
        <f ca="1">OFFSET(GOALS!$C$4,LOOK!$A20,LOOK!$B$4)</f>
        <v>1</v>
      </c>
      <c r="E20" s="190">
        <f t="shared" ca="1" si="3"/>
        <v>0.8</v>
      </c>
      <c r="F20">
        <f ca="1">IF($D$4=1,0,OFFSET(DATA!$A$4,LOOK!$A20+60*(LOOK!$B$4-1),$D$4-1))</f>
        <v>154</v>
      </c>
      <c r="G20">
        <f ca="1">IF($D$4=1,0,OFFSET(DATA!$A$34,LOOK!$A20+60*(LOOK!$B$4-1),$D$4-1))</f>
        <v>409</v>
      </c>
      <c r="I20">
        <f t="shared" ca="1" si="4"/>
        <v>-120</v>
      </c>
      <c r="J20">
        <f ca="1">IF($A$4=2,OFFSET(GOALS!$AN$4,LOOK!$A20,0),IF($C$4=1,IF(C20="",0,C20-G20),C20))</f>
        <v>-313</v>
      </c>
      <c r="L20" s="191">
        <f t="shared" si="5"/>
        <v>0.8</v>
      </c>
      <c r="M20" s="191">
        <f t="shared" si="6"/>
        <v>1</v>
      </c>
      <c r="N20" s="192">
        <f t="shared" ca="1" si="7"/>
        <v>0.35399999999999998</v>
      </c>
      <c r="O20" s="193">
        <f t="shared" ca="1" si="8"/>
        <v>0.35399999999999998</v>
      </c>
      <c r="P20" s="194">
        <f t="shared" ca="1" si="9"/>
        <v>0.35399999999999998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0.35399999999999998</v>
      </c>
      <c r="AG20" s="198">
        <f ca="1">IF(OFFSET(DATA!$A$4,AG$2+$AD20,$AD$4+$C$4*13)&gt;0,ROUND(OFFSET(DATA!$A$4,AG$2+$AD20,$AD$4+$C$4*13)/OFFSET($AE$4,$AD20,0),3),0)</f>
        <v>0.78800000000000003</v>
      </c>
      <c r="AH20" s="198">
        <f ca="1">IF(OFFSET(DATA!$A$4,AH$3+$AD20,$AD$4+$C$4*13)&gt;0,ROUND(OFFSET(DATA!$A$4,AH$2+$AD20,$AD$4+$C$4*13)/OFFSET(DATA!$A$4,AH$3+$AD20,$AD$4+$C$4*13),3),"")</f>
        <v>0.48</v>
      </c>
      <c r="AI20" s="198">
        <f ca="1">IF(OFFSET(DATA!$A$4,AI$3+$AD20,$AD$4+$C$4*13)&gt;0,ROUND(OFFSET(DATA!$A$4,AI$2+$AD20,$AD$4+$C$4*13)/OFFSET(DATA!$A$4,AI$3+$AD20,$AD$4+$C$4*13),3),"")</f>
        <v>0.57099999999999995</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0.92900000000000005</v>
      </c>
      <c r="AN20" s="198">
        <f ca="1">IF(OFFSET(DATA!$A$4,AN$3+$AD20,$AD$4+$C$4*13)&gt;0,ROUND(OFFSET(DATA!$A$4,AN$2+$AD20,$AD$4+$C$4*13)/OFFSET(DATA!$A$4,AN$3+$AD20,$AD$4+$C$4*13),3),"")</f>
        <v>1</v>
      </c>
      <c r="AO20" s="198">
        <f ca="1">IF(OFFSET(DATA!$A$4,AO$2+$AD20,$AD$4+$C$4*13)&gt;0,ROUND(OFFSET(DATA!$A$4,AO$2+$AD20,$AD$4+$C$4*13)/OFFSET($AE$4,$AD20,0),3),0)</f>
        <v>1.038</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t="str">
        <f ca="1">IF(OFFSET(DATA!$A$4,AT$3+$AD20,$AD$4+$C$4*13)&gt;0,ROUND(OFFSET(DATA!$A$4,AT$2+$AD20,$AD$4+$C$4*13)/OFFSET(DATA!$A$4,AT$3+$AD20,$AD$4+$C$4*13),3),"")</f>
        <v/>
      </c>
      <c r="AU20" s="198">
        <f ca="1">IF(OFFSET(DATA!$A$4,AU$3+$AD20,$AD$4+$C$4*13)&gt;0,ROUND(OFFSET(DATA!$A$4,AU$2+$AD20,$AD$4+$C$4*13)/OFFSET(DATA!$A$4,AU$3+$AD20,$AD$4+$C$4*13),3),"")</f>
        <v>2.6669999999999998</v>
      </c>
      <c r="AV20" s="198">
        <f ca="1">IF(OFFSET(DATA!$A$4,AV$3+$AD20,$AD$4+$C$4*13)&gt;0,ROUND(OFFSET(DATA!$A$4,AV$2+$AD20,$AD$4+$C$4*13)/OFFSET(DATA!$A$4,AV$3+$AD20,$AD$4+$C$4*13),3),"")</f>
        <v>397</v>
      </c>
      <c r="AW20" s="198">
        <f ca="1">IF(OFFSET(DATA!$A$4,AW$3+$AD20,$AD$4+$C$4*13)&gt;0,ROUND(OFFSET(DATA!$A$4,AW$2+$AD20,$AD$4+$C$4*13)/OFFSET(DATA!$A$4,AW$3+$AD20,$AD$4+$C$4*13),3),"")</f>
        <v>0.76500000000000001</v>
      </c>
      <c r="AX20" s="198">
        <f ca="1">IF(OFFSET(DATA!$A$4,AX$3+$AD20,$AD$4+$C$4*13)&gt;0,ROUND(OFFSET(DATA!$A$4,AX$2+$AD20,$AD$4+$C$4*13)/OFFSET(DATA!$A$4,AX$3+$AD20,$AD$4+$C$4*13),3),"")</f>
        <v>2.1999999999999999E-2</v>
      </c>
      <c r="AY20" s="198" t="str">
        <f ca="1">IF(OFFSET(DATA!$A$4,AY$3+$AD20,$AD$4+$C$4*13)&gt;0,ROUND(OFFSET(DATA!$A$4,AY$2+$AD20,$AD$4+$C$4*13)/OFFSET(DATA!$A$4,AY$3+$AD20,$AD$4+$C$4*13),3),"")</f>
        <v/>
      </c>
      <c r="AZ20" s="198">
        <f ca="1">IF(OFFSET(DATA!$A$4,AZ$3+$AD20,$AD$4+$C$4*13)&gt;0,ROUND(OFFSET(DATA!$A$4,AZ$2+$AD20,$AD$4+$C$4*13)/OFFSET(DATA!$A$4,AZ$3+$AD20,$AD$4+$C$4*13),3),"")</f>
        <v>0.64300000000000002</v>
      </c>
      <c r="BA20" s="198">
        <f ca="1">IF(OFFSET(DATA!$A$4,BA$3+$AD20,$AD$4+$C$4*13)&gt;0,ROUND(OFFSET(DATA!$A$4,BA$2+$AD20,$AD$4+$C$4*13)/OFFSET(DATA!$A$4,BA$3+$AD20,$AD$4+$C$4*13),3),"")</f>
        <v>0.11799999999999999</v>
      </c>
      <c r="BB20" s="198" t="str">
        <f ca="1">IF(OFFSET(DATA!$A$4,BB$3+$AD20,$AD$4+$C$4*13)&gt;0,ROUND(OFFSET(DATA!$A$4,BB$2+$AD20,$AD$4+$C$4*13)/OFFSET(DATA!$A$4,BB$3+$AD20,$AD$4+$C$4*13),3),"")</f>
        <v/>
      </c>
      <c r="BC20" s="198">
        <f ca="1">IF(OFFSET(DATA!$A$4,BC$2+$AD20,$AD$4+$C$4*13)&gt;0,ROUND(OFFSET(DATA!$A$4,BC$2+$AD20,$AD$4+$C$4*13)/OFFSET($AE$4,$AD20,0),3),0)</f>
        <v>0.73599999999999999</v>
      </c>
      <c r="BD20" s="198">
        <f ca="1">IF(OFFSET(DATA!$A$4,BD$3+$AD20,$AD$4+$C$4*13)&gt;0,ROUND(OFFSET(DATA!$A$4,BD$2+$AD20,$AD$4+$C$4*13)/OFFSET(DATA!$A$4,BD$3+$AD20,$AD$4+$C$4*13),3),"")</f>
        <v>0.66700000000000004</v>
      </c>
      <c r="BE20" s="198">
        <f ca="1">IF(OFFSET(DATA!$A$4,BE$3+$AD20,$AD$4+$C$4*13)&gt;0,ROUND(OFFSET(DATA!$A$4,BE$2+$AD20,$AD$4+$C$4*13)/OFFSET(DATA!$A$4,BE$3+$AD20,$AD$4+$C$4*13),3),"")</f>
        <v>0.2</v>
      </c>
      <c r="BF20" s="198">
        <f ca="1">IF(OFFSET(DATA!$A$4,BF$3+$AD20,$AD$4+$C$4*13)&gt;0,ROUND(OFFSET(DATA!$A$4,BF$2+$AD20,$AD$4+$C$4*13)/OFFSET(DATA!$A$4,BF$3+$AD20,$AD$4+$C$4*13),3),"")</f>
        <v>0.84099999999999997</v>
      </c>
      <c r="BG20" s="198" t="e">
        <f ca="1">IF(OFFSET(DATA!$A$4,BG$2+$AD20,$AD$4+$C$4*13)&gt;0,ROUND(OFFSET(DATA!$A$4,BG$2+$AD20,$AD$4+$C$4*13)/OFFSET($AE$4,$AD20,0),3),0)</f>
        <v>#VALUE!</v>
      </c>
      <c r="BH20" s="198">
        <f ca="1">IF(OFFSET(DATA!$A$4,BH$3+$AD20,$AD$4+$C$4*13)&gt;0,ROUND(OFFSET(DATA!$A$4,BH$2+$AD20,$AD$4+$C$4*13)/OFFSET(DATA!$A$4,BH$3+$AD20,$AD$4+$C$4*13),3),"")</f>
        <v>7.8E-2</v>
      </c>
      <c r="BI20" s="198">
        <f ca="1">IF(OFFSET(DATA!$A$4,BI$3+$AD20,$AD$4+$C$4*13)&gt;0,ROUND(OFFSET(DATA!$A$4,BI$2+$AD20,$AD$4+$C$4*13)/OFFSET(DATA!$A$4,BI$3+$AD20,$AD$4+$C$4*13),3),"")</f>
        <v>7.9000000000000001E-2</v>
      </c>
      <c r="BJ20" s="198" t="e">
        <f ca="1">IF(OFFSET(DATA!$A$4,BJ$3+$AD20,$AD$4+$C$4*13)&gt;0,ROUND(OFFSET(DATA!$A$4,BJ$2+$AD20,$AD$4+$C$4*13)/OFFSET(DATA!$A$4,BJ$3+$AD20,$AD$4+$C$4*13),3),"")</f>
        <v>#VALUE!</v>
      </c>
      <c r="BK20" s="198">
        <f ca="1">IF(OFFSET(DATA!$A$4,BK$3+$AD20,$AD$4+$C$4*13)&gt;0,ROUND(OFFSET(DATA!$A$4,BK$2+$AD20,$AD$4+$C$4*13)/OFFSET(DATA!$A$4,BK$3+$AD20,$AD$4+$C$4*13),3),"")</f>
        <v>0.22500000000000001</v>
      </c>
      <c r="BL20" s="198">
        <f ca="1">IF(OFFSET(DATA!$A$4,BL$3+$AD20,$AD$4+$C$4*13)&gt;0,ROUND(OFFSET(DATA!$A$4,BL$2+$AD20,$AD$4+$C$4*13)/OFFSET(DATA!$A$4,BL$3+$AD20,$AD$4+$C$4*13),3),"")</f>
        <v>0.249</v>
      </c>
      <c r="BM20" s="198" t="e">
        <f ca="1">IF(OFFSET(DATA!$A$4,BM$3+$AD20,$AD$4+$C$4*13)&gt;0,ROUND(OFFSET(DATA!$A$4,BM$2+$AD20,$AD$4+$C$4*13)/OFFSET(DATA!$A$4,BM$3+$AD20,$AD$4+$C$4*13),3),"")</f>
        <v>#VALUE!</v>
      </c>
      <c r="BN20" s="291"/>
      <c r="BO20" s="291"/>
    </row>
    <row r="21" spans="1:67" x14ac:dyDescent="0.2">
      <c r="A21" s="45">
        <v>17</v>
      </c>
      <c r="B21" s="188">
        <f ca="1">OFFSET(DATA!$A$4,LOOK!$A21+60*(LOOK!$B$4-1),$D$4+$C$4*13)</f>
        <v>37</v>
      </c>
      <c r="C21" s="188">
        <f ca="1">IF($A$4=2,OFFSET(GOALS!$AN$4,LOOK!$A21,0),OFFSET(DATA!$A$4,LOOK!$A21+60*(LOOK!$B$4-1)+30,$D$4+$C$4*13))</f>
        <v>109</v>
      </c>
      <c r="D21" s="189">
        <f ca="1">OFFSET(GOALS!$C$4,LOOK!$A21,LOOK!$B$4)</f>
        <v>1</v>
      </c>
      <c r="E21" s="190">
        <f t="shared" ca="1" si="3"/>
        <v>0.8</v>
      </c>
      <c r="F21">
        <f ca="1">IF($D$4=1,0,OFFSET(DATA!$A$4,LOOK!$A21+60*(LOOK!$B$4-1),$D$4-1))</f>
        <v>179</v>
      </c>
      <c r="G21">
        <f ca="1">IF($D$4=1,0,OFFSET(DATA!$A$34,LOOK!$A21+60*(LOOK!$B$4-1),$D$4-1))</f>
        <v>490</v>
      </c>
      <c r="I21">
        <f t="shared" ca="1" si="4"/>
        <v>-142</v>
      </c>
      <c r="J21">
        <f ca="1">IF($A$4=2,OFFSET(GOALS!$AN$4,LOOK!$A21,0),IF($C$4=1,IF(C21="",0,C21-G21),C21))</f>
        <v>-381</v>
      </c>
      <c r="L21" s="191">
        <f t="shared" si="5"/>
        <v>0.8</v>
      </c>
      <c r="M21" s="191">
        <f t="shared" si="6"/>
        <v>1</v>
      </c>
      <c r="N21" s="192">
        <f t="shared" ca="1" si="7"/>
        <v>0.33900000000000002</v>
      </c>
      <c r="O21" s="193">
        <f t="shared" ca="1" si="8"/>
        <v>0.33900000000000002</v>
      </c>
      <c r="P21" s="194">
        <f t="shared" ca="1" si="9"/>
        <v>0.33900000000000002</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0.33900000000000002</v>
      </c>
      <c r="AG21" s="198">
        <f ca="1">IF(OFFSET(DATA!$A$4,AG$2+$AD21,$AD$4+$C$4*13)&gt;0,ROUND(OFFSET(DATA!$A$4,AG$2+$AD21,$AD$4+$C$4*13)/OFFSET($AE$4,$AD21,0),3),0)</f>
        <v>0.76500000000000001</v>
      </c>
      <c r="AH21" s="198">
        <f ca="1">IF(OFFSET(DATA!$A$4,AH$3+$AD21,$AD$4+$C$4*13)&gt;0,ROUND(OFFSET(DATA!$A$4,AH$2+$AD21,$AD$4+$C$4*13)/OFFSET(DATA!$A$4,AH$3+$AD21,$AD$4+$C$4*13),3),"")</f>
        <v>0.28599999999999998</v>
      </c>
      <c r="AI21" s="198">
        <f ca="1">IF(OFFSET(DATA!$A$4,AI$3+$AD21,$AD$4+$C$4*13)&gt;0,ROUND(OFFSET(DATA!$A$4,AI$2+$AD21,$AD$4+$C$4*13)/OFFSET(DATA!$A$4,AI$3+$AD21,$AD$4+$C$4*13),3),"")</f>
        <v>0.16700000000000001</v>
      </c>
      <c r="AJ21" s="198">
        <f ca="1">IF(OFFSET(DATA!$A$4,AJ$3+$AD21,$AD$4+$C$4*13)&gt;0,ROUND(OFFSET(DATA!$A$4,AJ$2+$AD21,$AD$4+$C$4*13)/OFFSET(DATA!$A$4,AJ$3+$AD21,$AD$4+$C$4*13),3),"")</f>
        <v>0.78600000000000003</v>
      </c>
      <c r="AK21" s="198">
        <f ca="1">IF(OFFSET(DATA!$A$4,AK$3+$AD21,$AD$4+$C$4*13)&gt;0,ROUND(OFFSET(DATA!$A$4,AK$2+$AD21,$AD$4+$C$4*13)/OFFSET(DATA!$A$4,AK$3+$AD21,$AD$4+$C$4*13),3),"")</f>
        <v>0.84599999999999997</v>
      </c>
      <c r="AL21" s="198">
        <f ca="1">IF(OFFSET(DATA!$A$4,AL$3+$AD21,$AD$4+$C$4*13)&gt;0,ROUND(OFFSET(DATA!$A$4,AL$2+$AD21,$AD$4+$C$4*13)/OFFSET(DATA!$A$4,AL$3+$AD21,$AD$4+$C$4*13),3),"")</f>
        <v>1</v>
      </c>
      <c r="AM21" s="198">
        <f ca="1">IF(OFFSET(DATA!$A$4,AM$2+$AD21,$AD$4+$C$4*13)&gt;0,ROUND(OFFSET(DATA!$A$4,AM$2+$AD21,$AD$4+$C$4*13)/OFFSET($AE$4,$AD21,0),3),0)</f>
        <v>1.091</v>
      </c>
      <c r="AN21" s="198">
        <f ca="1">IF(OFFSET(DATA!$A$4,AN$3+$AD21,$AD$4+$C$4*13)&gt;0,ROUND(OFFSET(DATA!$A$4,AN$2+$AD21,$AD$4+$C$4*13)/OFFSET(DATA!$A$4,AN$3+$AD21,$AD$4+$C$4*13),3),"")</f>
        <v>1</v>
      </c>
      <c r="AO21" s="198">
        <f ca="1">IF(OFFSET(DATA!$A$4,AO$2+$AD21,$AD$4+$C$4*13)&gt;0,ROUND(OFFSET(DATA!$A$4,AO$2+$AD21,$AD$4+$C$4*13)/OFFSET($AE$4,$AD21,0),3),0)</f>
        <v>0.92300000000000004</v>
      </c>
      <c r="AP21" s="198">
        <f ca="1">IF(OFFSET(DATA!$A$4,AP$3+$AD21,$AD$4+$C$4*13)&gt;0,ROUND(OFFSET(DATA!$A$4,AP$2+$AD21,$AD$4+$C$4*13)/OFFSET(DATA!$A$4,AP$3+$AD21,$AD$4+$C$4*13),3),"")</f>
        <v>1</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0.105</v>
      </c>
      <c r="AV21" s="198" t="str">
        <f ca="1">IF(OFFSET(DATA!$A$4,AV$3+$AD21,$AD$4+$C$4*13)&gt;0,ROUND(OFFSET(DATA!$A$4,AV$2+$AD21,$AD$4+$C$4*13)/OFFSET(DATA!$A$4,AV$3+$AD21,$AD$4+$C$4*13),3),"")</f>
        <v/>
      </c>
      <c r="AW21" s="198">
        <f ca="1">IF(OFFSET(DATA!$A$4,AW$3+$AD21,$AD$4+$C$4*13)&gt;0,ROUND(OFFSET(DATA!$A$4,AW$2+$AD21,$AD$4+$C$4*13)/OFFSET(DATA!$A$4,AW$3+$AD21,$AD$4+$C$4*13),3),"")</f>
        <v>0.371</v>
      </c>
      <c r="AX21" s="198">
        <f ca="1">IF(OFFSET(DATA!$A$4,AX$3+$AD21,$AD$4+$C$4*13)&gt;0,ROUND(OFFSET(DATA!$A$4,AX$2+$AD21,$AD$4+$C$4*13)/OFFSET(DATA!$A$4,AX$3+$AD21,$AD$4+$C$4*13),3),"")</f>
        <v>9.6000000000000002E-2</v>
      </c>
      <c r="AY21" s="198">
        <f ca="1">IF(OFFSET(DATA!$A$4,AY$3+$AD21,$AD$4+$C$4*13)&gt;0,ROUND(OFFSET(DATA!$A$4,AY$2+$AD21,$AD$4+$C$4*13)/OFFSET(DATA!$A$4,AY$3+$AD21,$AD$4+$C$4*13),3),"")</f>
        <v>0</v>
      </c>
      <c r="AZ21" s="198">
        <f ca="1">IF(OFFSET(DATA!$A$4,AZ$3+$AD21,$AD$4+$C$4*13)&gt;0,ROUND(OFFSET(DATA!$A$4,AZ$2+$AD21,$AD$4+$C$4*13)/OFFSET(DATA!$A$4,AZ$3+$AD21,$AD$4+$C$4*13),3),"")</f>
        <v>0.40400000000000003</v>
      </c>
      <c r="BA21" s="198">
        <f ca="1">IF(OFFSET(DATA!$A$4,BA$3+$AD21,$AD$4+$C$4*13)&gt;0,ROUND(OFFSET(DATA!$A$4,BA$2+$AD21,$AD$4+$C$4*13)/OFFSET(DATA!$A$4,BA$3+$AD21,$AD$4+$C$4*13),3),"")</f>
        <v>6.8000000000000005E-2</v>
      </c>
      <c r="BB21" s="198" t="str">
        <f ca="1">IF(OFFSET(DATA!$A$4,BB$3+$AD21,$AD$4+$C$4*13)&gt;0,ROUND(OFFSET(DATA!$A$4,BB$2+$AD21,$AD$4+$C$4*13)/OFFSET(DATA!$A$4,BB$3+$AD21,$AD$4+$C$4*13),3),"")</f>
        <v/>
      </c>
      <c r="BC21" s="198">
        <f ca="1">IF(OFFSET(DATA!$A$4,BC$2+$AD21,$AD$4+$C$4*13)&gt;0,ROUND(OFFSET(DATA!$A$4,BC$2+$AD21,$AD$4+$C$4*13)/OFFSET($AE$4,$AD21,0),3),0)</f>
        <v>0.90800000000000003</v>
      </c>
      <c r="BD21" s="198">
        <f ca="1">IF(OFFSET(DATA!$A$4,BD$3+$AD21,$AD$4+$C$4*13)&gt;0,ROUND(OFFSET(DATA!$A$4,BD$2+$AD21,$AD$4+$C$4*13)/OFFSET(DATA!$A$4,BD$3+$AD21,$AD$4+$C$4*13),3),"")</f>
        <v>0.45200000000000001</v>
      </c>
      <c r="BE21" s="198">
        <f ca="1">IF(OFFSET(DATA!$A$4,BE$3+$AD21,$AD$4+$C$4*13)&gt;0,ROUND(OFFSET(DATA!$A$4,BE$2+$AD21,$AD$4+$C$4*13)/OFFSET(DATA!$A$4,BE$3+$AD21,$AD$4+$C$4*13),3),"")</f>
        <v>0.5</v>
      </c>
      <c r="BF21" s="198">
        <f ca="1">IF(OFFSET(DATA!$A$4,BF$3+$AD21,$AD$4+$C$4*13)&gt;0,ROUND(OFFSET(DATA!$A$4,BF$2+$AD21,$AD$4+$C$4*13)/OFFSET(DATA!$A$4,BF$3+$AD21,$AD$4+$C$4*13),3),"")</f>
        <v>0.33700000000000002</v>
      </c>
      <c r="BG21" s="198">
        <f ca="1">IF(OFFSET(DATA!$A$4,BG$2+$AD21,$AD$4+$C$4*13)&gt;0,ROUND(OFFSET(DATA!$A$4,BG$2+$AD21,$AD$4+$C$4*13)/OFFSET($AE$4,$AD21,0),3),0)</f>
        <v>0.82299999999999995</v>
      </c>
      <c r="BH21" s="198">
        <f ca="1">IF(OFFSET(DATA!$A$4,BH$3+$AD21,$AD$4+$C$4*13)&gt;0,ROUND(OFFSET(DATA!$A$4,BH$2+$AD21,$AD$4+$C$4*13)/OFFSET(DATA!$A$4,BH$3+$AD21,$AD$4+$C$4*13),3),"")</f>
        <v>0.02</v>
      </c>
      <c r="BI21" s="198">
        <f ca="1">IF(OFFSET(DATA!$A$4,BI$3+$AD21,$AD$4+$C$4*13)&gt;0,ROUND(OFFSET(DATA!$A$4,BI$2+$AD21,$AD$4+$C$4*13)/OFFSET(DATA!$A$4,BI$3+$AD21,$AD$4+$C$4*13),3),"")</f>
        <v>0.02</v>
      </c>
      <c r="BJ21" s="198" t="e">
        <f ca="1">IF(OFFSET(DATA!$A$4,BJ$3+$AD21,$AD$4+$C$4*13)&gt;0,ROUND(OFFSET(DATA!$A$4,BJ$2+$AD21,$AD$4+$C$4*13)/OFFSET(DATA!$A$4,BJ$3+$AD21,$AD$4+$C$4*13),3),"")</f>
        <v>#VALUE!</v>
      </c>
      <c r="BK21" s="198">
        <f ca="1">IF(OFFSET(DATA!$A$4,BK$3+$AD21,$AD$4+$C$4*13)&gt;0,ROUND(OFFSET(DATA!$A$4,BK$2+$AD21,$AD$4+$C$4*13)/OFFSET(DATA!$A$4,BK$3+$AD21,$AD$4+$C$4*13),3),"")</f>
        <v>8.1000000000000003E-2</v>
      </c>
      <c r="BL21" s="198">
        <f ca="1">IF(OFFSET(DATA!$A$4,BL$3+$AD21,$AD$4+$C$4*13)&gt;0,ROUND(OFFSET(DATA!$A$4,BL$2+$AD21,$AD$4+$C$4*13)/OFFSET(DATA!$A$4,BL$3+$AD21,$AD$4+$C$4*13),3),"")</f>
        <v>8.5999999999999993E-2</v>
      </c>
      <c r="BM21" s="198" t="e">
        <f ca="1">IF(OFFSET(DATA!$A$4,BM$3+$AD21,$AD$4+$C$4*13)&gt;0,ROUND(OFFSET(DATA!$A$4,BM$2+$AD21,$AD$4+$C$4*13)/OFFSET(DATA!$A$4,BM$3+$AD21,$AD$4+$C$4*13),3),"")</f>
        <v>#VALUE!</v>
      </c>
      <c r="BN21" s="291"/>
      <c r="BO21" s="291"/>
    </row>
    <row r="22" spans="1:67" x14ac:dyDescent="0.2">
      <c r="A22" s="45">
        <v>18</v>
      </c>
      <c r="B22" s="188">
        <f ca="1">OFFSET(DATA!$A$4,LOOK!$A22+60*(LOOK!$B$4-1),$D$4+$C$4*13)</f>
        <v>18</v>
      </c>
      <c r="C22" s="188">
        <f ca="1">IF($A$4=2,OFFSET(GOALS!$AN$4,LOOK!$A22,0),OFFSET(DATA!$A$4,LOOK!$A22+60*(LOOK!$B$4-1)+30,$D$4+$C$4*13))</f>
        <v>67</v>
      </c>
      <c r="D22" s="189">
        <f ca="1">OFFSET(GOALS!$C$4,LOOK!$A22,LOOK!$B$4)</f>
        <v>1</v>
      </c>
      <c r="E22" s="190">
        <f t="shared" ca="1" si="3"/>
        <v>0.8</v>
      </c>
      <c r="F22">
        <f ca="1">IF($D$4=1,0,OFFSET(DATA!$A$4,LOOK!$A22+60*(LOOK!$B$4-1),$D$4-1))</f>
        <v>81</v>
      </c>
      <c r="G22">
        <f ca="1">IF($D$4=1,0,OFFSET(DATA!$A$34,LOOK!$A22+60*(LOOK!$B$4-1),$D$4-1))</f>
        <v>250</v>
      </c>
      <c r="I22">
        <f t="shared" ca="1" si="4"/>
        <v>-63</v>
      </c>
      <c r="J22">
        <f ca="1">IF($A$4=2,OFFSET(GOALS!$AN$4,LOOK!$A22,0),IF($C$4=1,IF(C22="",0,C22-G22),C22))</f>
        <v>-183</v>
      </c>
      <c r="L22" s="191">
        <f t="shared" si="5"/>
        <v>0.8</v>
      </c>
      <c r="M22" s="191">
        <f t="shared" si="6"/>
        <v>1</v>
      </c>
      <c r="N22" s="192">
        <f t="shared" ca="1" si="7"/>
        <v>0.26900000000000002</v>
      </c>
      <c r="O22" s="193">
        <f t="shared" ca="1" si="8"/>
        <v>0.26900000000000002</v>
      </c>
      <c r="P22" s="194">
        <f t="shared" ca="1" si="9"/>
        <v>0.26900000000000002</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0.26900000000000002</v>
      </c>
      <c r="AG22" s="198">
        <f ca="1">IF(OFFSET(DATA!$A$4,AG$2+$AD22,$AD$4+$C$4*13)&gt;0,ROUND(OFFSET(DATA!$A$4,AG$2+$AD22,$AD$4+$C$4*13)/OFFSET($AE$4,$AD22,0),3),0)</f>
        <v>0.79400000000000004</v>
      </c>
      <c r="AH22" s="198">
        <f ca="1">IF(OFFSET(DATA!$A$4,AH$3+$AD22,$AD$4+$C$4*13)&gt;0,ROUND(OFFSET(DATA!$A$4,AH$2+$AD22,$AD$4+$C$4*13)/OFFSET(DATA!$A$4,AH$3+$AD22,$AD$4+$C$4*13),3),"")</f>
        <v>0.183</v>
      </c>
      <c r="AI22" s="198">
        <f ca="1">IF(OFFSET(DATA!$A$4,AI$3+$AD22,$AD$4+$C$4*13)&gt;0,ROUND(OFFSET(DATA!$A$4,AI$2+$AD22,$AD$4+$C$4*13)/OFFSET(DATA!$A$4,AI$3+$AD22,$AD$4+$C$4*13),3),"")</f>
        <v>0.25</v>
      </c>
      <c r="AJ22" s="198">
        <f ca="1">IF(OFFSET(DATA!$A$4,AJ$3+$AD22,$AD$4+$C$4*13)&gt;0,ROUND(OFFSET(DATA!$A$4,AJ$2+$AD22,$AD$4+$C$4*13)/OFFSET(DATA!$A$4,AJ$3+$AD22,$AD$4+$C$4*13),3),"")</f>
        <v>0.6</v>
      </c>
      <c r="AK22" s="198">
        <f ca="1">IF(OFFSET(DATA!$A$4,AK$3+$AD22,$AD$4+$C$4*13)&gt;0,ROUND(OFFSET(DATA!$A$4,AK$2+$AD22,$AD$4+$C$4*13)/OFFSET(DATA!$A$4,AK$3+$AD22,$AD$4+$C$4*13),3),"")</f>
        <v>0.6</v>
      </c>
      <c r="AL22" s="198">
        <f ca="1">IF(OFFSET(DATA!$A$4,AL$3+$AD22,$AD$4+$C$4*13)&gt;0,ROUND(OFFSET(DATA!$A$4,AL$2+$AD22,$AD$4+$C$4*13)/OFFSET(DATA!$A$4,AL$3+$AD22,$AD$4+$C$4*13),3),"")</f>
        <v>1</v>
      </c>
      <c r="AM22" s="198">
        <f ca="1">IF(OFFSET(DATA!$A$4,AM$2+$AD22,$AD$4+$C$4*13)&gt;0,ROUND(OFFSET(DATA!$A$4,AM$2+$AD22,$AD$4+$C$4*13)/OFFSET($AE$4,$AD22,0),3),0)</f>
        <v>1.3680000000000001</v>
      </c>
      <c r="AN22" s="198">
        <f ca="1">IF(OFFSET(DATA!$A$4,AN$3+$AD22,$AD$4+$C$4*13)&gt;0,ROUND(OFFSET(DATA!$A$4,AN$2+$AD22,$AD$4+$C$4*13)/OFFSET(DATA!$A$4,AN$3+$AD22,$AD$4+$C$4*13),3),"")</f>
        <v>1</v>
      </c>
      <c r="AO22" s="198">
        <f ca="1">IF(OFFSET(DATA!$A$4,AO$2+$AD22,$AD$4+$C$4*13)&gt;0,ROUND(OFFSET(DATA!$A$4,AO$2+$AD22,$AD$4+$C$4*13)/OFFSET($AE$4,$AD22,0),3),0)</f>
        <v>0.92900000000000005</v>
      </c>
      <c r="AP22" s="198">
        <f ca="1">IF(OFFSET(DATA!$A$4,AP$3+$AD22,$AD$4+$C$4*13)&gt;0,ROUND(OFFSET(DATA!$A$4,AP$2+$AD22,$AD$4+$C$4*13)/OFFSET(DATA!$A$4,AP$3+$AD22,$AD$4+$C$4*13),3),"")</f>
        <v>1</v>
      </c>
      <c r="AQ22" s="198">
        <f ca="1">IF(OFFSET(DATA!$A$4,AQ$3+$AD22,$AD$4+$C$4*13)&gt;0,ROUND(OFFSET(DATA!$A$4,AQ$2+$AD22,$AD$4+$C$4*13)/OFFSET(DATA!$A$4,AQ$3+$AD22,$AD$4+$C$4*13),3),"")</f>
        <v>0.66700000000000004</v>
      </c>
      <c r="AR22" s="198" t="str">
        <f ca="1">IF(OFFSET(DATA!$A$4,AR$3+$AD22,$AD$4+$C$4*13)&gt;0,ROUND(OFFSET(DATA!$A$4,AR$2+$AD22,$AD$4+$C$4*13)/OFFSET(DATA!$A$4,AR$3+$AD22,$AD$4+$C$4*13),3),"")</f>
        <v/>
      </c>
      <c r="AS22" s="198" t="str">
        <f ca="1">IF(OFFSET(DATA!$A$4,AS$3+$AD22,$AD$4+$C$4*13)&gt;0,ROUND(OFFSET(DATA!$A$4,AS$2+$AD22,$AD$4+$C$4*13)/OFFSET(DATA!$A$4,AS$3+$AD22,$AD$4+$C$4*13),3),"")</f>
        <v/>
      </c>
      <c r="AT22" s="198">
        <f ca="1">IF(OFFSET(DATA!$A$4,AT$3+$AD22,$AD$4+$C$4*13)&gt;0,ROUND(OFFSET(DATA!$A$4,AT$2+$AD22,$AD$4+$C$4*13)/OFFSET(DATA!$A$4,AT$3+$AD22,$AD$4+$C$4*13),3),"")</f>
        <v>0.5</v>
      </c>
      <c r="AU22" s="198">
        <f ca="1">IF(OFFSET(DATA!$A$4,AU$3+$AD22,$AD$4+$C$4*13)&gt;0,ROUND(OFFSET(DATA!$A$4,AU$2+$AD22,$AD$4+$C$4*13)/OFFSET(DATA!$A$4,AU$3+$AD22,$AD$4+$C$4*13),3),"")</f>
        <v>2.556</v>
      </c>
      <c r="AV22" s="198" t="str">
        <f ca="1">IF(OFFSET(DATA!$A$4,AV$3+$AD22,$AD$4+$C$4*13)&gt;0,ROUND(OFFSET(DATA!$A$4,AV$2+$AD22,$AD$4+$C$4*13)/OFFSET(DATA!$A$4,AV$3+$AD22,$AD$4+$C$4*13),3),"")</f>
        <v/>
      </c>
      <c r="AW22" s="198">
        <f ca="1">IF(OFFSET(DATA!$A$4,AW$3+$AD22,$AD$4+$C$4*13)&gt;0,ROUND(OFFSET(DATA!$A$4,AW$2+$AD22,$AD$4+$C$4*13)/OFFSET(DATA!$A$4,AW$3+$AD22,$AD$4+$C$4*13),3),"")</f>
        <v>0.372</v>
      </c>
      <c r="AX22" s="198">
        <f ca="1">IF(OFFSET(DATA!$A$4,AX$3+$AD22,$AD$4+$C$4*13)&gt;0,ROUND(OFFSET(DATA!$A$4,AX$2+$AD22,$AD$4+$C$4*13)/OFFSET(DATA!$A$4,AX$3+$AD22,$AD$4+$C$4*13),3),"")</f>
        <v>0.184</v>
      </c>
      <c r="AY22" s="198">
        <f ca="1">IF(OFFSET(DATA!$A$4,AY$3+$AD22,$AD$4+$C$4*13)&gt;0,ROUND(OFFSET(DATA!$A$4,AY$2+$AD22,$AD$4+$C$4*13)/OFFSET(DATA!$A$4,AY$3+$AD22,$AD$4+$C$4*13),3),"")</f>
        <v>0.21099999999999999</v>
      </c>
      <c r="AZ22" s="198">
        <f ca="1">IF(OFFSET(DATA!$A$4,AZ$3+$AD22,$AD$4+$C$4*13)&gt;0,ROUND(OFFSET(DATA!$A$4,AZ$2+$AD22,$AD$4+$C$4*13)/OFFSET(DATA!$A$4,AZ$3+$AD22,$AD$4+$C$4*13),3),"")</f>
        <v>0.29199999999999998</v>
      </c>
      <c r="BA22" s="198">
        <f ca="1">IF(OFFSET(DATA!$A$4,BA$3+$AD22,$AD$4+$C$4*13)&gt;0,ROUND(OFFSET(DATA!$A$4,BA$2+$AD22,$AD$4+$C$4*13)/OFFSET(DATA!$A$4,BA$3+$AD22,$AD$4+$C$4*13),3),"")</f>
        <v>0.222</v>
      </c>
      <c r="BB22" s="198" t="str">
        <f ca="1">IF(OFFSET(DATA!$A$4,BB$3+$AD22,$AD$4+$C$4*13)&gt;0,ROUND(OFFSET(DATA!$A$4,BB$2+$AD22,$AD$4+$C$4*13)/OFFSET(DATA!$A$4,BB$3+$AD22,$AD$4+$C$4*13),3),"")</f>
        <v/>
      </c>
      <c r="BC22" s="198">
        <f ca="1">IF(OFFSET(DATA!$A$4,BC$2+$AD22,$AD$4+$C$4*13)&gt;0,ROUND(OFFSET(DATA!$A$4,BC$2+$AD22,$AD$4+$C$4*13)/OFFSET($AE$4,$AD22,0),3),0)</f>
        <v>0.60099999999999998</v>
      </c>
      <c r="BD22" s="198">
        <f ca="1">IF(OFFSET(DATA!$A$4,BD$3+$AD22,$AD$4+$C$4*13)&gt;0,ROUND(OFFSET(DATA!$A$4,BD$2+$AD22,$AD$4+$C$4*13)/OFFSET(DATA!$A$4,BD$3+$AD22,$AD$4+$C$4*13),3),"")</f>
        <v>0.5</v>
      </c>
      <c r="BE22" s="198">
        <f ca="1">IF(OFFSET(DATA!$A$4,BE$3+$AD22,$AD$4+$C$4*13)&gt;0,ROUND(OFFSET(DATA!$A$4,BE$2+$AD22,$AD$4+$C$4*13)/OFFSET(DATA!$A$4,BE$3+$AD22,$AD$4+$C$4*13),3),"")</f>
        <v>0</v>
      </c>
      <c r="BF22" s="198">
        <f ca="1">IF(OFFSET(DATA!$A$4,BF$3+$AD22,$AD$4+$C$4*13)&gt;0,ROUND(OFFSET(DATA!$A$4,BF$2+$AD22,$AD$4+$C$4*13)/OFFSET(DATA!$A$4,BF$3+$AD22,$AD$4+$C$4*13),3),"")</f>
        <v>0.33300000000000002</v>
      </c>
      <c r="BG22" s="198">
        <f ca="1">IF(OFFSET(DATA!$A$4,BG$2+$AD22,$AD$4+$C$4*13)&gt;0,ROUND(OFFSET(DATA!$A$4,BG$2+$AD22,$AD$4+$C$4*13)/OFFSET($AE$4,$AD22,0),3),0)</f>
        <v>0.57099999999999995</v>
      </c>
      <c r="BH22" s="198">
        <f ca="1">IF(OFFSET(DATA!$A$4,BH$3+$AD22,$AD$4+$C$4*13)&gt;0,ROUND(OFFSET(DATA!$A$4,BH$2+$AD22,$AD$4+$C$4*13)/OFFSET(DATA!$A$4,BH$3+$AD22,$AD$4+$C$4*13),3),"")</f>
        <v>0.111</v>
      </c>
      <c r="BI22" s="198">
        <f ca="1">IF(OFFSET(DATA!$A$4,BI$3+$AD22,$AD$4+$C$4*13)&gt;0,ROUND(OFFSET(DATA!$A$4,BI$2+$AD22,$AD$4+$C$4*13)/OFFSET(DATA!$A$4,BI$3+$AD22,$AD$4+$C$4*13),3),"")</f>
        <v>5.0000000000000001E-3</v>
      </c>
      <c r="BJ22" s="198" t="e">
        <f ca="1">IF(OFFSET(DATA!$A$4,BJ$3+$AD22,$AD$4+$C$4*13)&gt;0,ROUND(OFFSET(DATA!$A$4,BJ$2+$AD22,$AD$4+$C$4*13)/OFFSET(DATA!$A$4,BJ$3+$AD22,$AD$4+$C$4*13),3),"")</f>
        <v>#VALUE!</v>
      </c>
      <c r="BK22" s="198">
        <f ca="1">IF(OFFSET(DATA!$A$4,BK$3+$AD22,$AD$4+$C$4*13)&gt;0,ROUND(OFFSET(DATA!$A$4,BK$2+$AD22,$AD$4+$C$4*13)/OFFSET(DATA!$A$4,BK$3+$AD22,$AD$4+$C$4*13),3),"")</f>
        <v>6.0000000000000001E-3</v>
      </c>
      <c r="BL22" s="198">
        <f ca="1">IF(OFFSET(DATA!$A$4,BL$3+$AD22,$AD$4+$C$4*13)&gt;0,ROUND(OFFSET(DATA!$A$4,BL$2+$AD22,$AD$4+$C$4*13)/OFFSET(DATA!$A$4,BL$3+$AD22,$AD$4+$C$4*13),3),"")</f>
        <v>7.0000000000000001E-3</v>
      </c>
      <c r="BM22" s="198" t="e">
        <f ca="1">IF(OFFSET(DATA!$A$4,BM$3+$AD22,$AD$4+$C$4*13)&gt;0,ROUND(OFFSET(DATA!$A$4,BM$2+$AD22,$AD$4+$C$4*13)/OFFSET(DATA!$A$4,BM$3+$AD22,$AD$4+$C$4*13),3),"")</f>
        <v>#VALUE!</v>
      </c>
      <c r="BN22" s="291"/>
      <c r="BO22" s="291"/>
    </row>
    <row r="23" spans="1:67" x14ac:dyDescent="0.2">
      <c r="A23" s="45">
        <v>19</v>
      </c>
      <c r="B23" s="188">
        <f ca="1">OFFSET(DATA!$A$4,LOOK!$A23+60*(LOOK!$B$4-1),$D$4+$C$4*13)</f>
        <v>7</v>
      </c>
      <c r="C23" s="188">
        <f ca="1">IF($A$4=2,OFFSET(GOALS!$AN$4,LOOK!$A23,0),OFFSET(DATA!$A$4,LOOK!$A23+60*(LOOK!$B$4-1)+30,$D$4+$C$4*13))</f>
        <v>28</v>
      </c>
      <c r="D23" s="189">
        <f ca="1">OFFSET(GOALS!$C$4,LOOK!$A23,LOOK!$B$4)</f>
        <v>1</v>
      </c>
      <c r="E23" s="190">
        <f t="shared" ca="1" si="3"/>
        <v>0.8</v>
      </c>
      <c r="F23">
        <f ca="1">IF($D$4=1,0,OFFSET(DATA!$A$4,LOOK!$A23+60*(LOOK!$B$4-1),$D$4-1))</f>
        <v>17</v>
      </c>
      <c r="G23">
        <f ca="1">IF($D$4=1,0,OFFSET(DATA!$A$34,LOOK!$A23+60*(LOOK!$B$4-1),$D$4-1))</f>
        <v>74</v>
      </c>
      <c r="I23">
        <f t="shared" ca="1" si="4"/>
        <v>-10</v>
      </c>
      <c r="J23">
        <f ca="1">IF($A$4=2,OFFSET(GOALS!$AN$4,LOOK!$A23,0),IF($C$4=1,IF(C23="",0,C23-G23),C23))</f>
        <v>-46</v>
      </c>
      <c r="L23" s="191">
        <f t="shared" si="5"/>
        <v>0.8</v>
      </c>
      <c r="M23" s="191">
        <f t="shared" si="6"/>
        <v>1</v>
      </c>
      <c r="N23" s="192">
        <f t="shared" ca="1" si="7"/>
        <v>0.25</v>
      </c>
      <c r="O23" s="193">
        <f t="shared" ca="1" si="8"/>
        <v>0.25</v>
      </c>
      <c r="P23" s="194">
        <f t="shared" ca="1" si="9"/>
        <v>0.25</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0.25</v>
      </c>
      <c r="AG23" s="198">
        <f ca="1">IF(OFFSET(DATA!$A$4,AG$2+$AD23,$AD$4+$C$4*13)&gt;0,ROUND(OFFSET(DATA!$A$4,AG$2+$AD23,$AD$4+$C$4*13)/OFFSET($AE$4,$AD23,0),3),0)</f>
        <v>0.71599999999999997</v>
      </c>
      <c r="AH23" s="198">
        <f ca="1">IF(OFFSET(DATA!$A$4,AH$3+$AD23,$AD$4+$C$4*13)&gt;0,ROUND(OFFSET(DATA!$A$4,AH$2+$AD23,$AD$4+$C$4*13)/OFFSET(DATA!$A$4,AH$3+$AD23,$AD$4+$C$4*13),3),"")</f>
        <v>0.14799999999999999</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t="str">
        <f ca="1">IF(OFFSET(DATA!$A$4,AL$3+$AD23,$AD$4+$C$4*13)&gt;0,ROUND(OFFSET(DATA!$A$4,AL$2+$AD23,$AD$4+$C$4*13)/OFFSET(DATA!$A$4,AL$3+$AD23,$AD$4+$C$4*13),3),"")</f>
        <v/>
      </c>
      <c r="AM23" s="198">
        <f ca="1">IF(OFFSET(DATA!$A$4,AM$2+$AD23,$AD$4+$C$4*13)&gt;0,ROUND(OFFSET(DATA!$A$4,AM$2+$AD23,$AD$4+$C$4*13)/OFFSET($AE$4,$AD23,0),3),0)</f>
        <v>1.643</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3.5</v>
      </c>
      <c r="AV23" s="198" t="str">
        <f ca="1">IF(OFFSET(DATA!$A$4,AV$3+$AD23,$AD$4+$C$4*13)&gt;0,ROUND(OFFSET(DATA!$A$4,AV$2+$AD23,$AD$4+$C$4*13)/OFFSET(DATA!$A$4,AV$3+$AD23,$AD$4+$C$4*13),3),"")</f>
        <v/>
      </c>
      <c r="AW23" s="198">
        <f ca="1">IF(OFFSET(DATA!$A$4,AW$3+$AD23,$AD$4+$C$4*13)&gt;0,ROUND(OFFSET(DATA!$A$4,AW$2+$AD23,$AD$4+$C$4*13)/OFFSET(DATA!$A$4,AW$3+$AD23,$AD$4+$C$4*13),3),"")</f>
        <v>0.41199999999999998</v>
      </c>
      <c r="AX23" s="198">
        <f ca="1">IF(OFFSET(DATA!$A$4,AX$3+$AD23,$AD$4+$C$4*13)&gt;0,ROUND(OFFSET(DATA!$A$4,AX$2+$AD23,$AD$4+$C$4*13)/OFFSET(DATA!$A$4,AX$3+$AD23,$AD$4+$C$4*13),3),"")</f>
        <v>0.14799999999999999</v>
      </c>
      <c r="AY23" s="198">
        <f ca="1">IF(OFFSET(DATA!$A$4,AY$3+$AD23,$AD$4+$C$4*13)&gt;0,ROUND(OFFSET(DATA!$A$4,AY$2+$AD23,$AD$4+$C$4*13)/OFFSET(DATA!$A$4,AY$3+$AD23,$AD$4+$C$4*13),3),"")</f>
        <v>0.82399999999999995</v>
      </c>
      <c r="AZ23" s="198">
        <f ca="1">IF(OFFSET(DATA!$A$4,AZ$3+$AD23,$AD$4+$C$4*13)&gt;0,ROUND(OFFSET(DATA!$A$4,AZ$2+$AD23,$AD$4+$C$4*13)/OFFSET(DATA!$A$4,AZ$3+$AD23,$AD$4+$C$4*13),3),"")</f>
        <v>0.379</v>
      </c>
      <c r="BA23" s="198">
        <f ca="1">IF(OFFSET(DATA!$A$4,BA$3+$AD23,$AD$4+$C$4*13)&gt;0,ROUND(OFFSET(DATA!$A$4,BA$2+$AD23,$AD$4+$C$4*13)/OFFSET(DATA!$A$4,BA$3+$AD23,$AD$4+$C$4*13),3),"")</f>
        <v>0.111</v>
      </c>
      <c r="BB23" s="198">
        <f ca="1">IF(OFFSET(DATA!$A$4,BB$3+$AD23,$AD$4+$C$4*13)&gt;0,ROUND(OFFSET(DATA!$A$4,BB$2+$AD23,$AD$4+$C$4*13)/OFFSET(DATA!$A$4,BB$3+$AD23,$AD$4+$C$4*13),3),"")</f>
        <v>0.33300000000000002</v>
      </c>
      <c r="BC23" s="198">
        <f ca="1">IF(OFFSET(DATA!$A$4,BC$2+$AD23,$AD$4+$C$4*13)&gt;0,ROUND(OFFSET(DATA!$A$4,BC$2+$AD23,$AD$4+$C$4*13)/OFFSET($AE$4,$AD23,0),3),0)</f>
        <v>0.79400000000000004</v>
      </c>
      <c r="BD23" s="198">
        <f ca="1">IF(OFFSET(DATA!$A$4,BD$3+$AD23,$AD$4+$C$4*13)&gt;0,ROUND(OFFSET(DATA!$A$4,BD$2+$AD23,$AD$4+$C$4*13)/OFFSET(DATA!$A$4,BD$3+$AD23,$AD$4+$C$4*13),3),"")</f>
        <v>0.625</v>
      </c>
      <c r="BE23" s="198">
        <f ca="1">IF(OFFSET(DATA!$A$4,BE$3+$AD23,$AD$4+$C$4*13)&gt;0,ROUND(OFFSET(DATA!$A$4,BE$2+$AD23,$AD$4+$C$4*13)/OFFSET(DATA!$A$4,BE$3+$AD23,$AD$4+$C$4*13),3),"")</f>
        <v>1</v>
      </c>
      <c r="BF23" s="198">
        <f ca="1">IF(OFFSET(DATA!$A$4,BF$3+$AD23,$AD$4+$C$4*13)&gt;0,ROUND(OFFSET(DATA!$A$4,BF$2+$AD23,$AD$4+$C$4*13)/OFFSET(DATA!$A$4,BF$3+$AD23,$AD$4+$C$4*13),3),"")</f>
        <v>0.57099999999999995</v>
      </c>
      <c r="BG23" s="198">
        <f ca="1">IF(OFFSET(DATA!$A$4,BG$2+$AD23,$AD$4+$C$4*13)&gt;0,ROUND(OFFSET(DATA!$A$4,BG$2+$AD23,$AD$4+$C$4*13)/OFFSET($AE$4,$AD23,0),3),0)</f>
        <v>0.82099999999999995</v>
      </c>
      <c r="BH23" s="198">
        <f ca="1">IF(OFFSET(DATA!$A$4,BH$3+$AD23,$AD$4+$C$4*13)&gt;0,ROUND(OFFSET(DATA!$A$4,BH$2+$AD23,$AD$4+$C$4*13)/OFFSET(DATA!$A$4,BH$3+$AD23,$AD$4+$C$4*13),3),"")</f>
        <v>0.57699999999999996</v>
      </c>
      <c r="BI23" s="198">
        <f ca="1">IF(OFFSET(DATA!$A$4,BI$3+$AD23,$AD$4+$C$4*13)&gt;0,ROUND(OFFSET(DATA!$A$4,BI$2+$AD23,$AD$4+$C$4*13)/OFFSET(DATA!$A$4,BI$3+$AD23,$AD$4+$C$4*13),3),"")</f>
        <v>3.2000000000000001E-2</v>
      </c>
      <c r="BJ23" s="198">
        <f ca="1">IF(OFFSET(DATA!$A$4,BJ$3+$AD23,$AD$4+$C$4*13)&gt;0,ROUND(OFFSET(DATA!$A$4,BJ$2+$AD23,$AD$4+$C$4*13)/OFFSET(DATA!$A$4,BJ$3+$AD23,$AD$4+$C$4*13),3),"")</f>
        <v>85</v>
      </c>
      <c r="BK23" s="198">
        <f ca="1">IF(OFFSET(DATA!$A$4,BK$3+$AD23,$AD$4+$C$4*13)&gt;0,ROUND(OFFSET(DATA!$A$4,BK$2+$AD23,$AD$4+$C$4*13)/OFFSET(DATA!$A$4,BK$3+$AD23,$AD$4+$C$4*13),3),"")</f>
        <v>8.5000000000000006E-2</v>
      </c>
      <c r="BL23" s="198">
        <f ca="1">IF(OFFSET(DATA!$A$4,BL$3+$AD23,$AD$4+$C$4*13)&gt;0,ROUND(OFFSET(DATA!$A$4,BL$2+$AD23,$AD$4+$C$4*13)/OFFSET(DATA!$A$4,BL$3+$AD23,$AD$4+$C$4*13),3),"")</f>
        <v>8.4000000000000005E-2</v>
      </c>
      <c r="BM23" s="198">
        <f ca="1">IF(OFFSET(DATA!$A$4,BM$3+$AD23,$AD$4+$C$4*13)&gt;0,ROUND(OFFSET(DATA!$A$4,BM$2+$AD23,$AD$4+$C$4*13)/OFFSET(DATA!$A$4,BM$3+$AD23,$AD$4+$C$4*13),3),"")</f>
        <v>0.25</v>
      </c>
      <c r="BN23" s="291"/>
      <c r="BO23" s="291"/>
    </row>
    <row r="24" spans="1:67" x14ac:dyDescent="0.2">
      <c r="A24" s="45">
        <v>20</v>
      </c>
      <c r="B24" s="188">
        <f ca="1">OFFSET(DATA!$A$4,LOOK!$A24+60*(LOOK!$B$4-1),$D$4+$C$4*13)</f>
        <v>9</v>
      </c>
      <c r="C24" s="188">
        <f ca="1">IF($A$4=2,OFFSET(GOALS!$AN$4,LOOK!$A24,0),OFFSET(DATA!$A$4,LOOK!$A24+60*(LOOK!$B$4-1)+30,$D$4+$C$4*13))</f>
        <v>29</v>
      </c>
      <c r="D24" s="189">
        <f ca="1">OFFSET(GOALS!$C$4,LOOK!$A24,LOOK!$B$4)</f>
        <v>1</v>
      </c>
      <c r="E24" s="190">
        <f t="shared" ca="1" si="3"/>
        <v>0.8</v>
      </c>
      <c r="F24">
        <f ca="1">IF($D$4=1,0,OFFSET(DATA!$A$4,LOOK!$A24+60*(LOOK!$B$4-1),$D$4-1))</f>
        <v>32</v>
      </c>
      <c r="G24">
        <f ca="1">IF($D$4=1,0,OFFSET(DATA!$A$34,LOOK!$A24+60*(LOOK!$B$4-1),$D$4-1))</f>
        <v>142</v>
      </c>
      <c r="I24">
        <f t="shared" ca="1" si="4"/>
        <v>-23</v>
      </c>
      <c r="J24">
        <f ca="1">IF($A$4=2,OFFSET(GOALS!$AN$4,LOOK!$A24,0),IF($C$4=1,IF(C24="",0,C24-G24),C24))</f>
        <v>-113</v>
      </c>
      <c r="L24" s="191">
        <f t="shared" si="5"/>
        <v>0.8</v>
      </c>
      <c r="M24" s="191">
        <f t="shared" si="6"/>
        <v>1</v>
      </c>
      <c r="N24" s="192">
        <f t="shared" ca="1" si="7"/>
        <v>0.31</v>
      </c>
      <c r="O24" s="193">
        <f t="shared" ca="1" si="8"/>
        <v>0.31</v>
      </c>
      <c r="P24" s="194">
        <f t="shared" ca="1" si="9"/>
        <v>0.31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0.31</v>
      </c>
      <c r="AG24" s="198">
        <f ca="1">IF(OFFSET(DATA!$A$4,AG$2+$AD24,$AD$4+$C$4*13)&gt;0,ROUND(OFFSET(DATA!$A$4,AG$2+$AD24,$AD$4+$C$4*13)/OFFSET($AE$4,$AD24,0),3),0)</f>
        <v>0.72</v>
      </c>
      <c r="AH24" s="198">
        <f ca="1">IF(OFFSET(DATA!$A$4,AH$3+$AD24,$AD$4+$C$4*13)&gt;0,ROUND(OFFSET(DATA!$A$4,AH$2+$AD24,$AD$4+$C$4*13)/OFFSET(DATA!$A$4,AH$3+$AD24,$AD$4+$C$4*13),3),"")</f>
        <v>0.182</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1.4930000000000001</v>
      </c>
      <c r="AN24" s="198">
        <f ca="1">IF(OFFSET(DATA!$A$4,AN$3+$AD24,$AD$4+$C$4*13)&gt;0,ROUND(OFFSET(DATA!$A$4,AN$2+$AD24,$AD$4+$C$4*13)/OFFSET(DATA!$A$4,AN$3+$AD24,$AD$4+$C$4*13),3),"")</f>
        <v>1</v>
      </c>
      <c r="AO24" s="198">
        <f ca="1">IF(OFFSET(DATA!$A$4,AO$2+$AD24,$AD$4+$C$4*13)&gt;0,ROUND(OFFSET(DATA!$A$4,AO$2+$AD24,$AD$4+$C$4*13)/OFFSET($AE$4,$AD24,0),3),0)</f>
        <v>1.0580000000000001</v>
      </c>
      <c r="AP24" s="198">
        <f ca="1">IF(OFFSET(DATA!$A$4,AP$3+$AD24,$AD$4+$C$4*13)&gt;0,ROUND(OFFSET(DATA!$A$4,AP$2+$AD24,$AD$4+$C$4*13)/OFFSET(DATA!$A$4,AP$3+$AD24,$AD$4+$C$4*13),3),"")</f>
        <v>1</v>
      </c>
      <c r="AQ24" s="198">
        <f ca="1">IF(OFFSET(DATA!$A$4,AQ$3+$AD24,$AD$4+$C$4*13)&gt;0,ROUND(OFFSET(DATA!$A$4,AQ$2+$AD24,$AD$4+$C$4*13)/OFFSET(DATA!$A$4,AQ$3+$AD24,$AD$4+$C$4*13),3),"")</f>
        <v>1</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1.22</v>
      </c>
      <c r="AV24" s="198" t="str">
        <f ca="1">IF(OFFSET(DATA!$A$4,AV$3+$AD24,$AD$4+$C$4*13)&gt;0,ROUND(OFFSET(DATA!$A$4,AV$2+$AD24,$AD$4+$C$4*13)/OFFSET(DATA!$A$4,AV$3+$AD24,$AD$4+$C$4*13),3),"")</f>
        <v/>
      </c>
      <c r="AW24" s="198">
        <f ca="1">IF(OFFSET(DATA!$A$4,AW$3+$AD24,$AD$4+$C$4*13)&gt;0,ROUND(OFFSET(DATA!$A$4,AW$2+$AD24,$AD$4+$C$4*13)/OFFSET(DATA!$A$4,AW$3+$AD24,$AD$4+$C$4*13),3),"")</f>
        <v>0.35699999999999998</v>
      </c>
      <c r="AX24" s="198">
        <f ca="1">IF(OFFSET(DATA!$A$4,AX$3+$AD24,$AD$4+$C$4*13)&gt;0,ROUND(OFFSET(DATA!$A$4,AX$2+$AD24,$AD$4+$C$4*13)/OFFSET(DATA!$A$4,AX$3+$AD24,$AD$4+$C$4*13),3),"")</f>
        <v>7.4999999999999997E-2</v>
      </c>
      <c r="AY24" s="198" t="str">
        <f ca="1">IF(OFFSET(DATA!$A$4,AY$3+$AD24,$AD$4+$C$4*13)&gt;0,ROUND(OFFSET(DATA!$A$4,AY$2+$AD24,$AD$4+$C$4*13)/OFFSET(DATA!$A$4,AY$3+$AD24,$AD$4+$C$4*13),3),"")</f>
        <v/>
      </c>
      <c r="AZ24" s="198">
        <f ca="1">IF(OFFSET(DATA!$A$4,AZ$3+$AD24,$AD$4+$C$4*13)&gt;0,ROUND(OFFSET(DATA!$A$4,AZ$2+$AD24,$AD$4+$C$4*13)/OFFSET(DATA!$A$4,AZ$3+$AD24,$AD$4+$C$4*13),3),"")</f>
        <v>0.39400000000000002</v>
      </c>
      <c r="BA24" s="198">
        <f ca="1">IF(OFFSET(DATA!$A$4,BA$3+$AD24,$AD$4+$C$4*13)&gt;0,ROUND(OFFSET(DATA!$A$4,BA$2+$AD24,$AD$4+$C$4*13)/OFFSET(DATA!$A$4,BA$3+$AD24,$AD$4+$C$4*13),3),"")</f>
        <v>0.105</v>
      </c>
      <c r="BB24" s="198">
        <f ca="1">IF(OFFSET(DATA!$A$4,BB$3+$AD24,$AD$4+$C$4*13)&gt;0,ROUND(OFFSET(DATA!$A$4,BB$2+$AD24,$AD$4+$C$4*13)/OFFSET(DATA!$A$4,BB$3+$AD24,$AD$4+$C$4*13),3),"")</f>
        <v>1</v>
      </c>
      <c r="BC24" s="198">
        <f ca="1">IF(OFFSET(DATA!$A$4,BC$2+$AD24,$AD$4+$C$4*13)&gt;0,ROUND(OFFSET(DATA!$A$4,BC$2+$AD24,$AD$4+$C$4*13)/OFFSET($AE$4,$AD24,0),3),0)</f>
        <v>0.877</v>
      </c>
      <c r="BD24" s="198">
        <f ca="1">IF(OFFSET(DATA!$A$4,BD$3+$AD24,$AD$4+$C$4*13)&gt;0,ROUND(OFFSET(DATA!$A$4,BD$2+$AD24,$AD$4+$C$4*13)/OFFSET(DATA!$A$4,BD$3+$AD24,$AD$4+$C$4*13),3),"")</f>
        <v>0.35699999999999998</v>
      </c>
      <c r="BE24" s="198">
        <f ca="1">IF(OFFSET(DATA!$A$4,BE$3+$AD24,$AD$4+$C$4*13)&gt;0,ROUND(OFFSET(DATA!$A$4,BE$2+$AD24,$AD$4+$C$4*13)/OFFSET(DATA!$A$4,BE$3+$AD24,$AD$4+$C$4*13),3),"")</f>
        <v>0.42899999999999999</v>
      </c>
      <c r="BF24" s="198">
        <f ca="1">IF(OFFSET(DATA!$A$4,BF$3+$AD24,$AD$4+$C$4*13)&gt;0,ROUND(OFFSET(DATA!$A$4,BF$2+$AD24,$AD$4+$C$4*13)/OFFSET(DATA!$A$4,BF$3+$AD24,$AD$4+$C$4*13),3),"")</f>
        <v>0.34599999999999997</v>
      </c>
      <c r="BG24" s="198">
        <f ca="1">IF(OFFSET(DATA!$A$4,BG$2+$AD24,$AD$4+$C$4*13)&gt;0,ROUND(OFFSET(DATA!$A$4,BG$2+$AD24,$AD$4+$C$4*13)/OFFSET($AE$4,$AD24,0),3),0)</f>
        <v>0.999</v>
      </c>
      <c r="BH24" s="198">
        <f ca="1">IF(OFFSET(DATA!$A$4,BH$3+$AD24,$AD$4+$C$4*13)&gt;0,ROUND(OFFSET(DATA!$A$4,BH$2+$AD24,$AD$4+$C$4*13)/OFFSET(DATA!$A$4,BH$3+$AD24,$AD$4+$C$4*13),3),"")</f>
        <v>0.11899999999999999</v>
      </c>
      <c r="BI24" s="198">
        <f ca="1">IF(OFFSET(DATA!$A$4,BI$3+$AD24,$AD$4+$C$4*13)&gt;0,ROUND(OFFSET(DATA!$A$4,BI$2+$AD24,$AD$4+$C$4*13)/OFFSET(DATA!$A$4,BI$3+$AD24,$AD$4+$C$4*13),3),"")</f>
        <v>0.12</v>
      </c>
      <c r="BJ24" s="198" t="e">
        <f ca="1">IF(OFFSET(DATA!$A$4,BJ$3+$AD24,$AD$4+$C$4*13)&gt;0,ROUND(OFFSET(DATA!$A$4,BJ$2+$AD24,$AD$4+$C$4*13)/OFFSET(DATA!$A$4,BJ$3+$AD24,$AD$4+$C$4*13),3),"")</f>
        <v>#VALUE!</v>
      </c>
      <c r="BK24" s="198">
        <f ca="1">IF(OFFSET(DATA!$A$4,BK$3+$AD24,$AD$4+$C$4*13)&gt;0,ROUND(OFFSET(DATA!$A$4,BK$2+$AD24,$AD$4+$C$4*13)/OFFSET(DATA!$A$4,BK$3+$AD24,$AD$4+$C$4*13),3),"")</f>
        <v>0.11700000000000001</v>
      </c>
      <c r="BL24" s="198">
        <f ca="1">IF(OFFSET(DATA!$A$4,BL$3+$AD24,$AD$4+$C$4*13)&gt;0,ROUND(OFFSET(DATA!$A$4,BL$2+$AD24,$AD$4+$C$4*13)/OFFSET(DATA!$A$4,BL$3+$AD24,$AD$4+$C$4*13),3),"")</f>
        <v>0.114</v>
      </c>
      <c r="BM24" s="198" t="e">
        <f ca="1">IF(OFFSET(DATA!$A$4,BM$3+$AD24,$AD$4+$C$4*13)&gt;0,ROUND(OFFSET(DATA!$A$4,BM$2+$AD24,$AD$4+$C$4*13)/OFFSET(DATA!$A$4,BM$3+$AD24,$AD$4+$C$4*13),3),"")</f>
        <v>#VALUE!</v>
      </c>
      <c r="BN24" s="291"/>
      <c r="BO24" s="291"/>
    </row>
    <row r="25" spans="1:67" x14ac:dyDescent="0.2">
      <c r="A25" s="45">
        <v>21</v>
      </c>
      <c r="B25" s="188">
        <f ca="1">OFFSET(DATA!$A$4,LOOK!$A25+60*(LOOK!$B$4-1),$D$4+$C$4*13)</f>
        <v>31</v>
      </c>
      <c r="C25" s="188">
        <f ca="1">IF($A$4=2,OFFSET(GOALS!$AN$4,LOOK!$A25,0),OFFSET(DATA!$A$4,LOOK!$A25+60*(LOOK!$B$4-1)+30,$D$4+$C$4*13))</f>
        <v>83</v>
      </c>
      <c r="D25" s="189">
        <f ca="1">OFFSET(GOALS!$C$4,LOOK!$A25,LOOK!$B$4)</f>
        <v>1</v>
      </c>
      <c r="E25" s="190">
        <f t="shared" ca="1" si="3"/>
        <v>0.8</v>
      </c>
      <c r="F25">
        <f ca="1">IF($D$4=1,0,OFFSET(DATA!$A$4,LOOK!$A25+60*(LOOK!$B$4-1),$D$4-1))</f>
        <v>149</v>
      </c>
      <c r="G25">
        <f ca="1">IF($D$4=1,0,OFFSET(DATA!$A$34,LOOK!$A25+60*(LOOK!$B$4-1),$D$4-1))</f>
        <v>343</v>
      </c>
      <c r="I25">
        <f t="shared" ca="1" si="4"/>
        <v>-118</v>
      </c>
      <c r="J25">
        <f ca="1">IF($A$4=2,OFFSET(GOALS!$AN$4,LOOK!$A25,0),IF($C$4=1,IF(C25="",0,C25-G25),C25))</f>
        <v>-260</v>
      </c>
      <c r="L25" s="191">
        <f t="shared" si="5"/>
        <v>0.8</v>
      </c>
      <c r="M25" s="191">
        <f t="shared" si="6"/>
        <v>1</v>
      </c>
      <c r="N25" s="192">
        <f t="shared" ca="1" si="7"/>
        <v>0.373</v>
      </c>
      <c r="O25" s="193">
        <f t="shared" ca="1" si="8"/>
        <v>0.373</v>
      </c>
      <c r="P25" s="194">
        <f t="shared" ca="1" si="9"/>
        <v>0.373</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0.373</v>
      </c>
      <c r="AG25" s="198">
        <f ca="1">IF(OFFSET(DATA!$A$4,AG$2+$AD25,$AD$4+$C$4*13)&gt;0,ROUND(OFFSET(DATA!$A$4,AG$2+$AD25,$AD$4+$C$4*13)/OFFSET($AE$4,$AD25,0),3),0)</f>
        <v>0.70499999999999996</v>
      </c>
      <c r="AH25" s="198">
        <f ca="1">IF(OFFSET(DATA!$A$4,AH$3+$AD25,$AD$4+$C$4*13)&gt;0,ROUND(OFFSET(DATA!$A$4,AH$2+$AD25,$AD$4+$C$4*13)/OFFSET(DATA!$A$4,AH$3+$AD25,$AD$4+$C$4*13),3),"")</f>
        <v>0.53900000000000003</v>
      </c>
      <c r="AI25" s="198">
        <f ca="1">IF(OFFSET(DATA!$A$4,AI$3+$AD25,$AD$4+$C$4*13)&gt;0,ROUND(OFFSET(DATA!$A$4,AI$2+$AD25,$AD$4+$C$4*13)/OFFSET(DATA!$A$4,AI$3+$AD25,$AD$4+$C$4*13),3),"")</f>
        <v>0.6</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0.79100000000000004</v>
      </c>
      <c r="AN25" s="198" t="str">
        <f ca="1">IF(OFFSET(DATA!$A$4,AN$3+$AD25,$AD$4+$C$4*13)&gt;0,ROUND(OFFSET(DATA!$A$4,AN$2+$AD25,$AD$4+$C$4*13)/OFFSET(DATA!$A$4,AN$3+$AD25,$AD$4+$C$4*13),3),"")</f>
        <v/>
      </c>
      <c r="AO25" s="198">
        <f ca="1">IF(OFFSET(DATA!$A$4,AO$2+$AD25,$AD$4+$C$4*13)&gt;0,ROUND(OFFSET(DATA!$A$4,AO$2+$AD25,$AD$4+$C$4*13)/OFFSET($AE$4,$AD25,0),3),0)</f>
        <v>0</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14.409000000000001</v>
      </c>
      <c r="AV25" s="198" t="str">
        <f ca="1">IF(OFFSET(DATA!$A$4,AV$3+$AD25,$AD$4+$C$4*13)&gt;0,ROUND(OFFSET(DATA!$A$4,AV$2+$AD25,$AD$4+$C$4*13)/OFFSET(DATA!$A$4,AV$3+$AD25,$AD$4+$C$4*13),3),"")</f>
        <v/>
      </c>
      <c r="AW25" s="198">
        <f ca="1">IF(OFFSET(DATA!$A$4,AW$3+$AD25,$AD$4+$C$4*13)&gt;0,ROUND(OFFSET(DATA!$A$4,AW$2+$AD25,$AD$4+$C$4*13)/OFFSET(DATA!$A$4,AW$3+$AD25,$AD$4+$C$4*13),3),"")</f>
        <v>0.41399999999999998</v>
      </c>
      <c r="AX25" s="198">
        <f ca="1">IF(OFFSET(DATA!$A$4,AX$3+$AD25,$AD$4+$C$4*13)&gt;0,ROUND(OFFSET(DATA!$A$4,AX$2+$AD25,$AD$4+$C$4*13)/OFFSET(DATA!$A$4,AX$3+$AD25,$AD$4+$C$4*13),3),"")</f>
        <v>0.111</v>
      </c>
      <c r="AY25" s="198">
        <f ca="1">IF(OFFSET(DATA!$A$4,AY$3+$AD25,$AD$4+$C$4*13)&gt;0,ROUND(OFFSET(DATA!$A$4,AY$2+$AD25,$AD$4+$C$4*13)/OFFSET(DATA!$A$4,AY$3+$AD25,$AD$4+$C$4*13),3),"")</f>
        <v>8.3000000000000004E-2</v>
      </c>
      <c r="AZ25" s="198">
        <f ca="1">IF(OFFSET(DATA!$A$4,AZ$3+$AD25,$AD$4+$C$4*13)&gt;0,ROUND(OFFSET(DATA!$A$4,AZ$2+$AD25,$AD$4+$C$4*13)/OFFSET(DATA!$A$4,AZ$3+$AD25,$AD$4+$C$4*13),3),"")</f>
        <v>0.46800000000000003</v>
      </c>
      <c r="BA25" s="198">
        <f ca="1">IF(OFFSET(DATA!$A$4,BA$3+$AD25,$AD$4+$C$4*13)&gt;0,ROUND(OFFSET(DATA!$A$4,BA$2+$AD25,$AD$4+$C$4*13)/OFFSET(DATA!$A$4,BA$3+$AD25,$AD$4+$C$4*13),3),"")</f>
        <v>0.13300000000000001</v>
      </c>
      <c r="BB25" s="198">
        <f ca="1">IF(OFFSET(DATA!$A$4,BB$3+$AD25,$AD$4+$C$4*13)&gt;0,ROUND(OFFSET(DATA!$A$4,BB$2+$AD25,$AD$4+$C$4*13)/OFFSET(DATA!$A$4,BB$3+$AD25,$AD$4+$C$4*13),3),"")</f>
        <v>0</v>
      </c>
      <c r="BC25" s="198">
        <f ca="1">IF(OFFSET(DATA!$A$4,BC$2+$AD25,$AD$4+$C$4*13)&gt;0,ROUND(OFFSET(DATA!$A$4,BC$2+$AD25,$AD$4+$C$4*13)/OFFSET($AE$4,$AD25,0),3),0)</f>
        <v>0.80500000000000005</v>
      </c>
      <c r="BD25" s="198">
        <f ca="1">IF(OFFSET(DATA!$A$4,BD$3+$AD25,$AD$4+$C$4*13)&gt;0,ROUND(OFFSET(DATA!$A$4,BD$2+$AD25,$AD$4+$C$4*13)/OFFSET(DATA!$A$4,BD$3+$AD25,$AD$4+$C$4*13),3),"")</f>
        <v>0.44</v>
      </c>
      <c r="BE25" s="198">
        <f ca="1">IF(OFFSET(DATA!$A$4,BE$3+$AD25,$AD$4+$C$4*13)&gt;0,ROUND(OFFSET(DATA!$A$4,BE$2+$AD25,$AD$4+$C$4*13)/OFFSET(DATA!$A$4,BE$3+$AD25,$AD$4+$C$4*13),3),"")</f>
        <v>0.3</v>
      </c>
      <c r="BF25" s="198">
        <f ca="1">IF(OFFSET(DATA!$A$4,BF$3+$AD25,$AD$4+$C$4*13)&gt;0,ROUND(OFFSET(DATA!$A$4,BF$2+$AD25,$AD$4+$C$4*13)/OFFSET(DATA!$A$4,BF$3+$AD25,$AD$4+$C$4*13),3),"")</f>
        <v>0.434</v>
      </c>
      <c r="BG25" s="198">
        <f ca="1">IF(OFFSET(DATA!$A$4,BG$2+$AD25,$AD$4+$C$4*13)&gt;0,ROUND(OFFSET(DATA!$A$4,BG$2+$AD25,$AD$4+$C$4*13)/OFFSET($AE$4,$AD25,0),3),0)</f>
        <v>0.80500000000000005</v>
      </c>
      <c r="BH25" s="198">
        <f ca="1">IF(OFFSET(DATA!$A$4,BH$3+$AD25,$AD$4+$C$4*13)&gt;0,ROUND(OFFSET(DATA!$A$4,BH$2+$AD25,$AD$4+$C$4*13)/OFFSET(DATA!$A$4,BH$3+$AD25,$AD$4+$C$4*13),3),"")</f>
        <v>5.1999999999999998E-2</v>
      </c>
      <c r="BI25" s="198">
        <f ca="1">IF(OFFSET(DATA!$A$4,BI$3+$AD25,$AD$4+$C$4*13)&gt;0,ROUND(OFFSET(DATA!$A$4,BI$2+$AD25,$AD$4+$C$4*13)/OFFSET(DATA!$A$4,BI$3+$AD25,$AD$4+$C$4*13),3),"")</f>
        <v>5.1999999999999998E-2</v>
      </c>
      <c r="BJ25" s="198" t="e">
        <f ca="1">IF(OFFSET(DATA!$A$4,BJ$3+$AD25,$AD$4+$C$4*13)&gt;0,ROUND(OFFSET(DATA!$A$4,BJ$2+$AD25,$AD$4+$C$4*13)/OFFSET(DATA!$A$4,BJ$3+$AD25,$AD$4+$C$4*13),3),"")</f>
        <v>#VALUE!</v>
      </c>
      <c r="BK25" s="198">
        <f ca="1">IF(OFFSET(DATA!$A$4,BK$3+$AD25,$AD$4+$C$4*13)&gt;0,ROUND(OFFSET(DATA!$A$4,BK$2+$AD25,$AD$4+$C$4*13)/OFFSET(DATA!$A$4,BK$3+$AD25,$AD$4+$C$4*13),3),"")</f>
        <v>9.2999999999999999E-2</v>
      </c>
      <c r="BL25" s="198">
        <f ca="1">IF(OFFSET(DATA!$A$4,BL$3+$AD25,$AD$4+$C$4*13)&gt;0,ROUND(OFFSET(DATA!$A$4,BL$2+$AD25,$AD$4+$C$4*13)/OFFSET(DATA!$A$4,BL$3+$AD25,$AD$4+$C$4*13),3),"")</f>
        <v>0.10100000000000001</v>
      </c>
      <c r="BM25" s="198" t="e">
        <f ca="1">IF(OFFSET(DATA!$A$4,BM$3+$AD25,$AD$4+$C$4*13)&gt;0,ROUND(OFFSET(DATA!$A$4,BM$2+$AD25,$AD$4+$C$4*13)/OFFSET(DATA!$A$4,BM$3+$AD25,$AD$4+$C$4*13),3),"")</f>
        <v>#VALUE!</v>
      </c>
      <c r="BN25" s="291"/>
      <c r="BO25" s="291"/>
    </row>
    <row r="26" spans="1:67" x14ac:dyDescent="0.2">
      <c r="A26" s="45">
        <v>22</v>
      </c>
      <c r="B26" s="188">
        <f ca="1">OFFSET(DATA!$A$4,LOOK!$A26+60*(LOOK!$B$4-1),$D$4+$C$4*13)</f>
        <v>103</v>
      </c>
      <c r="C26" s="188">
        <f ca="1">IF($A$4=2,OFFSET(GOALS!$AN$4,LOOK!$A26,0),OFFSET(DATA!$A$4,LOOK!$A26+60*(LOOK!$B$4-1)+30,$D$4+$C$4*13))</f>
        <v>204</v>
      </c>
      <c r="D26" s="189">
        <f ca="1">OFFSET(GOALS!$C$4,LOOK!$A26,LOOK!$B$4)</f>
        <v>1</v>
      </c>
      <c r="E26" s="190">
        <f t="shared" ca="1" si="3"/>
        <v>0.8</v>
      </c>
      <c r="F26">
        <f ca="1">IF($D$4=1,0,OFFSET(DATA!$A$4,LOOK!$A26+60*(LOOK!$B$4-1),$D$4-1))</f>
        <v>443</v>
      </c>
      <c r="G26">
        <f ca="1">IF($D$4=1,0,OFFSET(DATA!$A$34,LOOK!$A26+60*(LOOK!$B$4-1),$D$4-1))</f>
        <v>849</v>
      </c>
      <c r="I26">
        <f t="shared" ca="1" si="4"/>
        <v>-340</v>
      </c>
      <c r="J26">
        <f ca="1">IF($A$4=2,OFFSET(GOALS!$AN$4,LOOK!$A26,0),IF($C$4=1,IF(C26="",0,C26-G26),C26))</f>
        <v>-645</v>
      </c>
      <c r="L26" s="191">
        <f t="shared" si="5"/>
        <v>0.8</v>
      </c>
      <c r="M26" s="191">
        <f t="shared" si="6"/>
        <v>1</v>
      </c>
      <c r="N26" s="192">
        <f t="shared" ca="1" si="7"/>
        <v>0.505</v>
      </c>
      <c r="O26" s="193">
        <f t="shared" ca="1" si="8"/>
        <v>0.505</v>
      </c>
      <c r="P26" s="194">
        <f t="shared" ca="1" si="9"/>
        <v>0.505</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0.505</v>
      </c>
      <c r="AG26" s="198">
        <f ca="1">IF(OFFSET(DATA!$A$4,AG$2+$AD26,$AD$4+$C$4*13)&gt;0,ROUND(OFFSET(DATA!$A$4,AG$2+$AD26,$AD$4+$C$4*13)/OFFSET($AE$4,$AD26,0),3),0)</f>
        <v>0.71699999999999997</v>
      </c>
      <c r="AH26" s="198">
        <f ca="1">IF(OFFSET(DATA!$A$4,AH$3+$AD26,$AD$4+$C$4*13)&gt;0,ROUND(OFFSET(DATA!$A$4,AH$2+$AD26,$AD$4+$C$4*13)/OFFSET(DATA!$A$4,AH$3+$AD26,$AD$4+$C$4*13),3),"")</f>
        <v>0.56599999999999995</v>
      </c>
      <c r="AI26" s="198">
        <f ca="1">IF(OFFSET(DATA!$A$4,AI$3+$AD26,$AD$4+$C$4*13)&gt;0,ROUND(OFFSET(DATA!$A$4,AI$2+$AD26,$AD$4+$C$4*13)/OFFSET(DATA!$A$4,AI$3+$AD26,$AD$4+$C$4*13),3),"")</f>
        <v>0.64300000000000002</v>
      </c>
      <c r="AJ26" s="198">
        <f ca="1">IF(OFFSET(DATA!$A$4,AJ$3+$AD26,$AD$4+$C$4*13)&gt;0,ROUND(OFFSET(DATA!$A$4,AJ$2+$AD26,$AD$4+$C$4*13)/OFFSET(DATA!$A$4,AJ$3+$AD26,$AD$4+$C$4*13),3),"")</f>
        <v>0.8</v>
      </c>
      <c r="AK26" s="198">
        <f ca="1">IF(OFFSET(DATA!$A$4,AK$3+$AD26,$AD$4+$C$4*13)&gt;0,ROUND(OFFSET(DATA!$A$4,AK$2+$AD26,$AD$4+$C$4*13)/OFFSET(DATA!$A$4,AK$3+$AD26,$AD$4+$C$4*13),3),"")</f>
        <v>0.8</v>
      </c>
      <c r="AL26" s="198">
        <f ca="1">IF(OFFSET(DATA!$A$4,AL$3+$AD26,$AD$4+$C$4*13)&gt;0,ROUND(OFFSET(DATA!$A$4,AL$2+$AD26,$AD$4+$C$4*13)/OFFSET(DATA!$A$4,AL$3+$AD26,$AD$4+$C$4*13),3),"")</f>
        <v>1</v>
      </c>
      <c r="AM26" s="198">
        <f ca="1">IF(OFFSET(DATA!$A$4,AM$2+$AD26,$AD$4+$C$4*13)&gt;0,ROUND(OFFSET(DATA!$A$4,AM$2+$AD26,$AD$4+$C$4*13)/OFFSET($AE$4,$AD26,0),3),0)</f>
        <v>0.96399999999999997</v>
      </c>
      <c r="AN26" s="198">
        <f ca="1">IF(OFFSET(DATA!$A$4,AN$3+$AD26,$AD$4+$C$4*13)&gt;0,ROUND(OFFSET(DATA!$A$4,AN$2+$AD26,$AD$4+$C$4*13)/OFFSET(DATA!$A$4,AN$3+$AD26,$AD$4+$C$4*13),3),"")</f>
        <v>1</v>
      </c>
      <c r="AO26" s="198">
        <f ca="1">IF(OFFSET(DATA!$A$4,AO$2+$AD26,$AD$4+$C$4*13)&gt;0,ROUND(OFFSET(DATA!$A$4,AO$2+$AD26,$AD$4+$C$4*13)/OFFSET($AE$4,$AD26,0),3),0)</f>
        <v>1.1240000000000001</v>
      </c>
      <c r="AP26" s="198">
        <f ca="1">IF(OFFSET(DATA!$A$4,AP$3+$AD26,$AD$4+$C$4*13)&gt;0,ROUND(OFFSET(DATA!$A$4,AP$2+$AD26,$AD$4+$C$4*13)/OFFSET(DATA!$A$4,AP$3+$AD26,$AD$4+$C$4*13),3),"")</f>
        <v>1</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4.8529999999999998</v>
      </c>
      <c r="AV26" s="198" t="str">
        <f ca="1">IF(OFFSET(DATA!$A$4,AV$3+$AD26,$AD$4+$C$4*13)&gt;0,ROUND(OFFSET(DATA!$A$4,AV$2+$AD26,$AD$4+$C$4*13)/OFFSET(DATA!$A$4,AV$3+$AD26,$AD$4+$C$4*13),3),"")</f>
        <v/>
      </c>
      <c r="AW26" s="198">
        <f ca="1">IF(OFFSET(DATA!$A$4,AW$3+$AD26,$AD$4+$C$4*13)&gt;0,ROUND(OFFSET(DATA!$A$4,AW$2+$AD26,$AD$4+$C$4*13)/OFFSET(DATA!$A$4,AW$3+$AD26,$AD$4+$C$4*13),3),"")</f>
        <v>0.46600000000000003</v>
      </c>
      <c r="AX26" s="198">
        <f ca="1">IF(OFFSET(DATA!$A$4,AX$3+$AD26,$AD$4+$C$4*13)&gt;0,ROUND(OFFSET(DATA!$A$4,AX$2+$AD26,$AD$4+$C$4*13)/OFFSET(DATA!$A$4,AX$3+$AD26,$AD$4+$C$4*13),3),"")</f>
        <v>0.27300000000000002</v>
      </c>
      <c r="AY26" s="198">
        <f ca="1">IF(OFFSET(DATA!$A$4,AY$3+$AD26,$AD$4+$C$4*13)&gt;0,ROUND(OFFSET(DATA!$A$4,AY$2+$AD26,$AD$4+$C$4*13)/OFFSET(DATA!$A$4,AY$3+$AD26,$AD$4+$C$4*13),3),"")</f>
        <v>0</v>
      </c>
      <c r="AZ26" s="198">
        <f ca="1">IF(OFFSET(DATA!$A$4,AZ$3+$AD26,$AD$4+$C$4*13)&gt;0,ROUND(OFFSET(DATA!$A$4,AZ$2+$AD26,$AD$4+$C$4*13)/OFFSET(DATA!$A$4,AZ$3+$AD26,$AD$4+$C$4*13),3),"")</f>
        <v>0.54400000000000004</v>
      </c>
      <c r="BA26" s="198">
        <f ca="1">IF(OFFSET(DATA!$A$4,BA$3+$AD26,$AD$4+$C$4*13)&gt;0,ROUND(OFFSET(DATA!$A$4,BA$2+$AD26,$AD$4+$C$4*13)/OFFSET(DATA!$A$4,BA$3+$AD26,$AD$4+$C$4*13),3),"")</f>
        <v>0.224</v>
      </c>
      <c r="BB26" s="198" t="str">
        <f ca="1">IF(OFFSET(DATA!$A$4,BB$3+$AD26,$AD$4+$C$4*13)&gt;0,ROUND(OFFSET(DATA!$A$4,BB$2+$AD26,$AD$4+$C$4*13)/OFFSET(DATA!$A$4,BB$3+$AD26,$AD$4+$C$4*13),3),"")</f>
        <v/>
      </c>
      <c r="BC26" s="198">
        <f ca="1">IF(OFFSET(DATA!$A$4,BC$2+$AD26,$AD$4+$C$4*13)&gt;0,ROUND(OFFSET(DATA!$A$4,BC$2+$AD26,$AD$4+$C$4*13)/OFFSET($AE$4,$AD26,0),3),0)</f>
        <v>0.77400000000000002</v>
      </c>
      <c r="BD26" s="198">
        <f ca="1">IF(OFFSET(DATA!$A$4,BD$3+$AD26,$AD$4+$C$4*13)&gt;0,ROUND(OFFSET(DATA!$A$4,BD$2+$AD26,$AD$4+$C$4*13)/OFFSET(DATA!$A$4,BD$3+$AD26,$AD$4+$C$4*13),3),"")</f>
        <v>0.52500000000000002</v>
      </c>
      <c r="BE26" s="198">
        <f ca="1">IF(OFFSET(DATA!$A$4,BE$3+$AD26,$AD$4+$C$4*13)&gt;0,ROUND(OFFSET(DATA!$A$4,BE$2+$AD26,$AD$4+$C$4*13)/OFFSET(DATA!$A$4,BE$3+$AD26,$AD$4+$C$4*13),3),"")</f>
        <v>0.33300000000000002</v>
      </c>
      <c r="BF26" s="198">
        <f ca="1">IF(OFFSET(DATA!$A$4,BF$3+$AD26,$AD$4+$C$4*13)&gt;0,ROUND(OFFSET(DATA!$A$4,BF$2+$AD26,$AD$4+$C$4*13)/OFFSET(DATA!$A$4,BF$3+$AD26,$AD$4+$C$4*13),3),"")</f>
        <v>0.34799999999999998</v>
      </c>
      <c r="BG26" s="198">
        <f ca="1">IF(OFFSET(DATA!$A$4,BG$2+$AD26,$AD$4+$C$4*13)&gt;0,ROUND(OFFSET(DATA!$A$4,BG$2+$AD26,$AD$4+$C$4*13)/OFFSET($AE$4,$AD26,0),3),0)</f>
        <v>0.86</v>
      </c>
      <c r="BH26" s="198">
        <f ca="1">IF(OFFSET(DATA!$A$4,BH$3+$AD26,$AD$4+$C$4*13)&gt;0,ROUND(OFFSET(DATA!$A$4,BH$2+$AD26,$AD$4+$C$4*13)/OFFSET(DATA!$A$4,BH$3+$AD26,$AD$4+$C$4*13),3),"")</f>
        <v>6.0999999999999999E-2</v>
      </c>
      <c r="BI26" s="198">
        <f ca="1">IF(OFFSET(DATA!$A$4,BI$3+$AD26,$AD$4+$C$4*13)&gt;0,ROUND(OFFSET(DATA!$A$4,BI$2+$AD26,$AD$4+$C$4*13)/OFFSET(DATA!$A$4,BI$3+$AD26,$AD$4+$C$4*13),3),"")</f>
        <v>6.0999999999999999E-2</v>
      </c>
      <c r="BJ26" s="198" t="e">
        <f ca="1">IF(OFFSET(DATA!$A$4,BJ$3+$AD26,$AD$4+$C$4*13)&gt;0,ROUND(OFFSET(DATA!$A$4,BJ$2+$AD26,$AD$4+$C$4*13)/OFFSET(DATA!$A$4,BJ$3+$AD26,$AD$4+$C$4*13),3),"")</f>
        <v>#VALUE!</v>
      </c>
      <c r="BK26" s="198">
        <f ca="1">IF(OFFSET(DATA!$A$4,BK$3+$AD26,$AD$4+$C$4*13)&gt;0,ROUND(OFFSET(DATA!$A$4,BK$2+$AD26,$AD$4+$C$4*13)/OFFSET(DATA!$A$4,BK$3+$AD26,$AD$4+$C$4*13),3),"")</f>
        <v>7.1999999999999995E-2</v>
      </c>
      <c r="BL26" s="198">
        <f ca="1">IF(OFFSET(DATA!$A$4,BL$3+$AD26,$AD$4+$C$4*13)&gt;0,ROUND(OFFSET(DATA!$A$4,BL$2+$AD26,$AD$4+$C$4*13)/OFFSET(DATA!$A$4,BL$3+$AD26,$AD$4+$C$4*13),3),"")</f>
        <v>7.4999999999999997E-2</v>
      </c>
      <c r="BM26" s="198" t="e">
        <f ca="1">IF(OFFSET(DATA!$A$4,BM$3+$AD26,$AD$4+$C$4*13)&gt;0,ROUND(OFFSET(DATA!$A$4,BM$2+$AD26,$AD$4+$C$4*13)/OFFSET(DATA!$A$4,BM$3+$AD26,$AD$4+$C$4*13),3),"")</f>
        <v>#VALUE!</v>
      </c>
      <c r="BN26" s="291"/>
      <c r="BO26" s="291"/>
    </row>
    <row r="27" spans="1:67" x14ac:dyDescent="0.2">
      <c r="A27" s="45">
        <v>23</v>
      </c>
      <c r="B27" s="188">
        <f ca="1">OFFSET(DATA!$A$4,LOOK!$A27+60*(LOOK!$B$4-1),$D$4+$C$4*13)</f>
        <v>107</v>
      </c>
      <c r="C27" s="188">
        <f ca="1">IF($A$4=2,OFFSET(GOALS!$AN$4,LOOK!$A27,0),OFFSET(DATA!$A$4,LOOK!$A27+60*(LOOK!$B$4-1)+30,$D$4+$C$4*13))</f>
        <v>337</v>
      </c>
      <c r="D27" s="189">
        <f ca="1">OFFSET(GOALS!$C$4,LOOK!$A27,LOOK!$B$4)</f>
        <v>1</v>
      </c>
      <c r="E27" s="190">
        <f t="shared" ca="1" si="3"/>
        <v>0.8</v>
      </c>
      <c r="F27">
        <f ca="1">IF($D$4=1,0,OFFSET(DATA!$A$4,LOOK!$A27+60*(LOOK!$B$4-1),$D$4-1))</f>
        <v>443</v>
      </c>
      <c r="G27">
        <f ca="1">IF($D$4=1,0,OFFSET(DATA!$A$34,LOOK!$A27+60*(LOOK!$B$4-1),$D$4-1))</f>
        <v>1454</v>
      </c>
      <c r="I27">
        <f t="shared" ca="1" si="4"/>
        <v>-336</v>
      </c>
      <c r="J27">
        <f ca="1">IF($A$4=2,OFFSET(GOALS!$AN$4,LOOK!$A27,0),IF($C$4=1,IF(C27="",0,C27-G27),C27))</f>
        <v>-1117</v>
      </c>
      <c r="L27" s="191">
        <f t="shared" si="5"/>
        <v>0.8</v>
      </c>
      <c r="M27" s="191">
        <f t="shared" si="6"/>
        <v>1</v>
      </c>
      <c r="N27" s="192">
        <f t="shared" ca="1" si="7"/>
        <v>0.318</v>
      </c>
      <c r="O27" s="193">
        <f t="shared" ca="1" si="8"/>
        <v>0.318</v>
      </c>
      <c r="P27" s="194">
        <f t="shared" ca="1" si="9"/>
        <v>0.318</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0.318</v>
      </c>
      <c r="AG27" s="198">
        <f ca="1">IF(OFFSET(DATA!$A$4,AG$2+$AD27,$AD$4+$C$4*13)&gt;0,ROUND(OFFSET(DATA!$A$4,AG$2+$AD27,$AD$4+$C$4*13)/OFFSET($AE$4,$AD27,0),3),0)</f>
        <v>0.78300000000000003</v>
      </c>
      <c r="AH27" s="198">
        <f ca="1">IF(OFFSET(DATA!$A$4,AH$3+$AD27,$AD$4+$C$4*13)&gt;0,ROUND(OFFSET(DATA!$A$4,AH$2+$AD27,$AD$4+$C$4*13)/OFFSET(DATA!$A$4,AH$3+$AD27,$AD$4+$C$4*13),3),"")</f>
        <v>0.23400000000000001</v>
      </c>
      <c r="AI27" s="198">
        <f ca="1">IF(OFFSET(DATA!$A$4,AI$3+$AD27,$AD$4+$C$4*13)&gt;0,ROUND(OFFSET(DATA!$A$4,AI$2+$AD27,$AD$4+$C$4*13)/OFFSET(DATA!$A$4,AI$3+$AD27,$AD$4+$C$4*13),3),"")</f>
        <v>0.182</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1.194</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f ca="1">IF(OFFSET(DATA!$A$4,AS$3+$AD27,$AD$4+$C$4*13)&gt;0,ROUND(OFFSET(DATA!$A$4,AS$2+$AD27,$AD$4+$C$4*13)/OFFSET(DATA!$A$4,AS$3+$AD27,$AD$4+$C$4*13),3),"")</f>
        <v>1</v>
      </c>
      <c r="AT27" s="198" t="str">
        <f ca="1">IF(OFFSET(DATA!$A$4,AT$3+$AD27,$AD$4+$C$4*13)&gt;0,ROUND(OFFSET(DATA!$A$4,AT$2+$AD27,$AD$4+$C$4*13)/OFFSET(DATA!$A$4,AT$3+$AD27,$AD$4+$C$4*13),3),"")</f>
        <v/>
      </c>
      <c r="AU27" s="198">
        <f ca="1">IF(OFFSET(DATA!$A$4,AU$3+$AD27,$AD$4+$C$4*13)&gt;0,ROUND(OFFSET(DATA!$A$4,AU$2+$AD27,$AD$4+$C$4*13)/OFFSET(DATA!$A$4,AU$3+$AD27,$AD$4+$C$4*13),3),"")</f>
        <v>1.014</v>
      </c>
      <c r="AV27" s="198" t="str">
        <f ca="1">IF(OFFSET(DATA!$A$4,AV$3+$AD27,$AD$4+$C$4*13)&gt;0,ROUND(OFFSET(DATA!$A$4,AV$2+$AD27,$AD$4+$C$4*13)/OFFSET(DATA!$A$4,AV$3+$AD27,$AD$4+$C$4*13),3),"")</f>
        <v/>
      </c>
      <c r="AW27" s="198">
        <f ca="1">IF(OFFSET(DATA!$A$4,AW$3+$AD27,$AD$4+$C$4*13)&gt;0,ROUND(OFFSET(DATA!$A$4,AW$2+$AD27,$AD$4+$C$4*13)/OFFSET(DATA!$A$4,AW$3+$AD27,$AD$4+$C$4*13),3),"")</f>
        <v>0.501</v>
      </c>
      <c r="AX27" s="198">
        <f ca="1">IF(OFFSET(DATA!$A$4,AX$3+$AD27,$AD$4+$C$4*13)&gt;0,ROUND(OFFSET(DATA!$A$4,AX$2+$AD27,$AD$4+$C$4*13)/OFFSET(DATA!$A$4,AX$3+$AD27,$AD$4+$C$4*13),3),"")</f>
        <v>0.20699999999999999</v>
      </c>
      <c r="AY27" s="198">
        <f ca="1">IF(OFFSET(DATA!$A$4,AY$3+$AD27,$AD$4+$C$4*13)&gt;0,ROUND(OFFSET(DATA!$A$4,AY$2+$AD27,$AD$4+$C$4*13)/OFFSET(DATA!$A$4,AY$3+$AD27,$AD$4+$C$4*13),3),"")</f>
        <v>0.93799999999999994</v>
      </c>
      <c r="AZ27" s="198">
        <f ca="1">IF(OFFSET(DATA!$A$4,AZ$3+$AD27,$AD$4+$C$4*13)&gt;0,ROUND(OFFSET(DATA!$A$4,AZ$2+$AD27,$AD$4+$C$4*13)/OFFSET(DATA!$A$4,AZ$3+$AD27,$AD$4+$C$4*13),3),"")</f>
        <v>0.47</v>
      </c>
      <c r="BA27" s="198">
        <f ca="1">IF(OFFSET(DATA!$A$4,BA$3+$AD27,$AD$4+$C$4*13)&gt;0,ROUND(OFFSET(DATA!$A$4,BA$2+$AD27,$AD$4+$C$4*13)/OFFSET(DATA!$A$4,BA$3+$AD27,$AD$4+$C$4*13),3),"")</f>
        <v>0.218</v>
      </c>
      <c r="BB27" s="198" t="str">
        <f ca="1">IF(OFFSET(DATA!$A$4,BB$3+$AD27,$AD$4+$C$4*13)&gt;0,ROUND(OFFSET(DATA!$A$4,BB$2+$AD27,$AD$4+$C$4*13)/OFFSET(DATA!$A$4,BB$3+$AD27,$AD$4+$C$4*13),3),"")</f>
        <v/>
      </c>
      <c r="BC27" s="198">
        <f ca="1">IF(OFFSET(DATA!$A$4,BC$2+$AD27,$AD$4+$C$4*13)&gt;0,ROUND(OFFSET(DATA!$A$4,BC$2+$AD27,$AD$4+$C$4*13)/OFFSET($AE$4,$AD27,0),3),0)</f>
        <v>0.74299999999999999</v>
      </c>
      <c r="BD27" s="198">
        <f ca="1">IF(OFFSET(DATA!$A$4,BD$3+$AD27,$AD$4+$C$4*13)&gt;0,ROUND(OFFSET(DATA!$A$4,BD$2+$AD27,$AD$4+$C$4*13)/OFFSET(DATA!$A$4,BD$3+$AD27,$AD$4+$C$4*13),3),"")</f>
        <v>0.30399999999999999</v>
      </c>
      <c r="BE27" s="198">
        <f ca="1">IF(OFFSET(DATA!$A$4,BE$3+$AD27,$AD$4+$C$4*13)&gt;0,ROUND(OFFSET(DATA!$A$4,BE$2+$AD27,$AD$4+$C$4*13)/OFFSET(DATA!$A$4,BE$3+$AD27,$AD$4+$C$4*13),3),"")</f>
        <v>0.25</v>
      </c>
      <c r="BF27" s="198">
        <f ca="1">IF(OFFSET(DATA!$A$4,BF$3+$AD27,$AD$4+$C$4*13)&gt;0,ROUND(OFFSET(DATA!$A$4,BF$2+$AD27,$AD$4+$C$4*13)/OFFSET(DATA!$A$4,BF$3+$AD27,$AD$4+$C$4*13),3),"")</f>
        <v>0.377</v>
      </c>
      <c r="BG27" s="198">
        <f ca="1">IF(OFFSET(DATA!$A$4,BG$2+$AD27,$AD$4+$C$4*13)&gt;0,ROUND(OFFSET(DATA!$A$4,BG$2+$AD27,$AD$4+$C$4*13)/OFFSET($AE$4,$AD27,0),3),0)</f>
        <v>0.79100000000000004</v>
      </c>
      <c r="BH27" s="198">
        <f ca="1">IF(OFFSET(DATA!$A$4,BH$3+$AD27,$AD$4+$C$4*13)&gt;0,ROUND(OFFSET(DATA!$A$4,BH$2+$AD27,$AD$4+$C$4*13)/OFFSET(DATA!$A$4,BH$3+$AD27,$AD$4+$C$4*13),3),"")</f>
        <v>0.20799999999999999</v>
      </c>
      <c r="BI27" s="198">
        <f ca="1">IF(OFFSET(DATA!$A$4,BI$3+$AD27,$AD$4+$C$4*13)&gt;0,ROUND(OFFSET(DATA!$A$4,BI$2+$AD27,$AD$4+$C$4*13)/OFFSET(DATA!$A$4,BI$3+$AD27,$AD$4+$C$4*13),3),"")</f>
        <v>0.20699999999999999</v>
      </c>
      <c r="BJ27" s="198">
        <f ca="1">IF(OFFSET(DATA!$A$4,BJ$3+$AD27,$AD$4+$C$4*13)&gt;0,ROUND(OFFSET(DATA!$A$4,BJ$2+$AD27,$AD$4+$C$4*13)/OFFSET(DATA!$A$4,BJ$3+$AD27,$AD$4+$C$4*13),3),"")</f>
        <v>0.224</v>
      </c>
      <c r="BK27" s="198">
        <f ca="1">IF(OFFSET(DATA!$A$4,BK$3+$AD27,$AD$4+$C$4*13)&gt;0,ROUND(OFFSET(DATA!$A$4,BK$2+$AD27,$AD$4+$C$4*13)/OFFSET(DATA!$A$4,BK$3+$AD27,$AD$4+$C$4*13),3),"")</f>
        <v>0.14499999999999999</v>
      </c>
      <c r="BL27" s="198">
        <f ca="1">IF(OFFSET(DATA!$A$4,BL$3+$AD27,$AD$4+$C$4*13)&gt;0,ROUND(OFFSET(DATA!$A$4,BL$2+$AD27,$AD$4+$C$4*13)/OFFSET(DATA!$A$4,BL$3+$AD27,$AD$4+$C$4*13),3),"")</f>
        <v>0.125</v>
      </c>
      <c r="BM27" s="198">
        <f ca="1">IF(OFFSET(DATA!$A$4,BM$3+$AD27,$AD$4+$C$4*13)&gt;0,ROUND(OFFSET(DATA!$A$4,BM$2+$AD27,$AD$4+$C$4*13)/OFFSET(DATA!$A$4,BM$3+$AD27,$AD$4+$C$4*13),3),"")</f>
        <v>0.46200000000000002</v>
      </c>
      <c r="BN27" s="291"/>
      <c r="BO27" s="291"/>
    </row>
    <row r="28" spans="1:67" x14ac:dyDescent="0.2">
      <c r="A28" s="59">
        <v>24</v>
      </c>
      <c r="B28" s="188">
        <f ca="1">OFFSET(DATA!$A$4,LOOK!$A28+60*(LOOK!$B$4-1),$D$4+$C$4*13)</f>
        <v>16</v>
      </c>
      <c r="C28" s="188">
        <f ca="1">IF($A$4=2,OFFSET(GOALS!$AN$4,LOOK!$A28,0),OFFSET(DATA!$A$4,LOOK!$A28+60*(LOOK!$B$4-1)+30,$D$4+$C$4*13))</f>
        <v>67</v>
      </c>
      <c r="D28" s="189">
        <f ca="1">OFFSET(GOALS!$C$4,LOOK!$A28,LOOK!$B$4)</f>
        <v>1</v>
      </c>
      <c r="E28" s="190">
        <f t="shared" ca="1" si="3"/>
        <v>0.8</v>
      </c>
      <c r="F28" s="188">
        <f ca="1">IF($D$4=1,0,OFFSET(DATA!$A$4,LOOK!$A28+60*(LOOK!$B$4-1),$D$4-1))</f>
        <v>101</v>
      </c>
      <c r="G28">
        <f ca="1">IF($D$4=1,0,OFFSET(DATA!$A$34,LOOK!$A28+60*(LOOK!$B$4-1),$D$4-1))</f>
        <v>323</v>
      </c>
      <c r="I28">
        <f t="shared" ca="1" si="4"/>
        <v>-85</v>
      </c>
      <c r="J28">
        <f ca="1">IF($A$4=2,OFFSET(GOALS!$AN$4,LOOK!$A28,0),IF($C$4=1,IF(C28="",0,C28-G28),C28))</f>
        <v>-256</v>
      </c>
      <c r="L28" s="191">
        <f t="shared" si="5"/>
        <v>0.8</v>
      </c>
      <c r="M28" s="191">
        <f t="shared" si="6"/>
        <v>1</v>
      </c>
      <c r="N28" s="192">
        <f t="shared" ca="1" si="7"/>
        <v>0.23899999999999999</v>
      </c>
      <c r="O28" s="193">
        <f t="shared" ca="1" si="8"/>
        <v>0.23899999999999999</v>
      </c>
      <c r="P28" s="194">
        <f t="shared" ca="1" si="9"/>
        <v>0.23899999999999999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0.23899999999999999</v>
      </c>
      <c r="AG28" s="198">
        <f ca="1">IF(OFFSET(DATA!$A$4,AG$2+$AD28,$AD$4+$C$4*13)&gt;0,ROUND(OFFSET(DATA!$A$4,AG$2+$AD28,$AD$4+$C$4*13)/OFFSET($AE$4,$AD28,0),3),0)</f>
        <v>0.68300000000000005</v>
      </c>
      <c r="AH28" s="198">
        <f ca="1">IF(OFFSET(DATA!$A$4,AH$3+$AD28,$AD$4+$C$4*13)&gt;0,ROUND(OFFSET(DATA!$A$4,AH$2+$AD28,$AD$4+$C$4*13)/OFFSET(DATA!$A$4,AH$3+$AD28,$AD$4+$C$4*13),3),"")</f>
        <v>0.27</v>
      </c>
      <c r="AI28" s="198">
        <f ca="1">IF(OFFSET(DATA!$A$4,AI$3+$AD28,$AD$4+$C$4*13)&gt;0,ROUND(OFFSET(DATA!$A$4,AI$2+$AD28,$AD$4+$C$4*13)/OFFSET(DATA!$A$4,AI$3+$AD28,$AD$4+$C$4*13),3),"")</f>
        <v>0.33300000000000002</v>
      </c>
      <c r="AJ28" s="198">
        <f ca="1">IF(OFFSET(DATA!$A$4,AJ$3+$AD28,$AD$4+$C$4*13)&gt;0,ROUND(OFFSET(DATA!$A$4,AJ$2+$AD28,$AD$4+$C$4*13)/OFFSET(DATA!$A$4,AJ$3+$AD28,$AD$4+$C$4*13),3),"")</f>
        <v>0.85699999999999998</v>
      </c>
      <c r="AK28" s="198">
        <f ca="1">IF(OFFSET(DATA!$A$4,AK$3+$AD28,$AD$4+$C$4*13)&gt;0,ROUND(OFFSET(DATA!$A$4,AK$2+$AD28,$AD$4+$C$4*13)/OFFSET(DATA!$A$4,AK$3+$AD28,$AD$4+$C$4*13),3),"")</f>
        <v>0.85699999999999998</v>
      </c>
      <c r="AL28" s="198">
        <f ca="1">IF(OFFSET(DATA!$A$4,AL$3+$AD28,$AD$4+$C$4*13)&gt;0,ROUND(OFFSET(DATA!$A$4,AL$2+$AD28,$AD$4+$C$4*13)/OFFSET(DATA!$A$4,AL$3+$AD28,$AD$4+$C$4*13),3),"")</f>
        <v>1</v>
      </c>
      <c r="AM28" s="198">
        <f ca="1">IF(OFFSET(DATA!$A$4,AM$2+$AD28,$AD$4+$C$4*13)&gt;0,ROUND(OFFSET(DATA!$A$4,AM$2+$AD28,$AD$4+$C$4*13)/OFFSET($AE$4,$AD28,0),3),0)</f>
        <v>1.0760000000000001</v>
      </c>
      <c r="AN28" s="198" t="str">
        <f ca="1">IF(OFFSET(DATA!$A$4,AN$3+$AD28,$AD$4+$C$4*13)&gt;0,ROUND(OFFSET(DATA!$A$4,AN$2+$AD28,$AD$4+$C$4*13)/OFFSET(DATA!$A$4,AN$3+$AD28,$AD$4+$C$4*13),3),"")</f>
        <v/>
      </c>
      <c r="AO28" s="198">
        <f ca="1">IF(OFFSET(DATA!$A$4,AO$2+$AD28,$AD$4+$C$4*13)&gt;0,ROUND(OFFSET(DATA!$A$4,AO$2+$AD28,$AD$4+$C$4*13)/OFFSET($AE$4,$AD28,0),3),0)</f>
        <v>0</v>
      </c>
      <c r="AP28" s="198">
        <f ca="1">IF(OFFSET(DATA!$A$4,AP$3+$AD28,$AD$4+$C$4*13)&gt;0,ROUND(OFFSET(DATA!$A$4,AP$2+$AD28,$AD$4+$C$4*13)/OFFSET(DATA!$A$4,AP$3+$AD28,$AD$4+$C$4*13),3),"")</f>
        <v>1</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t="str">
        <f ca="1">IF(OFFSET(DATA!$A$4,AT$3+$AD28,$AD$4+$C$4*13)&gt;0,ROUND(OFFSET(DATA!$A$4,AT$2+$AD28,$AD$4+$C$4*13)/OFFSET(DATA!$A$4,AT$3+$AD28,$AD$4+$C$4*13),3),"")</f>
        <v/>
      </c>
      <c r="AU28" s="198">
        <f ca="1">IF(OFFSET(DATA!$A$4,AU$3+$AD28,$AD$4+$C$4*13)&gt;0,ROUND(OFFSET(DATA!$A$4,AU$2+$AD28,$AD$4+$C$4*13)/OFFSET(DATA!$A$4,AU$3+$AD28,$AD$4+$C$4*13),3),"")</f>
        <v>8.1969999999999992</v>
      </c>
      <c r="AV28" s="198">
        <f ca="1">IF(OFFSET(DATA!$A$4,AV$3+$AD28,$AD$4+$C$4*13)&gt;0,ROUND(OFFSET(DATA!$A$4,AV$2+$AD28,$AD$4+$C$4*13)/OFFSET(DATA!$A$4,AV$3+$AD28,$AD$4+$C$4*13),3),"")</f>
        <v>254</v>
      </c>
      <c r="AW28" s="198">
        <f ca="1">IF(OFFSET(DATA!$A$4,AW$3+$AD28,$AD$4+$C$4*13)&gt;0,ROUND(OFFSET(DATA!$A$4,AW$2+$AD28,$AD$4+$C$4*13)/OFFSET(DATA!$A$4,AW$3+$AD28,$AD$4+$C$4*13),3),"")</f>
        <v>0.53900000000000003</v>
      </c>
      <c r="AX28" s="198">
        <f ca="1">IF(OFFSET(DATA!$A$4,AX$3+$AD28,$AD$4+$C$4*13)&gt;0,ROUND(OFFSET(DATA!$A$4,AX$2+$AD28,$AD$4+$C$4*13)/OFFSET(DATA!$A$4,AX$3+$AD28,$AD$4+$C$4*13),3),"")</f>
        <v>0.36099999999999999</v>
      </c>
      <c r="AY28" s="198">
        <f ca="1">IF(OFFSET(DATA!$A$4,AY$3+$AD28,$AD$4+$C$4*13)&gt;0,ROUND(OFFSET(DATA!$A$4,AY$2+$AD28,$AD$4+$C$4*13)/OFFSET(DATA!$A$4,AY$3+$AD28,$AD$4+$C$4*13),3),"")</f>
        <v>0.92500000000000004</v>
      </c>
      <c r="AZ28" s="198">
        <f ca="1">IF(OFFSET(DATA!$A$4,AZ$3+$AD28,$AD$4+$C$4*13)&gt;0,ROUND(OFFSET(DATA!$A$4,AZ$2+$AD28,$AD$4+$C$4*13)/OFFSET(DATA!$A$4,AZ$3+$AD28,$AD$4+$C$4*13),3),"")</f>
        <v>0.434</v>
      </c>
      <c r="BA28" s="198">
        <f ca="1">IF(OFFSET(DATA!$A$4,BA$3+$AD28,$AD$4+$C$4*13)&gt;0,ROUND(OFFSET(DATA!$A$4,BA$2+$AD28,$AD$4+$C$4*13)/OFFSET(DATA!$A$4,BA$3+$AD28,$AD$4+$C$4*13),3),"")</f>
        <v>0.185</v>
      </c>
      <c r="BB28" s="198">
        <f ca="1">IF(OFFSET(DATA!$A$4,BB$3+$AD28,$AD$4+$C$4*13)&gt;0,ROUND(OFFSET(DATA!$A$4,BB$2+$AD28,$AD$4+$C$4*13)/OFFSET(DATA!$A$4,BB$3+$AD28,$AD$4+$C$4*13),3),"")</f>
        <v>1</v>
      </c>
      <c r="BC28" s="198">
        <f ca="1">IF(OFFSET(DATA!$A$4,BC$2+$AD28,$AD$4+$C$4*13)&gt;0,ROUND(OFFSET(DATA!$A$4,BC$2+$AD28,$AD$4+$C$4*13)/OFFSET($AE$4,$AD28,0),3),0)</f>
        <v>0.59599999999999997</v>
      </c>
      <c r="BD28" s="198">
        <f ca="1">IF(OFFSET(DATA!$A$4,BD$3+$AD28,$AD$4+$C$4*13)&gt;0,ROUND(OFFSET(DATA!$A$4,BD$2+$AD28,$AD$4+$C$4*13)/OFFSET(DATA!$A$4,BD$3+$AD28,$AD$4+$C$4*13),3),"")</f>
        <v>0.308</v>
      </c>
      <c r="BE28" s="198">
        <f ca="1">IF(OFFSET(DATA!$A$4,BE$3+$AD28,$AD$4+$C$4*13)&gt;0,ROUND(OFFSET(DATA!$A$4,BE$2+$AD28,$AD$4+$C$4*13)/OFFSET(DATA!$A$4,BE$3+$AD28,$AD$4+$C$4*13),3),"")</f>
        <v>0.75</v>
      </c>
      <c r="BF28" s="198">
        <f ca="1">IF(OFFSET(DATA!$A$4,BF$3+$AD28,$AD$4+$C$4*13)&gt;0,ROUND(OFFSET(DATA!$A$4,BF$2+$AD28,$AD$4+$C$4*13)/OFFSET(DATA!$A$4,BF$3+$AD28,$AD$4+$C$4*13),3),"")</f>
        <v>1</v>
      </c>
      <c r="BG28" s="198">
        <f ca="1">IF(OFFSET(DATA!$A$4,BG$2+$AD28,$AD$4+$C$4*13)&gt;0,ROUND(OFFSET(DATA!$A$4,BG$2+$AD28,$AD$4+$C$4*13)/OFFSET($AE$4,$AD28,0),3),0)</f>
        <v>0.69799999999999995</v>
      </c>
      <c r="BH28" s="198">
        <f ca="1">IF(OFFSET(DATA!$A$4,BH$3+$AD28,$AD$4+$C$4*13)&gt;0,ROUND(OFFSET(DATA!$A$4,BH$2+$AD28,$AD$4+$C$4*13)/OFFSET(DATA!$A$4,BH$3+$AD28,$AD$4+$C$4*13),3),"")</f>
        <v>0.27500000000000002</v>
      </c>
      <c r="BI28" s="198">
        <f ca="1">IF(OFFSET(DATA!$A$4,BI$3+$AD28,$AD$4+$C$4*13)&gt;0,ROUND(OFFSET(DATA!$A$4,BI$2+$AD28,$AD$4+$C$4*13)/OFFSET(DATA!$A$4,BI$3+$AD28,$AD$4+$C$4*13),3),"")</f>
        <v>4.7E-2</v>
      </c>
      <c r="BJ28" s="198">
        <f ca="1">IF(OFFSET(DATA!$A$4,BJ$3+$AD28,$AD$4+$C$4*13)&gt;0,ROUND(OFFSET(DATA!$A$4,BJ$2+$AD28,$AD$4+$C$4*13)/OFFSET(DATA!$A$4,BJ$3+$AD28,$AD$4+$C$4*13),3),"")</f>
        <v>7.2880000000000003</v>
      </c>
      <c r="BK28" s="198">
        <f ca="1">IF(OFFSET(DATA!$A$4,BK$3+$AD28,$AD$4+$C$4*13)&gt;0,ROUND(OFFSET(DATA!$A$4,BK$2+$AD28,$AD$4+$C$4*13)/OFFSET(DATA!$A$4,BK$3+$AD28,$AD$4+$C$4*13),3),"")</f>
        <v>0.1</v>
      </c>
      <c r="BL28" s="198">
        <f ca="1">IF(OFFSET(DATA!$A$4,BL$3+$AD28,$AD$4+$C$4*13)&gt;0,ROUND(OFFSET(DATA!$A$4,BL$2+$AD28,$AD$4+$C$4*13)/OFFSET(DATA!$A$4,BL$3+$AD28,$AD$4+$C$4*13),3),"")</f>
        <v>7.9000000000000001E-2</v>
      </c>
      <c r="BM28" s="198">
        <f ca="1">IF(OFFSET(DATA!$A$4,BM$3+$AD28,$AD$4+$C$4*13)&gt;0,ROUND(OFFSET(DATA!$A$4,BM$2+$AD28,$AD$4+$C$4*13)/OFFSET(DATA!$A$4,BM$3+$AD28,$AD$4+$C$4*13),3),"")</f>
        <v>0.68799999999999994</v>
      </c>
      <c r="BN28" s="291"/>
      <c r="BO28" s="291"/>
    </row>
    <row r="29" spans="1:67" x14ac:dyDescent="0.2">
      <c r="A29" s="71">
        <v>25</v>
      </c>
      <c r="B29" s="200">
        <f ca="1">OFFSET(DATA!$A$4,LOOK!$A29+60*(LOOK!$B$4-1),$D$4+$C$4*13)</f>
        <v>796</v>
      </c>
      <c r="C29" s="200">
        <f ca="1">IF($A$4=2,OFFSET(GOALS!$AN$4,LOOK!$A29,0),OFFSET(DATA!$A$4,LOOK!$A29+60*(LOOK!$B$4-1)+30,$D$4+$C$4*13))</f>
        <v>2311</v>
      </c>
      <c r="D29" s="124">
        <f ca="1">OFFSET(GOALS!$C$4,LOOK!$A29,LOOK!$B$4)</f>
        <v>1</v>
      </c>
      <c r="E29" s="173">
        <f t="shared" ca="1" si="3"/>
        <v>0.8</v>
      </c>
      <c r="F29" s="200">
        <f ca="1">IF($D$4=1,0,OFFSET(DATA!$A$4,LOOK!$A29+60*(LOOK!$B$4-1),$D$4-1))</f>
        <v>3796</v>
      </c>
      <c r="G29" s="201">
        <f ca="1">SUM(G5:G28)</f>
        <v>10581</v>
      </c>
      <c r="I29" s="201">
        <f ca="1">IF($C$4=1,B29-F29,B29)</f>
        <v>-3000</v>
      </c>
      <c r="J29" s="201">
        <f ca="1">IF($A$4=2,OFFSET(GOALS!$AN$4,LOOK!$A29,0),IF($C$4=1,C29-G29,C29))</f>
        <v>-8270</v>
      </c>
      <c r="L29" s="202">
        <f t="shared" si="5"/>
        <v>0.8</v>
      </c>
      <c r="M29" s="202">
        <f t="shared" si="6"/>
        <v>1</v>
      </c>
      <c r="N29" s="192">
        <f t="shared" ca="1" si="7"/>
        <v>0.34399999999999997</v>
      </c>
      <c r="O29" s="193">
        <f t="shared" ca="1" si="8"/>
        <v>0.34399999999999997</v>
      </c>
      <c r="P29" s="194">
        <f t="shared" ca="1" si="9"/>
        <v>0.34399999999999997</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0.34399999999999997</v>
      </c>
      <c r="AG29" s="198">
        <f ca="1">IF(OFFSET(DATA!$A$4,AG$2+$AD29,$AD$4+$C$4*13)&gt;0,ROUND(OFFSET(DATA!$A$4,AG$2+$AD29,$AD$4+$C$4*13)/OFFSET($AE$4,$AD29,0),3),0)</f>
        <v>0.76400000000000001</v>
      </c>
      <c r="AH29" s="198">
        <f ca="1">IF(OFFSET(DATA!$A$4,AH$3+$AD29,$AD$4+$C$4*13)&gt;0,ROUND(OFFSET(DATA!$A$4,AH$2+$AD29,$AD$4+$C$4*13)/OFFSET(DATA!$A$4,AH$3+$AD29,$AD$4+$C$4*13),3),"")</f>
        <v>0.35299999999999998</v>
      </c>
      <c r="AI29" s="198">
        <f ca="1">IF(OFFSET(DATA!$A$4,AI$3+$AD29,$AD$4+$C$4*13)&gt;0,ROUND(OFFSET(DATA!$A$4,AI$2+$AD29,$AD$4+$C$4*13)/OFFSET(DATA!$A$4,AI$3+$AD29,$AD$4+$C$4*13),3),"")</f>
        <v>0.36699999999999999</v>
      </c>
      <c r="AJ29" s="198">
        <f ca="1">IF(OFFSET(DATA!$A$4,AJ$3+$AD29,$AD$4+$C$4*13)&gt;0,ROUND(OFFSET(DATA!$A$4,AJ$2+$AD29,$AD$4+$C$4*13)/OFFSET(DATA!$A$4,AJ$3+$AD29,$AD$4+$C$4*13),3),"")</f>
        <v>0.70799999999999996</v>
      </c>
      <c r="AK29" s="198">
        <f ca="1">IF(OFFSET(DATA!$A$4,AK$3+$AD29,$AD$4+$C$4*13)&gt;0,ROUND(OFFSET(DATA!$A$4,AK$2+$AD29,$AD$4+$C$4*13)/OFFSET(DATA!$A$4,AK$3+$AD29,$AD$4+$C$4*13),3),"")</f>
        <v>0.75600000000000001</v>
      </c>
      <c r="AL29" s="198">
        <f ca="1">IF(OFFSET(DATA!$A$4,AL$3+$AD29,$AD$4+$C$4*13)&gt;0,ROUND(OFFSET(DATA!$A$4,AL$2+$AD29,$AD$4+$C$4*13)/OFFSET(DATA!$A$4,AL$3+$AD29,$AD$4+$C$4*13),3),"")</f>
        <v>0.95899999999999996</v>
      </c>
      <c r="AM29" s="198">
        <f ca="1">IF(OFFSET(DATA!$A$4,AM$2+$AD29,$AD$4+$C$4*13)&gt;0,ROUND(OFFSET(DATA!$A$4,AM$2+$AD29,$AD$4+$C$4*13)/OFFSET($AE$4,$AD29,0),3),0)</f>
        <v>1.1679999999999999</v>
      </c>
      <c r="AN29" s="198">
        <f ca="1">IF(OFFSET(DATA!$A$4,AN$3+$AD29,$AD$4+$C$4*13)&gt;0,ROUND(OFFSET(DATA!$A$4,AN$2+$AD29,$AD$4+$C$4*13)/OFFSET(DATA!$A$4,AN$3+$AD29,$AD$4+$C$4*13),3),"")</f>
        <v>1</v>
      </c>
      <c r="AO29" s="198">
        <f ca="1">IF(OFFSET(DATA!$A$4,AO$2+$AD29,$AD$4+$C$4*13)&gt;0,ROUND(OFFSET(DATA!$A$4,AO$2+$AD29,$AD$4+$C$4*13)/OFFSET($AE$4,$AD29,0),3),0)</f>
        <v>1.2270000000000001</v>
      </c>
      <c r="AP29" s="198">
        <f ca="1">IF(OFFSET(DATA!$A$4,AP$3+$AD29,$AD$4+$C$4*13)&gt;0,ROUND(OFFSET(DATA!$A$4,AP$2+$AD29,$AD$4+$C$4*13)/OFFSET(DATA!$A$4,AP$3+$AD29,$AD$4+$C$4*13),3),"")</f>
        <v>0.98099999999999998</v>
      </c>
      <c r="AQ29" s="198">
        <f ca="1">IF(OFFSET(DATA!$A$4,AQ$3+$AD29,$AD$4+$C$4*13)&gt;0,ROUND(OFFSET(DATA!$A$4,AQ$2+$AD29,$AD$4+$C$4*13)/OFFSET(DATA!$A$4,AQ$3+$AD29,$AD$4+$C$4*13),3),"")</f>
        <v>0.91700000000000004</v>
      </c>
      <c r="AR29" s="198">
        <f ca="1">IF(OFFSET(DATA!$A$4,AR$3+$AD29,$AD$4+$C$4*13)&gt;0,ROUND(OFFSET(DATA!$A$4,AR$2+$AD29,$AD$4+$C$4*13)/OFFSET(DATA!$A$4,AR$3+$AD29,$AD$4+$C$4*13),3),"")</f>
        <v>0.98699999999999999</v>
      </c>
      <c r="AS29" s="198">
        <f ca="1">IF(OFFSET(DATA!$A$4,AS$3+$AD29,$AD$4+$C$4*13)&gt;0,ROUND(OFFSET(DATA!$A$4,AS$2+$AD29,$AD$4+$C$4*13)/OFFSET(DATA!$A$4,AS$3+$AD29,$AD$4+$C$4*13),3),"")</f>
        <v>1</v>
      </c>
      <c r="AT29" s="198">
        <f ca="1">IF(OFFSET(DATA!$A$4,AT$3+$AD29,$AD$4+$C$4*13)&gt;0,ROUND(OFFSET(DATA!$A$4,AT$2+$AD29,$AD$4+$C$4*13)/OFFSET(DATA!$A$4,AT$3+$AD29,$AD$4+$C$4*13),3),"")</f>
        <v>0.96599999999999997</v>
      </c>
      <c r="AU29" s="198">
        <f ca="1">IF(OFFSET(DATA!$A$4,AU$3+$AD29,$AD$4+$C$4*13)&gt;0,ROUND(OFFSET(DATA!$A$4,AU$2+$AD29,$AD$4+$C$4*13)/OFFSET(DATA!$A$4,AU$3+$AD29,$AD$4+$C$4*13),3),"")</f>
        <v>3.6219999999999999</v>
      </c>
      <c r="AV29" s="198">
        <f ca="1">IF(OFFSET(DATA!$A$4,AV$3+$AD29,$AD$4+$C$4*13)&gt;0,ROUND(OFFSET(DATA!$A$4,AV$2+$AD29,$AD$4+$C$4*13)/OFFSET(DATA!$A$4,AV$3+$AD29,$AD$4+$C$4*13),3),"")</f>
        <v>277.375</v>
      </c>
      <c r="AW29" s="198">
        <f ca="1">IF(OFFSET(DATA!$A$4,AW$3+$AD29,$AD$4+$C$4*13)&gt;0,ROUND(OFFSET(DATA!$A$4,AW$2+$AD29,$AD$4+$C$4*13)/OFFSET(DATA!$A$4,AW$3+$AD29,$AD$4+$C$4*13),3),"")</f>
        <v>0.45500000000000002</v>
      </c>
      <c r="AX29" s="198">
        <f ca="1">IF(OFFSET(DATA!$A$4,AX$3+$AD29,$AD$4+$C$4*13)&gt;0,ROUND(OFFSET(DATA!$A$4,AX$2+$AD29,$AD$4+$C$4*13)/OFFSET(DATA!$A$4,AX$3+$AD29,$AD$4+$C$4*13),3),"")</f>
        <v>0.14099999999999999</v>
      </c>
      <c r="AY29" s="198">
        <f ca="1">IF(OFFSET(DATA!$A$4,AY$3+$AD29,$AD$4+$C$4*13)&gt;0,ROUND(OFFSET(DATA!$A$4,AY$2+$AD29,$AD$4+$C$4*13)/OFFSET(DATA!$A$4,AY$3+$AD29,$AD$4+$C$4*13),3),"")</f>
        <v>0.753</v>
      </c>
      <c r="AZ29" s="198">
        <f ca="1">IF(OFFSET(DATA!$A$4,AZ$3+$AD29,$AD$4+$C$4*13)&gt;0,ROUND(OFFSET(DATA!$A$4,AZ$2+$AD29,$AD$4+$C$4*13)/OFFSET(DATA!$A$4,AZ$3+$AD29,$AD$4+$C$4*13),3),"")</f>
        <v>0.40500000000000003</v>
      </c>
      <c r="BA29" s="198">
        <f ca="1">IF(OFFSET(DATA!$A$4,BA$3+$AD29,$AD$4+$C$4*13)&gt;0,ROUND(OFFSET(DATA!$A$4,BA$2+$AD29,$AD$4+$C$4*13)/OFFSET(DATA!$A$4,BA$3+$AD29,$AD$4+$C$4*13),3),"")</f>
        <v>0.111</v>
      </c>
      <c r="BB29" s="198">
        <f ca="1">IF(OFFSET(DATA!$A$4,BB$3+$AD29,$AD$4+$C$4*13)&gt;0,ROUND(OFFSET(DATA!$A$4,BB$2+$AD29,$AD$4+$C$4*13)/OFFSET(DATA!$A$4,BB$3+$AD29,$AD$4+$C$4*13),3),"")</f>
        <v>0.4</v>
      </c>
      <c r="BC29" s="198">
        <f ca="1">IF(OFFSET(DATA!$A$4,BC$2+$AD29,$AD$4+$C$4*13)&gt;0,ROUND(OFFSET(DATA!$A$4,BC$2+$AD29,$AD$4+$C$4*13)/OFFSET($AE$4,$AD29,0),3),0)</f>
        <v>0.69899999999999995</v>
      </c>
      <c r="BD29" s="198">
        <f ca="1">IF(OFFSET(DATA!$A$4,BD$3+$AD29,$AD$4+$C$4*13)&gt;0,ROUND(OFFSET(DATA!$A$4,BD$2+$AD29,$AD$4+$C$4*13)/OFFSET(DATA!$A$4,BD$3+$AD29,$AD$4+$C$4*13),3),"")</f>
        <v>0.40699999999999997</v>
      </c>
      <c r="BE29" s="198">
        <f ca="1">IF(OFFSET(DATA!$A$4,BE$3+$AD29,$AD$4+$C$4*13)&gt;0,ROUND(OFFSET(DATA!$A$4,BE$2+$AD29,$AD$4+$C$4*13)/OFFSET(DATA!$A$4,BE$3+$AD29,$AD$4+$C$4*13),3),"")</f>
        <v>0.371</v>
      </c>
      <c r="BF29" s="198">
        <f ca="1">IF(OFFSET(DATA!$A$4,BF$3+$AD29,$AD$4+$C$4*13)&gt;0,ROUND(OFFSET(DATA!$A$4,BF$2+$AD29,$AD$4+$C$4*13)/OFFSET(DATA!$A$4,BF$3+$AD29,$AD$4+$C$4*13),3),"")</f>
        <v>0.42799999999999999</v>
      </c>
      <c r="BG29" s="198">
        <f ca="1">IF(OFFSET(DATA!$A$4,BG$2+$AD29,$AD$4+$C$4*13)&gt;0,ROUND(OFFSET(DATA!$A$4,BG$2+$AD29,$AD$4+$C$4*13)/OFFSET($AE$4,$AD29,0),3),0)</f>
        <v>0.80500000000000005</v>
      </c>
      <c r="BH29" s="198">
        <f ca="1">IF(OFFSET(DATA!$A$4,BH$3+$AD29,$AD$4+$C$4*13)&gt;0,ROUND(OFFSET(DATA!$A$4,BH$2+$AD29,$AD$4+$C$4*13)/OFFSET(DATA!$A$4,BH$3+$AD29,$AD$4+$C$4*13),3),"")</f>
        <v>0.14299999999999999</v>
      </c>
      <c r="BI29" s="198">
        <f ca="1">IF(OFFSET(DATA!$A$4,BI$3+$AD29,$AD$4+$C$4*13)&gt;0,ROUND(OFFSET(DATA!$A$4,BI$2+$AD29,$AD$4+$C$4*13)/OFFSET(DATA!$A$4,BI$3+$AD29,$AD$4+$C$4*13),3),"")</f>
        <v>7.5999999999999998E-2</v>
      </c>
      <c r="BJ29" s="198">
        <f ca="1">IF(OFFSET(DATA!$A$4,BJ$3+$AD29,$AD$4+$C$4*13)&gt;0,ROUND(OFFSET(DATA!$A$4,BJ$2+$AD29,$AD$4+$C$4*13)/OFFSET(DATA!$A$4,BJ$3+$AD29,$AD$4+$C$4*13),3),"")</f>
        <v>5.1109999999999998</v>
      </c>
      <c r="BK29" s="198">
        <f ca="1">IF(OFFSET(DATA!$A$4,BK$3+$AD29,$AD$4+$C$4*13)&gt;0,ROUND(OFFSET(DATA!$A$4,BK$2+$AD29,$AD$4+$C$4*13)/OFFSET(DATA!$A$4,BK$3+$AD29,$AD$4+$C$4*13),3),"")</f>
        <v>0.11600000000000001</v>
      </c>
      <c r="BL29" s="198">
        <f ca="1">IF(OFFSET(DATA!$A$4,BL$3+$AD29,$AD$4+$C$4*13)&gt;0,ROUND(OFFSET(DATA!$A$4,BL$2+$AD29,$AD$4+$C$4*13)/OFFSET(DATA!$A$4,BL$3+$AD29,$AD$4+$C$4*13),3),"")</f>
        <v>8.3000000000000004E-2</v>
      </c>
      <c r="BM29" s="198">
        <f ca="1">IF(OFFSET(DATA!$A$4,BM$3+$AD29,$AD$4+$C$4*13)&gt;0,ROUND(OFFSET(DATA!$A$4,BM$2+$AD29,$AD$4+$C$4*13)/OFFSET(DATA!$A$4,BM$3+$AD29,$AD$4+$C$4*13),3),"")</f>
        <v>0.71399999999999997</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6</v>
      </c>
      <c r="AG32" s="211">
        <f ca="1">IF(COUNTIF(OFFSET(DATA!$B$4,$AD$34+AG$2,0,1,12),"&gt;0")=0,1,COUNTIF(OFFSET(DATA!$B$4,$AD$34+AG$2,0,1,12),"&gt;0"))</f>
        <v>6</v>
      </c>
      <c r="AH32" s="211">
        <f ca="1">IF(COUNTIF(OFFSET(DATA!$B$4,$AD$34+AH$2,0,1,12),"&gt;0")=0,1,COUNTIF(OFFSET(DATA!$B$4,$AD$34+AH$2,0,1,12),"&gt;0"))</f>
        <v>6</v>
      </c>
      <c r="AI32" s="211">
        <f ca="1">IF(COUNTIF(OFFSET(DATA!$B$4,$AD$34+AI$2,0,1,12),"&gt;0")=0,1,COUNTIF(OFFSET(DATA!$B$4,$AD$34+AI$2,0,1,12),"&gt;0"))</f>
        <v>6</v>
      </c>
      <c r="AJ32" s="211">
        <f ca="1">IF(COUNTIF(OFFSET(DATA!$B$4,$AD$34+AJ$2,0,1,12),"&gt;0")=0,1,COUNTIF(OFFSET(DATA!$B$4,$AD$34+AJ$2,0,1,12),"&gt;0"))</f>
        <v>6</v>
      </c>
      <c r="AK32" s="211">
        <f ca="1">IF(COUNTIF(OFFSET(DATA!$B$4,$AD$34+AK$2,0,1,12),"&gt;0")=0,1,COUNTIF(OFFSET(DATA!$B$4,$AD$34+AK$2,0,1,12),"&gt;0"))</f>
        <v>6</v>
      </c>
      <c r="AL32" s="211">
        <f ca="1">IF(COUNTIF(OFFSET(DATA!$B$4,$AD$34+AL$2,0,1,12),"&gt;0")=0,1,COUNTIF(OFFSET(DATA!$B$4,$AD$34+AL$2,0,1,12),"&gt;0"))</f>
        <v>6</v>
      </c>
      <c r="AM32" s="211">
        <f ca="1">IF(COUNTIF(OFFSET(DATA!$B$4,$AD$34+AM$2,0,1,12),"&gt;0")=0,1,COUNTIF(OFFSET(DATA!$B$4,$AD$34+AM$2,0,1,12),"&gt;0"))</f>
        <v>6</v>
      </c>
      <c r="AN32" s="211">
        <f ca="1">IF(COUNTIF(OFFSET(DATA!$B$4,$AD$34+AN$2,0,1,12),"&gt;0")=0,1,COUNTIF(OFFSET(DATA!$B$4,$AD$34+AN$2,0,1,12),"&gt;0"))</f>
        <v>6</v>
      </c>
      <c r="AO32" s="211">
        <f ca="1">IF(COUNTIF(OFFSET(DATA!$B$4,$AD$34+AO$2,0,1,12),"&gt;0")=0,1,COUNTIF(OFFSET(DATA!$B$4,$AD$34+AO$2,0,1,12),"&gt;0"))</f>
        <v>6</v>
      </c>
      <c r="AP32" s="211">
        <f ca="1">IF(COUNTIF(OFFSET(DATA!$B$4,$AD$34+AP$2,0,1,12),"&gt;0")=0,1,COUNTIF(OFFSET(DATA!$B$4,$AD$34+AP$2,0,1,12),"&gt;0"))</f>
        <v>6</v>
      </c>
      <c r="AQ32" s="211">
        <f ca="1">IF(COUNTIF(OFFSET(DATA!$B$4,$AD$34+AQ$2,0,1,12),"&gt;0")=0,1,COUNTIF(OFFSET(DATA!$B$4,$AD$34+AQ$2,0,1,12),"&gt;0"))</f>
        <v>6</v>
      </c>
      <c r="AR32" s="211">
        <f ca="1">IF(COUNTIF(OFFSET(DATA!$B$4,$AD$34+AR$2,0,1,12),"&gt;0")=0,1,COUNTIF(OFFSET(DATA!$B$4,$AD$34+AR$2,0,1,12),"&gt;0"))</f>
        <v>6</v>
      </c>
      <c r="AS32" s="211">
        <f ca="1">IF(COUNTIF(OFFSET(DATA!$B$4,$AD$34+AS$2,0,1,12),"&gt;0")=0,1,COUNTIF(OFFSET(DATA!$B$4,$AD$34+AS$2,0,1,12),"&gt;0"))</f>
        <v>6</v>
      </c>
      <c r="AT32" s="211">
        <f ca="1">IF(COUNTIF(OFFSET(DATA!$B$4,$AD$34+AT$2,0,1,12),"&gt;0")=0,1,COUNTIF(OFFSET(DATA!$B$4,$AD$34+AT$2,0,1,12),"&gt;0"))</f>
        <v>6</v>
      </c>
      <c r="AU32" s="211">
        <f ca="1">IF(COUNTIF(OFFSET(DATA!$B$4,$AD$34+AU$2,0,1,12),"&gt;0")=0,1,COUNTIF(OFFSET(DATA!$B$4,$AD$34+AU$2,0,1,12),"&gt;0"))</f>
        <v>6</v>
      </c>
      <c r="AV32" s="211">
        <f ca="1">IF(COUNTIF(OFFSET(DATA!$B$4,$AD$34+AV$2,0,1,12),"&gt;0")=0,1,COUNTIF(OFFSET(DATA!$B$4,$AD$34+AV$2,0,1,12),"&gt;0"))</f>
        <v>6</v>
      </c>
      <c r="AW32" s="211">
        <f ca="1">IF(COUNTIF(OFFSET(DATA!$B$4,$AD$34+AW$2,0,1,12),"&gt;0")=0,1,COUNTIF(OFFSET(DATA!$B$4,$AD$34+AW$2,0,1,12),"&gt;0"))</f>
        <v>6</v>
      </c>
      <c r="AX32" s="211">
        <f ca="1">IF(COUNTIF(OFFSET(DATA!$B$4,$AD$34+AX$2,0,1,12),"&gt;0")=0,1,COUNTIF(OFFSET(DATA!$B$4,$AD$34+AX$2,0,1,12),"&gt;0"))</f>
        <v>6</v>
      </c>
      <c r="AY32" s="211">
        <f ca="1">IF(COUNTIF(OFFSET(DATA!$B$4,$AD$34+AY$2,0,1,12),"&gt;0")=0,1,COUNTIF(OFFSET(DATA!$B$4,$AD$34+AY$2,0,1,12),"&gt;0"))</f>
        <v>6</v>
      </c>
      <c r="AZ32" s="211">
        <f ca="1">IF(COUNTIF(OFFSET(DATA!$B$4,$AD$34+AZ$2,0,1,12),"&gt;0")=0,1,COUNTIF(OFFSET(DATA!$B$4,$AD$34+AZ$2,0,1,12),"&gt;0"))</f>
        <v>6</v>
      </c>
      <c r="BA32" s="211">
        <f ca="1">IF(COUNTIF(OFFSET(DATA!$B$4,$AD$34+BA$2,0,1,12),"&gt;0")=0,1,COUNTIF(OFFSET(DATA!$B$4,$AD$34+BA$2,0,1,12),"&gt;0"))</f>
        <v>6</v>
      </c>
      <c r="BB32" s="211">
        <f ca="1">IF(COUNTIF(OFFSET(DATA!$B$4,$AD$34+BB$2,0,1,12),"&gt;0")=0,1,COUNTIF(OFFSET(DATA!$B$4,$AD$34+BB$2,0,1,12),"&gt;0"))</f>
        <v>6</v>
      </c>
      <c r="BC32" s="211">
        <f ca="1">IF(COUNTIF(OFFSET(DATA!$B$4,$AD$34+BC$2,0,1,12),"&gt;0")=0,1,COUNTIF(OFFSET(DATA!$B$4,$AD$34+BC$2,0,1,12),"&gt;0"))</f>
        <v>6</v>
      </c>
      <c r="BD32" s="211">
        <f ca="1">IF(COUNTIF(OFFSET(DATA!$B$4,$AD$34+BD$2,0,1,12),"&gt;0")=0,1,COUNTIF(OFFSET(DATA!$B$4,$AD$34+BD$2,0,1,12),"&gt;0"))</f>
        <v>6</v>
      </c>
      <c r="BE32" s="211">
        <f ca="1">IF(COUNTIF(OFFSET(DATA!$B$4,$AD$34+BE$2,0,1,12),"&gt;0")=0,1,COUNTIF(OFFSET(DATA!$B$4,$AD$34+BE$2,0,1,12),"&gt;0"))</f>
        <v>6</v>
      </c>
      <c r="BF32" s="211">
        <f ca="1">IF(COUNTIF(OFFSET(DATA!$B$4,$AD$34+BF$2,0,1,12),"&gt;0")=0,1,COUNTIF(OFFSET(DATA!$B$4,$AD$34+BF$2,0,1,12),"&gt;0"))</f>
        <v>6</v>
      </c>
      <c r="BG32" s="211">
        <f ca="1">IF(COUNTIF(OFFSET(DATA!$B$4,$AD$34+BG$2,0,1,12),"&gt;0")=0,1,COUNTIF(OFFSET(DATA!$B$4,$AD$34+BG$2,0,1,12),"&gt;0"))</f>
        <v>6</v>
      </c>
      <c r="BH32" s="211">
        <f ca="1">IF(COUNTIF(OFFSET(DATA!$B$4,$AD$34+BH$2,0,1,12),"&gt;0")=0,1,COUNTIF(OFFSET(DATA!$B$4,$AD$34+BH$2,0,1,12),"&gt;0"))</f>
        <v>6</v>
      </c>
      <c r="BI32" s="211">
        <f ca="1">IF(COUNTIF(OFFSET(DATA!$B$4,$AD$34+BI$2,0,1,12),"&gt;0")=0,1,COUNTIF(OFFSET(DATA!$B$4,$AD$34+BI$2,0,1,12),"&gt;0"))</f>
        <v>6</v>
      </c>
      <c r="BJ32" s="211">
        <f ca="1">IF(COUNTIF(OFFSET(DATA!$B$4,$AD$34+BJ$2,0,1,12),"&gt;0")=0,1,COUNTIF(OFFSET(DATA!$B$4,$AD$34+BJ$2,0,1,12),"&gt;0"))</f>
        <v>6</v>
      </c>
      <c r="BK32" s="211">
        <f ca="1">IF(COUNTIF(OFFSET(DATA!$B$4,$AD$34+BK$2,0,1,12),"&gt;0")=0,1,COUNTIF(OFFSET(DATA!$B$4,$AD$34+BK$2,0,1,12),"&gt;0"))</f>
        <v>6</v>
      </c>
      <c r="BL32" s="211">
        <f ca="1">IF(COUNTIF(OFFSET(DATA!$B$4,$AD$34+BL$2,0,1,12),"&gt;0")=0,1,COUNTIF(OFFSET(DATA!$B$4,$AD$34+BL$2,0,1,12),"&gt;0"))</f>
        <v>6</v>
      </c>
      <c r="BM32" s="289">
        <f ca="1">IF(COUNTIF(OFFSET(DATA!$B$4,$AD$34+BM$2,0,1,12),"&gt;0")=0,1,COUNTIF(OFFSET(DATA!$B$4,$AD$34+BM$2,0,1,12),"&gt;0"))</f>
        <v>6</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18</v>
      </c>
      <c r="C35" s="188">
        <f ca="1">OFFSET(DATA!$A$4,LOOK!$A5+60*(LOOK!$B$4-1)+30,$D$4+13)</f>
        <v>99</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3</v>
      </c>
      <c r="C36" s="188">
        <f ca="1">OFFSET(DATA!$A$4,LOOK!$A6+60*(LOOK!$B$4-1)+30,$D$4+13)</f>
        <v>22</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5</v>
      </c>
      <c r="C37" s="188">
        <f ca="1">OFFSET(DATA!$A$4,LOOK!$A7+60*(LOOK!$B$4-1)+30,$D$4+13)</f>
        <v>28</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2</v>
      </c>
      <c r="C38" s="188">
        <f ca="1">OFFSET(DATA!$A$4,LOOK!$A8+60*(LOOK!$B$4-1)+30,$D$4+13)</f>
        <v>8</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18</v>
      </c>
      <c r="C39" s="188">
        <f ca="1">OFFSET(DATA!$A$4,LOOK!$A9+60*(LOOK!$B$4-1)+30,$D$4+13)</f>
        <v>39</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7.9492462856523158E-2</v>
      </c>
      <c r="BM39" s="222">
        <f ca="1">IF($AD39&gt;BM$32,0,IF(OFFSET(DATA!$N$4,BM$3+$AD$34,$AD39)&gt;0,OFFSET(DATA!$N$4,BM$2+$AD$34,$AD39)/OFFSET(DATA!$N$4,BM$3+$AD$34,$AD39),0))</f>
        <v>0.45985401459854014</v>
      </c>
      <c r="BN39" s="221"/>
      <c r="BO39" s="221"/>
    </row>
    <row r="40" spans="1:67" x14ac:dyDescent="0.2">
      <c r="A40" s="45">
        <v>6</v>
      </c>
      <c r="B40" s="188">
        <f ca="1">OFFSET(DATA!$A$4,LOOK!$A10+60*(LOOK!$B$4-1),$D$4+13)</f>
        <v>0</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8</v>
      </c>
      <c r="C41" s="188">
        <f ca="1">OFFSET(DATA!$A$4,LOOK!$A11+60*(LOOK!$B$4-1)+30,$D$4+13)</f>
        <v>23</v>
      </c>
      <c r="I41">
        <v>16488</v>
      </c>
      <c r="J41" s="128">
        <v>20026</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72</v>
      </c>
      <c r="C42" s="188">
        <f ca="1">OFFSET(DATA!$A$4,LOOK!$A12+60*(LOOK!$B$4-1)+30,$D$4+13)</f>
        <v>227</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16</v>
      </c>
      <c r="C43" s="188">
        <f ca="1">OFFSET(DATA!$A$4,LOOK!$A13+60*(LOOK!$B$4-1)+30,$D$4+13)</f>
        <v>52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23</v>
      </c>
      <c r="C44" s="188">
        <f ca="1">OFFSET(DATA!$A$4,LOOK!$A14+60*(LOOK!$B$4-1)+30,$D$4+13)</f>
        <v>70</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44</v>
      </c>
      <c r="C45" s="188">
        <f ca="1">OFFSET(DATA!$A$4,LOOK!$A15+60*(LOOK!$B$4-1)+30,$D$4+13)</f>
        <v>108</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118</v>
      </c>
      <c r="C46" s="188">
        <f ca="1">OFFSET(DATA!$A$4,LOOK!$A16+60*(LOOK!$B$4-1)+30,$D$4+13)</f>
        <v>277</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13</v>
      </c>
      <c r="C47" s="188">
        <f ca="1">OFFSET(DATA!$A$4,LOOK!$A17+60*(LOOK!$B$4-1)+30,$D$4+13)</f>
        <v>41</v>
      </c>
      <c r="S47" s="197"/>
      <c r="X47" s="263"/>
      <c r="Y47" s="263"/>
      <c r="Z47" s="106"/>
      <c r="AF47" s="126">
        <f ca="1">OFFSET(Y4,AE32,0)</f>
        <v>5</v>
      </c>
    </row>
    <row r="48" spans="1:67" x14ac:dyDescent="0.2">
      <c r="A48" s="45">
        <v>14</v>
      </c>
      <c r="B48" s="188">
        <f ca="1">OFFSET(DATA!$A$4,LOOK!$A18+60*(LOOK!$B$4-1),$D$4+13)</f>
        <v>43</v>
      </c>
      <c r="C48" s="188">
        <f ca="1">OFFSET(DATA!$A$4,LOOK!$A18+60*(LOOK!$B$4-1)+30,$D$4+13)</f>
        <v>104</v>
      </c>
      <c r="J48" s="131">
        <f ca="1">MOD(J49,J50)+1</f>
        <v>6</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51</v>
      </c>
      <c r="C49" s="188">
        <f ca="1">OFFSET(DATA!$A$4,LOOK!$A19+60*(LOOK!$B$4-1)+30,$D$4+13)</f>
        <v>183</v>
      </c>
      <c r="J49" s="128">
        <v>15149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34</v>
      </c>
      <c r="C50" s="188">
        <f ca="1">OFFSET(DATA!$A$4,LOOK!$A20+60*(LOOK!$B$4-1)+30,$D$4+13)</f>
        <v>96</v>
      </c>
      <c r="J50" s="133">
        <f ca="1">J53</f>
        <v>6</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37</v>
      </c>
      <c r="C51" s="188">
        <f ca="1">OFFSET(DATA!$A$4,LOOK!$A21+60*(LOOK!$B$4-1)+30,$D$4+13)</f>
        <v>109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18</v>
      </c>
      <c r="C52" s="188">
        <f ca="1">OFFSET(DATA!$A$4,LOOK!$A22+60*(LOOK!$B$4-1)+30,$D$4+13)</f>
        <v>67</v>
      </c>
      <c r="J52" s="199">
        <f ca="1">OFFSET(M52,J40,0)</f>
        <v>6</v>
      </c>
      <c r="L52" s="491" t="s">
        <v>194</v>
      </c>
      <c r="M52" s="492"/>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7</v>
      </c>
      <c r="C53" s="188">
        <f ca="1">OFFSET(DATA!$A$4,LOOK!$A23+60*(LOOK!$B$4-1)+30,$D$4+13)</f>
        <v>28</v>
      </c>
      <c r="J53" s="124">
        <f ca="1">MAX(M53:M77)</f>
        <v>6</v>
      </c>
      <c r="L53" s="134">
        <v>1</v>
      </c>
      <c r="M53" s="134">
        <f ca="1">COUNTIF(OFFSET(DATA!$B$29,60*($L53-1),0,1,12),"&gt;0")</f>
        <v>6</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9</v>
      </c>
      <c r="C54" s="188">
        <f ca="1">OFFSET(DATA!$A$4,LOOK!$A24+60*(LOOK!$B$4-1)+30,$D$4+13)</f>
        <v>29</v>
      </c>
      <c r="L54" s="134">
        <v>2</v>
      </c>
      <c r="M54" s="134">
        <f ca="1">COUNTIF(OFFSET(DATA!$B$29,60*($L54-1),0,1,12),"&gt;0")</f>
        <v>6</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31</v>
      </c>
      <c r="C55" s="188">
        <f ca="1">OFFSET(DATA!$A$4,LOOK!$A25+60*(LOOK!$B$4-1)+30,$D$4+13)</f>
        <v>83</v>
      </c>
      <c r="L55" s="134">
        <v>3</v>
      </c>
      <c r="M55" s="134">
        <f ca="1">COUNTIF(OFFSET(DATA!$B$29,60*($L55-1),0,1,12),"&gt;0")</f>
        <v>6</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103</v>
      </c>
      <c r="C56" s="188">
        <f ca="1">OFFSET(DATA!$A$4,LOOK!$A26+60*(LOOK!$B$4-1)+30,$D$4+13)</f>
        <v>204</v>
      </c>
      <c r="L56" s="134">
        <v>4</v>
      </c>
      <c r="M56" s="134">
        <f ca="1">COUNTIF(OFFSET(DATA!$B$29,60*($L56-1),0,1,12),"&gt;0")</f>
        <v>6</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107</v>
      </c>
      <c r="C57" s="188">
        <f ca="1">OFFSET(DATA!$A$4,LOOK!$A27+60*(LOOK!$B$4-1)+30,$D$4+13)</f>
        <v>337</v>
      </c>
      <c r="L57" s="134">
        <v>5</v>
      </c>
      <c r="M57" s="134">
        <f ca="1">COUNTIF(OFFSET(DATA!$B$29,60*($L57-1),0,1,12),"&gt;0")</f>
        <v>6</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16</v>
      </c>
      <c r="C58" s="188">
        <f ca="1">OFFSET(DATA!$A$4,LOOK!$A28+60*(LOOK!$B$4-1)+30,$D$4+13)</f>
        <v>67</v>
      </c>
      <c r="L58" s="134">
        <v>6</v>
      </c>
      <c r="M58" s="134">
        <f ca="1">COUNTIF(OFFSET(DATA!$B$29,60*($L58-1),0,1,12),"&gt;0")</f>
        <v>6</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796</v>
      </c>
      <c r="C59" s="200">
        <f ca="1">OFFSET(DATA!$A$4,LOOK!$A29+60*(LOOK!$B$4-1)+30,$D$4+13)</f>
        <v>2311</v>
      </c>
      <c r="L59" s="134">
        <v>7</v>
      </c>
      <c r="M59" s="134">
        <f ca="1">COUNTIF(OFFSET(DATA!$B$29,60*($L59-1),0,1,12),"&gt;0")</f>
        <v>6</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6</v>
      </c>
      <c r="N60" s="134">
        <v>2</v>
      </c>
      <c r="O60" s="133" t="s">
        <v>158</v>
      </c>
    </row>
    <row r="61" spans="1:33" x14ac:dyDescent="0.2">
      <c r="L61" s="134">
        <v>9</v>
      </c>
      <c r="M61" s="134">
        <f ca="1">COUNTIF(OFFSET(DATA!$B$29,60*($L61-1),0,1,12),"&gt;0")</f>
        <v>6</v>
      </c>
      <c r="N61" s="134">
        <v>2</v>
      </c>
      <c r="O61" s="133" t="s">
        <v>158</v>
      </c>
    </row>
    <row r="62" spans="1:33" x14ac:dyDescent="0.2">
      <c r="L62" s="134">
        <v>10</v>
      </c>
      <c r="M62" s="134">
        <f ca="1">COUNTIF(OFFSET(DATA!$B$29,60*($L62-1),0,1,12),"&gt;0")</f>
        <v>6</v>
      </c>
      <c r="N62" s="134">
        <v>2</v>
      </c>
      <c r="O62" s="133" t="s">
        <v>158</v>
      </c>
    </row>
    <row r="63" spans="1:33" x14ac:dyDescent="0.2">
      <c r="L63" s="134">
        <v>11</v>
      </c>
      <c r="M63" s="134">
        <f ca="1">COUNTIF(OFFSET(DATA!$B$29,60*($L63-1),0,1,12),"&gt;0")</f>
        <v>6</v>
      </c>
      <c r="N63" s="134">
        <v>2</v>
      </c>
      <c r="O63" s="133" t="s">
        <v>158</v>
      </c>
    </row>
    <row r="64" spans="1:33" x14ac:dyDescent="0.2">
      <c r="L64" s="134">
        <v>12</v>
      </c>
      <c r="M64" s="134">
        <f ca="1">COUNTIF(OFFSET(DATA!$B$29,60*($L64-1),0,1,12),"&gt;0")</f>
        <v>6</v>
      </c>
      <c r="N64" s="134">
        <v>2</v>
      </c>
      <c r="O64" s="133" t="s">
        <v>158</v>
      </c>
      <c r="U64" s="285"/>
      <c r="V64" s="285"/>
      <c r="W64" s="285"/>
      <c r="X64" s="285"/>
      <c r="Y64" s="285"/>
      <c r="Z64" s="285"/>
      <c r="AA64" s="285"/>
    </row>
    <row r="65" spans="12:40" x14ac:dyDescent="0.2">
      <c r="L65" s="134">
        <v>13</v>
      </c>
      <c r="M65" s="134">
        <f ca="1">COUNTIF(OFFSET(DATA!$B$29,60*($L65-1),0,1,12),"&gt;0")</f>
        <v>6</v>
      </c>
      <c r="N65" s="134">
        <v>2</v>
      </c>
      <c r="O65" s="133" t="s">
        <v>158</v>
      </c>
      <c r="U65" s="285"/>
      <c r="V65" s="285"/>
      <c r="W65" s="285"/>
      <c r="X65" s="285"/>
      <c r="Y65" s="285"/>
      <c r="Z65" s="285"/>
      <c r="AA65" s="285"/>
    </row>
    <row r="66" spans="12:40" x14ac:dyDescent="0.2">
      <c r="L66" s="134">
        <v>14</v>
      </c>
      <c r="M66" s="134">
        <f ca="1">COUNTIF(OFFSET(DATA!$B$29,60*($L66-1),0,1,12),"&gt;0")</f>
        <v>6</v>
      </c>
      <c r="N66" s="134">
        <v>2</v>
      </c>
      <c r="O66" s="133" t="s">
        <v>158</v>
      </c>
    </row>
    <row r="67" spans="12:40" x14ac:dyDescent="0.2">
      <c r="L67" s="134">
        <v>15</v>
      </c>
      <c r="M67" s="134">
        <f ca="1">COUNTIF(OFFSET(DATA!$B$29,60*($L67-1),0,1,12),"&gt;0")</f>
        <v>6</v>
      </c>
      <c r="N67" s="134">
        <v>3</v>
      </c>
      <c r="O67" s="126" t="s">
        <v>196</v>
      </c>
    </row>
    <row r="68" spans="12:40" x14ac:dyDescent="0.2">
      <c r="L68" s="134">
        <v>16</v>
      </c>
      <c r="M68" s="134">
        <f ca="1">COUNTIF(OFFSET(DATA!$B$29,60*($L68-1),0,1,12),"&gt;0")</f>
        <v>6</v>
      </c>
      <c r="N68" s="134">
        <v>3</v>
      </c>
      <c r="O68" s="126" t="s">
        <v>196</v>
      </c>
    </row>
    <row r="69" spans="12:40" x14ac:dyDescent="0.2">
      <c r="L69" s="134">
        <v>17</v>
      </c>
      <c r="M69" s="134">
        <f ca="1">COUNTIF(OFFSET(DATA!$B$29,60*($L69-1),0,1,12),"&gt;0")</f>
        <v>6</v>
      </c>
      <c r="N69" s="134">
        <v>3</v>
      </c>
      <c r="O69" s="126" t="s">
        <v>196</v>
      </c>
    </row>
    <row r="70" spans="12:40" x14ac:dyDescent="0.2">
      <c r="L70" s="134">
        <v>18</v>
      </c>
      <c r="M70" s="134">
        <f ca="1">COUNTIF(OFFSET(DATA!$B$29,60*($L70-1),0,1,12),"&gt;0")</f>
        <v>6</v>
      </c>
      <c r="N70" s="134">
        <v>3</v>
      </c>
      <c r="O70" s="126" t="s">
        <v>196</v>
      </c>
    </row>
    <row r="71" spans="12:40" x14ac:dyDescent="0.2">
      <c r="L71" s="134">
        <v>19</v>
      </c>
      <c r="M71" s="134">
        <f ca="1">COUNTIF(OFFSET(DATA!$B$29,60*($L71-1),0,1,12),"&gt;0")</f>
        <v>6</v>
      </c>
      <c r="N71" s="134">
        <v>3</v>
      </c>
      <c r="O71" s="126" t="s">
        <v>196</v>
      </c>
    </row>
    <row r="72" spans="12:40" x14ac:dyDescent="0.2">
      <c r="L72" s="134">
        <v>20</v>
      </c>
      <c r="M72" s="134">
        <f ca="1">COUNTIF(OFFSET(DATA!$B$29,60*($L72-1),0,1,12),"&gt;0")</f>
        <v>6</v>
      </c>
      <c r="N72" s="134">
        <v>3</v>
      </c>
      <c r="O72" s="126" t="s">
        <v>196</v>
      </c>
    </row>
    <row r="73" spans="12:40" x14ac:dyDescent="0.2">
      <c r="L73" s="134">
        <v>21</v>
      </c>
      <c r="M73" s="134">
        <f ca="1">COUNTIF(OFFSET(DATA!$B$29,60*($L73-1),0,1,12),"&gt;0")</f>
        <v>6</v>
      </c>
      <c r="N73" s="134">
        <v>2</v>
      </c>
      <c r="O73" s="133" t="s">
        <v>158</v>
      </c>
      <c r="U73" s="77"/>
      <c r="V73" s="285"/>
      <c r="W73" s="285"/>
      <c r="X73" s="285"/>
      <c r="Y73" s="285"/>
      <c r="Z73" s="285"/>
      <c r="AA73" s="285"/>
      <c r="AB73" s="285"/>
      <c r="AC73" s="77"/>
    </row>
    <row r="74" spans="12:40" x14ac:dyDescent="0.2">
      <c r="L74" s="134">
        <v>22</v>
      </c>
      <c r="M74" s="134">
        <f ca="1">COUNTIF(OFFSET(DATA!$B$29,60*($L74-1),0,1,12),"&gt;0")</f>
        <v>6</v>
      </c>
      <c r="N74" s="134">
        <v>2</v>
      </c>
      <c r="O74" s="133" t="s">
        <v>158</v>
      </c>
      <c r="U74" s="77"/>
      <c r="V74" s="285"/>
      <c r="W74" s="285"/>
      <c r="X74" s="285"/>
      <c r="Y74" s="285"/>
      <c r="Z74" s="285"/>
      <c r="AA74" s="285"/>
      <c r="AB74" s="285"/>
      <c r="AC74" s="77"/>
    </row>
    <row r="75" spans="12:40" ht="18" x14ac:dyDescent="0.25">
      <c r="L75" s="134">
        <v>23</v>
      </c>
      <c r="M75" s="134">
        <f ca="1">COUNTIF(OFFSET(DATA!$B$29,60*($L75-1),0,1,12),"&gt;0")</f>
        <v>6</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6</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6</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6</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6</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6</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3216" priority="1" stopIfTrue="1">
      <formula>$AD$34=$AD5</formula>
    </cfRule>
  </conditionalFormatting>
  <conditionalFormatting sqref="AF32:BO32">
    <cfRule type="expression" dxfId="3215" priority="2" stopIfTrue="1">
      <formula>$AE$32=AF$34</formula>
    </cfRule>
  </conditionalFormatting>
  <conditionalFormatting sqref="AH48:AI48 AF35:BO46">
    <cfRule type="expression" dxfId="3214" priority="3" stopIfTrue="1">
      <formula>$D$4=$AC35</formula>
    </cfRule>
  </conditionalFormatting>
  <conditionalFormatting sqref="Q5:Q29">
    <cfRule type="cellIs" dxfId="3213" priority="4" stopIfTrue="1" operator="greaterThan">
      <formula>0</formula>
    </cfRule>
  </conditionalFormatting>
  <conditionalFormatting sqref="P5:P29">
    <cfRule type="cellIs" dxfId="3212" priority="5" stopIfTrue="1" operator="greaterThan">
      <formula>0</formula>
    </cfRule>
  </conditionalFormatting>
  <conditionalFormatting sqref="R4:R29">
    <cfRule type="cellIs" dxfId="3211" priority="6" stopIfTrue="1" operator="greaterThan">
      <formula>0</formula>
    </cfRule>
  </conditionalFormatting>
  <conditionalFormatting sqref="S5:S29">
    <cfRule type="cellIs" dxfId="3210" priority="7" stopIfTrue="1" operator="greaterThan">
      <formula>0</formula>
    </cfRule>
  </conditionalFormatting>
  <conditionalFormatting sqref="N5:N29">
    <cfRule type="cellIs" dxfId="3209" priority="8" stopIfTrue="1" operator="greaterThanOrEqual">
      <formula>$M5</formula>
    </cfRule>
    <cfRule type="cellIs" dxfId="3208" priority="9" stopIfTrue="1" operator="lessThan">
      <formula>$L5</formula>
    </cfRule>
  </conditionalFormatting>
  <conditionalFormatting sqref="N5:N29">
    <cfRule type="cellIs" dxfId="3207" priority="10" stopIfTrue="1" operator="greaterThanOrEqual">
      <formula>$M5</formula>
    </cfRule>
    <cfRule type="cellIs" dxfId="3206"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320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498" t="s">
        <v>72</v>
      </c>
      <c r="B1" s="499"/>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0"/>
      <c r="B2" s="501"/>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00"/>
      <c r="B3" s="501"/>
      <c r="C3" s="504" t="s">
        <v>61</v>
      </c>
      <c r="D3" s="505"/>
      <c r="E3" s="504" t="s">
        <v>62</v>
      </c>
      <c r="F3" s="505"/>
      <c r="G3" s="504" t="s">
        <v>48</v>
      </c>
      <c r="H3" s="505"/>
      <c r="I3" s="504" t="s">
        <v>63</v>
      </c>
      <c r="J3" s="505"/>
      <c r="K3" s="504" t="s">
        <v>64</v>
      </c>
      <c r="L3" s="505"/>
      <c r="M3" s="504" t="s">
        <v>65</v>
      </c>
      <c r="N3" s="505"/>
      <c r="O3" s="504" t="s">
        <v>66</v>
      </c>
      <c r="P3" s="505"/>
      <c r="Q3" s="504" t="s">
        <v>67</v>
      </c>
      <c r="R3" s="505"/>
      <c r="S3" s="504" t="s">
        <v>68</v>
      </c>
      <c r="T3" s="505"/>
      <c r="U3" s="504" t="s">
        <v>69</v>
      </c>
      <c r="V3" s="505"/>
      <c r="W3" s="504" t="s">
        <v>70</v>
      </c>
      <c r="X3" s="505"/>
      <c r="Y3" s="504" t="s">
        <v>71</v>
      </c>
      <c r="Z3" s="505"/>
      <c r="AB3" s="508" t="s">
        <v>122</v>
      </c>
      <c r="AC3" s="508"/>
      <c r="AD3" s="508"/>
      <c r="AE3" s="508"/>
      <c r="AF3" s="508"/>
      <c r="AG3" s="508"/>
    </row>
    <row r="4" spans="1:33" ht="12.75" customHeight="1" x14ac:dyDescent="0.2">
      <c r="A4" s="502"/>
      <c r="B4" s="503"/>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144</v>
      </c>
      <c r="AF5" s="134">
        <f ca="1">IF($AC5=2,COUNTA(OFFSET(DATA!$B$5,60*($A5-1)+30,0,24,12)),0)</f>
        <v>0</v>
      </c>
      <c r="AG5" s="134">
        <f ca="1">IF(OR($AC5=1,$AC5=2),COUNTA(OFFSET(DATA!$B$5,60*($A5-1)+30,13,24,12)),0)</f>
        <v>144</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144</v>
      </c>
      <c r="AE6" s="134">
        <f ca="1">COUNTA(OFFSET(DATA!$B$5,60*($A6-1),13,24,12))</f>
        <v>144</v>
      </c>
      <c r="AF6" s="134">
        <f ca="1">IF($AC6=2,COUNTA(OFFSET(DATA!$B$5,60*($A6-1)+30,0,24,12)),0)</f>
        <v>144</v>
      </c>
      <c r="AG6" s="134">
        <f ca="1">IF(OR($AC6=1,$AC6=2),COUNTA(OFFSET(DATA!$B$5,60*($A6-1)+30,13,24,12)),0)</f>
        <v>144</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144</v>
      </c>
      <c r="AF7" s="134">
        <f ca="1">IF($AC7=2,COUNTA(OFFSET(DATA!$B$5,60*($A7-1)+30,0,24,12)),0)</f>
        <v>0</v>
      </c>
      <c r="AG7" s="134">
        <f ca="1">IF(OR($AC7=1,$AC7=2),COUNTA(OFFSET(DATA!$B$5,60*($A7-1)+30,13,24,12)),0)</f>
        <v>144</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144</v>
      </c>
      <c r="AF8" s="134">
        <f ca="1">IF($AC8=2,COUNTA(OFFSET(DATA!$B$5,60*($A8-1)+30,0,24,12)),0)</f>
        <v>0</v>
      </c>
      <c r="AG8" s="134">
        <f ca="1">IF(OR($AC8=1,$AC8=2),COUNTA(OFFSET(DATA!$B$5,60*($A8-1)+30,13,24,12)),0)</f>
        <v>144</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144</v>
      </c>
      <c r="AE9" s="134">
        <f ca="1">COUNTA(OFFSET(DATA!$B$5,60*($A9-1),13,24,12))</f>
        <v>144</v>
      </c>
      <c r="AF9" s="134">
        <f ca="1">IF($AC9=2,COUNTA(OFFSET(DATA!$B$5,60*($A9-1)+30,0,24,12)),0)</f>
        <v>144</v>
      </c>
      <c r="AG9" s="134">
        <f ca="1">IF(OR($AC9=1,$AC9=2),COUNTA(OFFSET(DATA!$B$5,60*($A9-1)+30,13,24,12)),0)</f>
        <v>144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144</v>
      </c>
      <c r="AE10" s="134">
        <f ca="1">COUNTA(OFFSET(DATA!$B$5,60*($A10-1),13,24,12))</f>
        <v>144</v>
      </c>
      <c r="AF10" s="134">
        <f ca="1">IF($AC10=2,COUNTA(OFFSET(DATA!$B$5,60*($A10-1)+30,0,24,12)),0)</f>
        <v>144</v>
      </c>
      <c r="AG10" s="134">
        <f ca="1">IF(OR($AC10=1,$AC10=2),COUNTA(OFFSET(DATA!$B$5,60*($A10-1)+30,13,24,12)),0)</f>
        <v>144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144</v>
      </c>
      <c r="AE11" s="134">
        <f ca="1">COUNTA(OFFSET(DATA!$B$5,60*($A11-1),13,24,12))</f>
        <v>144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142</v>
      </c>
      <c r="AE12" s="134">
        <f ca="1">COUNTA(OFFSET(DATA!$B$5,60*($A12-1),13,24,12))</f>
        <v>136</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144</v>
      </c>
      <c r="AE13" s="134">
        <f ca="1">COUNTA(OFFSET(DATA!$B$5,60*($A13-1),13,24,12))</f>
        <v>144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144</v>
      </c>
      <c r="AE14" s="134">
        <f ca="1">COUNTA(OFFSET(DATA!$B$5,60*($A14-1),13,24,12))</f>
        <v>144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144</v>
      </c>
      <c r="AE15" s="134">
        <f ca="1">COUNTA(OFFSET(DATA!$B$5,60*($A15-1),13,24,12))</f>
        <v>144</v>
      </c>
      <c r="AF15" s="134">
        <f ca="1">IF($AC15=2,COUNTA(OFFSET(DATA!$B$5,60*($A15-1)+30,0,24,12)),0)</f>
        <v>144</v>
      </c>
      <c r="AG15" s="134">
        <f ca="1">IF(OR($AC15=1,$AC15=2),COUNTA(OFFSET(DATA!$B$5,60*($A15-1)+30,13,24,12)),0)</f>
        <v>144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144</v>
      </c>
      <c r="AE16" s="134">
        <f ca="1">COUNTA(OFFSET(DATA!$B$5,60*($A16-1),13,24,12))</f>
        <v>144</v>
      </c>
      <c r="AF16" s="134">
        <f ca="1">IF($AC16=2,COUNTA(OFFSET(DATA!$B$5,60*($A16-1)+30,0,24,12)),0)</f>
        <v>144</v>
      </c>
      <c r="AG16" s="134">
        <f ca="1">IF(OR($AC16=1,$AC16=2),COUNTA(OFFSET(DATA!$B$5,60*($A16-1)+30,13,24,12)),0)</f>
        <v>144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144</v>
      </c>
      <c r="AE17" s="134">
        <f ca="1">COUNTA(OFFSET(DATA!$B$5,60*($A17-1),13,24,12))</f>
        <v>144</v>
      </c>
      <c r="AF17" s="134">
        <f ca="1">IF($AC17=2,COUNTA(OFFSET(DATA!$B$5,60*($A17-1)+30,0,24,12)),0)</f>
        <v>144</v>
      </c>
      <c r="AG17" s="134">
        <f ca="1">IF(OR($AC17=1,$AC17=2),COUNTA(OFFSET(DATA!$B$5,60*($A17-1)+30,13,24,12)),0)</f>
        <v>144</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144</v>
      </c>
      <c r="AE18" s="134">
        <f ca="1">COUNTA(OFFSET(DATA!$B$5,60*($A18-1),13,24,12))</f>
        <v>144</v>
      </c>
      <c r="AF18" s="134">
        <f ca="1">IF($AC18=2,COUNTA(OFFSET(DATA!$B$5,60*($A18-1)+30,0,24,12)),0)</f>
        <v>144</v>
      </c>
      <c r="AG18" s="134">
        <f ca="1">IF(OR($AC18=1,$AC18=2),COUNTA(OFFSET(DATA!$B$5,60*($A18-1)+30,13,24,12)),0)</f>
        <v>144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144</v>
      </c>
      <c r="AE19" s="134">
        <f ca="1">COUNTA(OFFSET(DATA!$B$5,60*($A19-1),13,24,12))</f>
        <v>144</v>
      </c>
      <c r="AF19" s="134">
        <f ca="1">IF($AC19=2,COUNTA(OFFSET(DATA!$B$5,60*($A19-1)+30,0,24,12)),0)</f>
        <v>144</v>
      </c>
      <c r="AG19" s="134">
        <f ca="1">IF(OR($AC19=1,$AC19=2),COUNTA(OFFSET(DATA!$B$5,60*($A19-1)+30,13,24,12)),0)</f>
        <v>144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144</v>
      </c>
      <c r="AE20" s="134">
        <f ca="1">COUNTA(OFFSET(DATA!$B$5,60*($A20-1),13,24,12))</f>
        <v>144</v>
      </c>
      <c r="AF20" s="134">
        <f ca="1">IF($AC20=2,COUNTA(OFFSET(DATA!$B$5,60*($A20-1)+30,0,24,12)),0)</f>
        <v>144</v>
      </c>
      <c r="AG20" s="134">
        <f ca="1">IF(OR($AC20=1,$AC20=2),COUNTA(OFFSET(DATA!$B$5,60*($A20-1)+30,13,24,12)),0)</f>
        <v>144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144</v>
      </c>
      <c r="AE21" s="134">
        <f ca="1">COUNTA(OFFSET(DATA!$B$5,60*($A21-1),13,24,12))</f>
        <v>144</v>
      </c>
      <c r="AF21" s="134">
        <f ca="1">IF($AC21=2,COUNTA(OFFSET(DATA!$B$5,60*($A21-1)+30,0,24,12)),0)</f>
        <v>144</v>
      </c>
      <c r="AG21" s="134">
        <f ca="1">IF(OR($AC21=1,$AC21=2),COUNTA(OFFSET(DATA!$B$5,60*($A21-1)+30,13,24,12)),0)</f>
        <v>144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144</v>
      </c>
      <c r="AF22" s="134">
        <f ca="1">IF($AC22=2,COUNTA(OFFSET(DATA!$B$5,60*($A22-1)+30,0,24,12)),0)</f>
        <v>288</v>
      </c>
      <c r="AG22" s="134">
        <f ca="1">IF(OR($AC22=1,$AC22=2),COUNTA(OFFSET(DATA!$B$5,60*($A22-1)+30,13,24,12)),0)</f>
        <v>144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144</v>
      </c>
      <c r="AF23" s="134">
        <f ca="1">IF($AC23=2,COUNTA(OFFSET(DATA!$B$5,60*($A23-1)+30,0,24,12)),0)</f>
        <v>288</v>
      </c>
      <c r="AG23" s="134">
        <f ca="1">IF(OR($AC23=1,$AC23=2),COUNTA(OFFSET(DATA!$B$5,60*($A23-1)+30,13,24,12)),0)</f>
        <v>144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144</v>
      </c>
      <c r="AF24" s="134">
        <f ca="1">IF($AC24=2,COUNTA(OFFSET(DATA!$B$5,60*($A24-1)+30,0,24,12)),0)</f>
        <v>288</v>
      </c>
      <c r="AG24" s="134">
        <f ca="1">IF(OR($AC24=1,$AC24=2),COUNTA(OFFSET(DATA!$B$5,60*($A24-1)+30,13,24,12)),0)</f>
        <v>144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144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144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144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144</v>
      </c>
      <c r="AE28" s="134">
        <f ca="1">COUNTA(OFFSET(DATA!$B$5,60*($A28-1),13,24,12))</f>
        <v>144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144</v>
      </c>
      <c r="AF29" s="134">
        <f ca="1">IF($AC29=2,COUNTA(OFFSET(DATA!$B$5,60*($A29-1)+30,0,24,12)),0)</f>
        <v>0</v>
      </c>
      <c r="AG29" s="134">
        <f ca="1">IF(OR($AC29=1,$AC29=2),COUNTA(OFFSET(DATA!$B$5,60*($A29-1)+30,13,24,12)),0)</f>
        <v>144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144</v>
      </c>
      <c r="AF30" s="134">
        <f ca="1">IF($AC30=2,COUNTA(OFFSET(DATA!$B$5,60*($A30-1)+30,0,24,12)),0)</f>
        <v>0</v>
      </c>
      <c r="AG30" s="134">
        <f ca="1">IF(OR($AC30=1,$AC30=2),COUNTA(OFFSET(DATA!$B$5,60*($A30-1)+30,13,24,12)),0)</f>
        <v>144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144</v>
      </c>
      <c r="AE31" s="134">
        <f ca="1">COUNTA(OFFSET(DATA!$B$5,60*($A31-1),13,24,12))</f>
        <v>144</v>
      </c>
      <c r="AF31" s="134">
        <f ca="1">IF($AC31=2,COUNTA(OFFSET(DATA!$B$5,60*($A31-1)+30,0,24,12)),0)</f>
        <v>144</v>
      </c>
      <c r="AG31" s="134">
        <f ca="1">IF(OR($AC31=1,$AC31=2),COUNTA(OFFSET(DATA!$B$5,60*($A31-1)+30,13,24,12)),0)</f>
        <v>150</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144</v>
      </c>
      <c r="AE32" s="134">
        <f ca="1">COUNTA(OFFSET(DATA!$B$5,60*($A32-1),13,24,12))</f>
        <v>144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144</v>
      </c>
      <c r="AE33" s="134">
        <f ca="1">COUNTA(OFFSET(DATA!$B$5,60*($A33-1),13,24,12))</f>
        <v>144</v>
      </c>
      <c r="AF33" s="134">
        <f ca="1">IF($AC33=2,COUNTA(OFFSET(DATA!$B$5,60*($A33-1)+30,0,24,12)),0)</f>
        <v>144</v>
      </c>
      <c r="AG33" s="134">
        <f ca="1">IF(OR($AC33=1,$AC33=2),COUNTA(OFFSET(DATA!$B$5,60*($A33-1)+30,13,24,12)),0)</f>
        <v>144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144</v>
      </c>
      <c r="AE34" s="134">
        <f ca="1">COUNTA(OFFSET(DATA!$B$5,60*($A34-1),13,24,12))</f>
        <v>144</v>
      </c>
      <c r="AF34" s="134">
        <f ca="1">IF($AC34=2,COUNTA(OFFSET(DATA!$B$5,60*($A34-1)+30,0,24,12)),0)</f>
        <v>144</v>
      </c>
      <c r="AG34" s="134">
        <f ca="1">IF(OR($AC34=1,$AC34=2),COUNTA(OFFSET(DATA!$B$5,60*($A34-1)+30,13,24,12)),0)</f>
        <v>144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144</v>
      </c>
      <c r="AE35" s="134">
        <f ca="1">COUNTA(OFFSET(DATA!$B$5,60*($A35-1),13,24,12))</f>
        <v>132</v>
      </c>
      <c r="AF35" s="134">
        <f ca="1">IF($AC35=2,COUNTA(OFFSET(DATA!$B$5,60*($A35-1)+30,0,24,12)),0)</f>
        <v>144</v>
      </c>
      <c r="AG35" s="134">
        <f ca="1">IF(OR($AC35=1,$AC35=2),COUNTA(OFFSET(DATA!$B$5,60*($A35-1)+30,13,24,12)),0)</f>
        <v>144</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144</v>
      </c>
      <c r="AE36" s="134">
        <f ca="1">COUNTA(OFFSET(DATA!$B$5,60*($A36-1),13,24,12))</f>
        <v>144</v>
      </c>
      <c r="AF36" s="134">
        <f ca="1">IF($AC36=2,COUNTA(OFFSET(DATA!$B$5,60*($A36-1)+30,0,24,12)),0)</f>
        <v>144</v>
      </c>
      <c r="AG36" s="134">
        <f ca="1">IF(OR($AC36=1,$AC36=2),COUNTA(OFFSET(DATA!$B$5,60*($A36-1)+30,13,24,12)),0)</f>
        <v>144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144</v>
      </c>
      <c r="AE37" s="134">
        <f ca="1">COUNTA(OFFSET(DATA!$B$5,60*($A37-1),13,24,12))</f>
        <v>144</v>
      </c>
      <c r="AF37" s="134">
        <f ca="1">IF($AC37=2,COUNTA(OFFSET(DATA!$B$5,60*($A37-1)+30,0,24,12)),0)</f>
        <v>144</v>
      </c>
      <c r="AG37" s="134">
        <f ca="1">IF(OR($AC37=1,$AC37=2),COUNTA(OFFSET(DATA!$B$5,60*($A37-1)+30,13,24,12)),0)</f>
        <v>144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144</v>
      </c>
      <c r="AE38" s="134">
        <f ca="1">COUNTA(OFFSET(DATA!$B$5,60*($A38-1),13,24,12))</f>
        <v>125</v>
      </c>
      <c r="AF38" s="134">
        <f ca="1">IF($AC38=2,COUNTA(OFFSET(DATA!$B$5,60*($A38-1)+30,0,24,12)),0)</f>
        <v>144</v>
      </c>
      <c r="AG38" s="134">
        <f ca="1">IF(OR($AC38=1,$AC38=2),COUNTA(OFFSET(DATA!$B$5,60*($A38-1)+30,13,24,12)),0)</f>
        <v>144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3204" priority="1" stopIfTrue="1" operator="equal">
      <formula>1</formula>
    </cfRule>
    <cfRule type="cellIs" dxfId="3203" priority="2" stopIfTrue="1" operator="equal">
      <formula>0</formula>
    </cfRule>
  </conditionalFormatting>
  <conditionalFormatting sqref="AD5:AG38">
    <cfRule type="cellIs" dxfId="3202" priority="3" stopIfTrue="1" operator="equal">
      <formula>0</formula>
    </cfRule>
    <cfRule type="expression" dxfId="3201" priority="4" stopIfTrue="1">
      <formula>AD5=MAX($AD$5:$AG$25)</formula>
    </cfRule>
    <cfRule type="expression" dxfId="320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Normal="100" workbookViewId="0">
      <pane xSplit="1" ySplit="3" topLeftCell="B600" activePane="bottomRight" state="frozen"/>
      <selection pane="topRight" activeCell="B1" sqref="B1"/>
      <selection pane="bottomLeft" activeCell="A4" sqref="A4"/>
      <selection pane="bottomRight" activeCell="T624" sqref="T624:T62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t="str">
        <f>IF(U$29&gt;0,SUM($O5:U5),"")</f>
        <v/>
      </c>
      <c r="I5" s="57" t="str">
        <f>IF(V$29&gt;0,SUM($O5:V5),"")</f>
        <v/>
      </c>
      <c r="J5" s="57" t="str">
        <f>IF(W$29&gt;0,SUM($O5:W5),"")</f>
        <v/>
      </c>
      <c r="K5" s="57" t="str">
        <f>IF(X$29&gt;0,SUM($O5:X5),"")</f>
        <v/>
      </c>
      <c r="L5" s="57" t="str">
        <f>IF(Y$29&gt;0,SUM($O5:Y5),"")</f>
        <v/>
      </c>
      <c r="M5" s="57" t="str">
        <f>IF(Z$29&gt;0,SUM($O5:Z5),"")</f>
        <v/>
      </c>
      <c r="N5" s="56">
        <v>1</v>
      </c>
      <c r="O5" s="58">
        <v>24</v>
      </c>
      <c r="P5" s="58">
        <v>15</v>
      </c>
      <c r="Q5" s="387">
        <v>17</v>
      </c>
      <c r="R5" s="400">
        <v>16</v>
      </c>
      <c r="S5" s="379">
        <v>12</v>
      </c>
      <c r="T5" s="317">
        <v>18</v>
      </c>
      <c r="U5" s="58"/>
      <c r="V5" s="58"/>
      <c r="W5" s="58"/>
      <c r="X5" s="58"/>
      <c r="Y5" s="58"/>
      <c r="Z5" s="58"/>
      <c r="AA5" s="56">
        <v>1</v>
      </c>
      <c r="AC5" s="74">
        <f>IFERROR(T5-S5,0)</f>
        <v>6</v>
      </c>
    </row>
    <row r="6" spans="1:29" x14ac:dyDescent="0.2">
      <c r="A6" s="56">
        <v>2</v>
      </c>
      <c r="B6" s="57">
        <f>IF(O$29&gt;0,SUM($O6:O6),"")</f>
        <v>7</v>
      </c>
      <c r="C6" s="57">
        <f>IF(P$29&gt;0,SUM($O6:P6),"")</f>
        <v>11</v>
      </c>
      <c r="D6" s="57">
        <f>IF(Q$29&gt;0,SUM($O6:Q6),"")</f>
        <v>16</v>
      </c>
      <c r="E6" s="351">
        <f>IF(R$29&gt;0,SUM($O6:R6),"")</f>
        <v>21</v>
      </c>
      <c r="F6" s="57">
        <f>IF(S$29&gt;0,SUM($O6:S6),"")</f>
        <v>25</v>
      </c>
      <c r="G6" s="351">
        <f>IF(T$29&gt;0,SUM($O6:T6),"")</f>
        <v>28</v>
      </c>
      <c r="H6" s="57" t="str">
        <f>IF(U$29&gt;0,SUM($O6:U6),"")</f>
        <v/>
      </c>
      <c r="I6" s="57" t="str">
        <f>IF(V$29&gt;0,SUM($O6:V6),"")</f>
        <v/>
      </c>
      <c r="J6" s="57" t="str">
        <f>IF(W$29&gt;0,SUM($O6:W6),"")</f>
        <v/>
      </c>
      <c r="K6" s="57" t="str">
        <f>IF(X$29&gt;0,SUM($O6:X6),"")</f>
        <v/>
      </c>
      <c r="L6" s="57" t="str">
        <f>IF(Y$29&gt;0,SUM($O6:Y6),"")</f>
        <v/>
      </c>
      <c r="M6" s="57" t="str">
        <f>IF(Z$29&gt;0,SUM($O6:Z6),"")</f>
        <v/>
      </c>
      <c r="N6" s="56">
        <v>2</v>
      </c>
      <c r="O6" s="58">
        <v>7</v>
      </c>
      <c r="P6" s="58">
        <v>4</v>
      </c>
      <c r="Q6" s="387">
        <v>5</v>
      </c>
      <c r="R6" s="400">
        <v>5</v>
      </c>
      <c r="S6" s="379">
        <v>4</v>
      </c>
      <c r="T6" s="317">
        <v>3</v>
      </c>
      <c r="U6" s="58"/>
      <c r="V6" s="58"/>
      <c r="W6" s="58"/>
      <c r="X6" s="58"/>
      <c r="Y6" s="58"/>
      <c r="Z6" s="58"/>
      <c r="AA6" s="56">
        <v>2</v>
      </c>
      <c r="AC6" s="74">
        <f t="shared" ref="AC6:AC69" si="0">IFERROR(T6-S6,0)</f>
        <v>-1</v>
      </c>
    </row>
    <row r="7" spans="1:29" x14ac:dyDescent="0.2">
      <c r="A7" s="56">
        <v>3</v>
      </c>
      <c r="B7" s="57">
        <f>IF(O$29&gt;0,SUM($O7:O7),"")</f>
        <v>10</v>
      </c>
      <c r="C7" s="57">
        <f>IF(P$29&gt;0,SUM($O7:P7),"")</f>
        <v>13</v>
      </c>
      <c r="D7" s="57">
        <f>IF(Q$29&gt;0,SUM($O7:Q7),"")</f>
        <v>18</v>
      </c>
      <c r="E7" s="351">
        <f>IF(R$29&gt;0,SUM($O7:R7),"")</f>
        <v>24</v>
      </c>
      <c r="F7" s="57">
        <f>IF(S$29&gt;0,SUM($O7:S7),"")</f>
        <v>24</v>
      </c>
      <c r="G7" s="351">
        <f>IF(T$29&gt;0,SUM($O7:T7),"")</f>
        <v>29</v>
      </c>
      <c r="H7" s="57" t="str">
        <f>IF(U$29&gt;0,SUM($O7:U7),"")</f>
        <v/>
      </c>
      <c r="I7" s="57" t="str">
        <f>IF(V$29&gt;0,SUM($O7:V7),"")</f>
        <v/>
      </c>
      <c r="J7" s="57" t="str">
        <f>IF(W$29&gt;0,SUM($O7:W7),"")</f>
        <v/>
      </c>
      <c r="K7" s="57" t="str">
        <f>IF(X$29&gt;0,SUM($O7:X7),"")</f>
        <v/>
      </c>
      <c r="L7" s="57" t="str">
        <f>IF(Y$29&gt;0,SUM($O7:Y7),"")</f>
        <v/>
      </c>
      <c r="M7" s="57" t="str">
        <f>IF(Z$29&gt;0,SUM($O7:Z7),"")</f>
        <v/>
      </c>
      <c r="N7" s="56">
        <v>3</v>
      </c>
      <c r="O7" s="58">
        <v>10</v>
      </c>
      <c r="P7" s="58">
        <v>3</v>
      </c>
      <c r="Q7" s="387">
        <v>5</v>
      </c>
      <c r="R7" s="400">
        <v>6</v>
      </c>
      <c r="S7" s="379">
        <v>0</v>
      </c>
      <c r="T7" s="317">
        <v>5</v>
      </c>
      <c r="U7" s="58"/>
      <c r="V7" s="58"/>
      <c r="W7" s="58"/>
      <c r="X7" s="58"/>
      <c r="Y7" s="58"/>
      <c r="Z7" s="58"/>
      <c r="AA7" s="56">
        <v>3</v>
      </c>
      <c r="AC7" s="74">
        <f t="shared" si="0"/>
        <v>5</v>
      </c>
    </row>
    <row r="8" spans="1:29" x14ac:dyDescent="0.2">
      <c r="A8" s="56">
        <v>4</v>
      </c>
      <c r="B8" s="57">
        <f>IF(O$29&gt;0,SUM($O8:O8),"")</f>
        <v>5</v>
      </c>
      <c r="C8" s="57">
        <f>IF(P$29&gt;0,SUM($O8:P8),"")</f>
        <v>17</v>
      </c>
      <c r="D8" s="57">
        <f>IF(Q$29&gt;0,SUM($O8:Q8),"")</f>
        <v>22</v>
      </c>
      <c r="E8" s="351">
        <f>IF(R$29&gt;0,SUM($O8:R8),"")</f>
        <v>27</v>
      </c>
      <c r="F8" s="57">
        <f>IF(S$29&gt;0,SUM($O8:S8),"")</f>
        <v>28</v>
      </c>
      <c r="G8" s="351">
        <f>IF(T$29&gt;0,SUM($O8:T8),"")</f>
        <v>30</v>
      </c>
      <c r="H8" s="57" t="str">
        <f>IF(U$29&gt;0,SUM($O8:U8),"")</f>
        <v/>
      </c>
      <c r="I8" s="57" t="str">
        <f>IF(V$29&gt;0,SUM($O8:V8),"")</f>
        <v/>
      </c>
      <c r="J8" s="57" t="str">
        <f>IF(W$29&gt;0,SUM($O8:W8),"")</f>
        <v/>
      </c>
      <c r="K8" s="57" t="str">
        <f>IF(X$29&gt;0,SUM($O8:X8),"")</f>
        <v/>
      </c>
      <c r="L8" s="57" t="str">
        <f>IF(Y$29&gt;0,SUM($O8:Y8),"")</f>
        <v/>
      </c>
      <c r="M8" s="57" t="str">
        <f>IF(Z$29&gt;0,SUM($O8:Z8),"")</f>
        <v/>
      </c>
      <c r="N8" s="56">
        <v>4</v>
      </c>
      <c r="O8" s="58">
        <v>5</v>
      </c>
      <c r="P8" s="58">
        <v>12</v>
      </c>
      <c r="Q8" s="387">
        <v>5</v>
      </c>
      <c r="R8" s="400">
        <v>5</v>
      </c>
      <c r="S8" s="379">
        <v>1</v>
      </c>
      <c r="T8" s="317">
        <v>2</v>
      </c>
      <c r="U8" s="58"/>
      <c r="V8" s="58"/>
      <c r="W8" s="58"/>
      <c r="X8" s="58"/>
      <c r="Y8" s="58"/>
      <c r="Z8" s="58"/>
      <c r="AA8" s="56">
        <v>4</v>
      </c>
      <c r="AC8" s="74">
        <f t="shared" si="0"/>
        <v>1</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87">
        <v>31</v>
      </c>
      <c r="R9" s="400">
        <v>16</v>
      </c>
      <c r="S9" s="379">
        <v>15</v>
      </c>
      <c r="T9" s="317">
        <v>18</v>
      </c>
      <c r="U9" s="58"/>
      <c r="V9" s="58"/>
      <c r="W9" s="58"/>
      <c r="X9" s="58"/>
      <c r="Y9" s="58"/>
      <c r="Z9" s="58"/>
      <c r="AA9" s="56">
        <v>5</v>
      </c>
      <c r="AC9" s="74">
        <f t="shared" si="0"/>
        <v>3</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2</v>
      </c>
      <c r="Q10" s="387">
        <v>2</v>
      </c>
      <c r="R10" s="400">
        <v>0</v>
      </c>
      <c r="S10" s="379">
        <v>0</v>
      </c>
      <c r="T10" s="317">
        <v>0</v>
      </c>
      <c r="U10" s="58"/>
      <c r="V10" s="58"/>
      <c r="W10" s="58"/>
      <c r="X10" s="58"/>
      <c r="Y10" s="58"/>
      <c r="Z10" s="58"/>
      <c r="AA10" s="56">
        <v>6</v>
      </c>
      <c r="AC10" s="74">
        <f t="shared" si="0"/>
        <v>0</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9</v>
      </c>
      <c r="Q11" s="387">
        <v>2</v>
      </c>
      <c r="R11" s="400">
        <v>10</v>
      </c>
      <c r="S11" s="379">
        <v>7</v>
      </c>
      <c r="T11" s="317">
        <v>8</v>
      </c>
      <c r="U11" s="58"/>
      <c r="V11" s="58"/>
      <c r="W11" s="58"/>
      <c r="X11" s="58"/>
      <c r="Y11" s="58"/>
      <c r="Z11" s="58"/>
      <c r="AA11" s="56">
        <v>7</v>
      </c>
      <c r="AC11" s="74">
        <f t="shared" si="0"/>
        <v>1</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v>68</v>
      </c>
      <c r="Q12" s="387">
        <v>58</v>
      </c>
      <c r="R12" s="400">
        <v>75</v>
      </c>
      <c r="S12" s="379">
        <v>99</v>
      </c>
      <c r="T12" s="317">
        <v>72</v>
      </c>
      <c r="U12" s="58"/>
      <c r="V12" s="58"/>
      <c r="W12" s="58"/>
      <c r="X12" s="58"/>
      <c r="Y12" s="58"/>
      <c r="Z12" s="58"/>
      <c r="AA12" s="56">
        <v>8</v>
      </c>
      <c r="AC12" s="74">
        <f t="shared" si="0"/>
        <v>-27</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v>15</v>
      </c>
      <c r="Q13" s="387">
        <v>16</v>
      </c>
      <c r="R13" s="400">
        <v>14</v>
      </c>
      <c r="S13" s="379">
        <v>11</v>
      </c>
      <c r="T13" s="317">
        <v>16</v>
      </c>
      <c r="U13" s="58"/>
      <c r="V13" s="58"/>
      <c r="W13" s="58"/>
      <c r="X13" s="58"/>
      <c r="Y13" s="58"/>
      <c r="Z13" s="58"/>
      <c r="AA13" s="56">
        <v>9</v>
      </c>
      <c r="AC13" s="74">
        <f t="shared" si="0"/>
        <v>5</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25</v>
      </c>
      <c r="Q14" s="387">
        <v>16</v>
      </c>
      <c r="R14" s="400">
        <v>17</v>
      </c>
      <c r="S14" s="379">
        <v>18</v>
      </c>
      <c r="T14" s="317">
        <v>23</v>
      </c>
      <c r="U14" s="58"/>
      <c r="V14" s="58"/>
      <c r="W14" s="58"/>
      <c r="X14" s="58"/>
      <c r="Y14" s="58"/>
      <c r="Z14" s="58"/>
      <c r="AA14" s="56">
        <v>10</v>
      </c>
      <c r="AC14" s="74">
        <f t="shared" si="0"/>
        <v>5</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33</v>
      </c>
      <c r="Q15" s="387">
        <v>41</v>
      </c>
      <c r="R15" s="400">
        <v>54</v>
      </c>
      <c r="S15" s="379">
        <v>58</v>
      </c>
      <c r="T15" s="317">
        <v>44</v>
      </c>
      <c r="U15" s="58"/>
      <c r="V15" s="58"/>
      <c r="W15" s="58"/>
      <c r="X15" s="58"/>
      <c r="Y15" s="58"/>
      <c r="Z15" s="58"/>
      <c r="AA15" s="56">
        <v>11</v>
      </c>
      <c r="AC15" s="74">
        <f t="shared" si="0"/>
        <v>-14</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v>145</v>
      </c>
      <c r="Q16" s="387">
        <v>132</v>
      </c>
      <c r="R16" s="400">
        <v>118</v>
      </c>
      <c r="S16" s="379">
        <v>103</v>
      </c>
      <c r="T16" s="317">
        <v>118</v>
      </c>
      <c r="U16" s="58"/>
      <c r="V16" s="58"/>
      <c r="W16" s="58"/>
      <c r="X16" s="58"/>
      <c r="Y16" s="58"/>
      <c r="Z16" s="58"/>
      <c r="AA16" s="56">
        <v>12</v>
      </c>
      <c r="AC16" s="74">
        <f t="shared" si="0"/>
        <v>15</v>
      </c>
    </row>
    <row r="17" spans="1:29" x14ac:dyDescent="0.2">
      <c r="A17" s="56">
        <v>13</v>
      </c>
      <c r="B17" s="57">
        <f>IF(O$29&gt;0,SUM($O17:O17),"")</f>
        <v>16</v>
      </c>
      <c r="C17" s="57">
        <f>IF(P$29&gt;0,SUM($O17:P17),"")</f>
        <v>29</v>
      </c>
      <c r="D17" s="57">
        <f>IF(Q$29&gt;0,SUM($O17:Q17),"")</f>
        <v>47</v>
      </c>
      <c r="E17" s="351">
        <f>IF(R$29&gt;0,SUM($O17:R17),"")</f>
        <v>63</v>
      </c>
      <c r="F17" s="57">
        <f>IF(S$29&gt;0,SUM($O17:S17),"")</f>
        <v>87</v>
      </c>
      <c r="G17" s="351">
        <f>IF(T$29&gt;0,SUM($O17:T17),"")</f>
        <v>100</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v>13</v>
      </c>
      <c r="Q17" s="387">
        <v>18</v>
      </c>
      <c r="R17" s="400">
        <v>16</v>
      </c>
      <c r="S17" s="379">
        <v>24</v>
      </c>
      <c r="T17" s="317">
        <v>13</v>
      </c>
      <c r="U17" s="58"/>
      <c r="V17" s="58"/>
      <c r="W17" s="58"/>
      <c r="X17" s="58"/>
      <c r="Y17" s="58"/>
      <c r="Z17" s="58"/>
      <c r="AA17" s="56">
        <v>13</v>
      </c>
      <c r="AC17" s="74">
        <f t="shared" si="0"/>
        <v>-11</v>
      </c>
    </row>
    <row r="18" spans="1:29"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v>60</v>
      </c>
      <c r="Q18" s="387">
        <v>48</v>
      </c>
      <c r="R18" s="400">
        <v>47</v>
      </c>
      <c r="S18" s="379">
        <v>52</v>
      </c>
      <c r="T18" s="317">
        <v>43</v>
      </c>
      <c r="U18" s="58"/>
      <c r="V18" s="58"/>
      <c r="W18" s="58"/>
      <c r="X18" s="58"/>
      <c r="Y18" s="58"/>
      <c r="Z18" s="58"/>
      <c r="AA18" s="56">
        <v>14</v>
      </c>
      <c r="AC18" s="74">
        <f t="shared" si="0"/>
        <v>-9</v>
      </c>
    </row>
    <row r="19" spans="1:29"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v>43</v>
      </c>
      <c r="Q19" s="387">
        <v>45</v>
      </c>
      <c r="R19" s="400">
        <v>62</v>
      </c>
      <c r="S19" s="379">
        <v>43</v>
      </c>
      <c r="T19" s="317">
        <v>51</v>
      </c>
      <c r="U19" s="58"/>
      <c r="V19" s="58"/>
      <c r="W19" s="58"/>
      <c r="X19" s="58"/>
      <c r="Y19" s="58"/>
      <c r="Z19" s="58"/>
      <c r="AA19" s="56">
        <v>15</v>
      </c>
      <c r="AC19" s="74">
        <f t="shared" si="0"/>
        <v>8</v>
      </c>
    </row>
    <row r="20" spans="1:29"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v>22</v>
      </c>
      <c r="Q20" s="387">
        <v>40</v>
      </c>
      <c r="R20" s="400">
        <v>32</v>
      </c>
      <c r="S20" s="379">
        <v>30</v>
      </c>
      <c r="T20" s="317">
        <v>34</v>
      </c>
      <c r="U20" s="58"/>
      <c r="V20" s="58"/>
      <c r="W20" s="58"/>
      <c r="X20" s="58"/>
      <c r="Y20" s="58"/>
      <c r="Z20" s="58"/>
      <c r="AA20" s="56">
        <v>16</v>
      </c>
      <c r="AC20" s="74">
        <f t="shared" si="0"/>
        <v>4</v>
      </c>
    </row>
    <row r="21" spans="1:29"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v>32</v>
      </c>
      <c r="Q21" s="387">
        <v>38</v>
      </c>
      <c r="R21" s="400">
        <v>49</v>
      </c>
      <c r="S21" s="379">
        <v>31</v>
      </c>
      <c r="T21" s="317">
        <v>37</v>
      </c>
      <c r="U21" s="58"/>
      <c r="V21" s="58"/>
      <c r="W21" s="58"/>
      <c r="X21" s="58"/>
      <c r="Y21" s="58"/>
      <c r="Z21" s="58"/>
      <c r="AA21" s="56">
        <v>17</v>
      </c>
      <c r="AC21" s="74">
        <f t="shared" si="0"/>
        <v>6</v>
      </c>
    </row>
    <row r="22" spans="1:29" x14ac:dyDescent="0.2">
      <c r="A22" s="56">
        <v>18</v>
      </c>
      <c r="B22" s="57">
        <f>IF(O$29&gt;0,SUM($O22:O22),"")</f>
        <v>14</v>
      </c>
      <c r="C22" s="57">
        <f>IF(P$29&gt;0,SUM($O22:P22),"")</f>
        <v>29</v>
      </c>
      <c r="D22" s="57">
        <f>IF(Q$29&gt;0,SUM($O22:Q22),"")</f>
        <v>51</v>
      </c>
      <c r="E22" s="351">
        <f>IF(R$29&gt;0,SUM($O22:R22),"")</f>
        <v>69</v>
      </c>
      <c r="F22" s="57">
        <f>IF(S$29&gt;0,SUM($O22:S22),"")</f>
        <v>81</v>
      </c>
      <c r="G22" s="351">
        <f>IF(T$29&gt;0,SUM($O22:T22),"")</f>
        <v>99</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v>15</v>
      </c>
      <c r="Q22" s="387">
        <v>22</v>
      </c>
      <c r="R22" s="400">
        <v>18</v>
      </c>
      <c r="S22" s="379">
        <v>12</v>
      </c>
      <c r="T22" s="317">
        <v>18</v>
      </c>
      <c r="U22" s="58"/>
      <c r="V22" s="58"/>
      <c r="W22" s="58"/>
      <c r="X22" s="58"/>
      <c r="Y22" s="58"/>
      <c r="Z22" s="58"/>
      <c r="AA22" s="56">
        <v>18</v>
      </c>
      <c r="AC22" s="74">
        <f t="shared" si="0"/>
        <v>6</v>
      </c>
    </row>
    <row r="23" spans="1:29" x14ac:dyDescent="0.2">
      <c r="A23" s="56">
        <v>19</v>
      </c>
      <c r="B23" s="57">
        <f>IF(O$29&gt;0,SUM($O23:O23),"")</f>
        <v>2</v>
      </c>
      <c r="C23" s="57">
        <f>IF(P$29&gt;0,SUM($O23:P23),"")</f>
        <v>4</v>
      </c>
      <c r="D23" s="57">
        <f>IF(Q$29&gt;0,SUM($O23:Q23),"")</f>
        <v>7</v>
      </c>
      <c r="E23" s="351">
        <f>IF(R$29&gt;0,SUM($O23:R23),"")</f>
        <v>13</v>
      </c>
      <c r="F23" s="57">
        <f>IF(S$29&gt;0,SUM($O23:S23),"")</f>
        <v>17</v>
      </c>
      <c r="G23" s="351">
        <f>IF(T$29&gt;0,SUM($O23:T23),"")</f>
        <v>24</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v>2</v>
      </c>
      <c r="Q23" s="387">
        <v>3</v>
      </c>
      <c r="R23" s="400">
        <v>6</v>
      </c>
      <c r="S23" s="379">
        <v>4</v>
      </c>
      <c r="T23" s="317">
        <v>7</v>
      </c>
      <c r="U23" s="58"/>
      <c r="V23" s="58"/>
      <c r="W23" s="58"/>
      <c r="X23" s="58"/>
      <c r="Y23" s="58"/>
      <c r="Z23" s="58"/>
      <c r="AA23" s="56">
        <v>19</v>
      </c>
      <c r="AC23" s="74">
        <f t="shared" si="0"/>
        <v>3</v>
      </c>
    </row>
    <row r="24" spans="1:29" x14ac:dyDescent="0.2">
      <c r="A24" s="56">
        <v>20</v>
      </c>
      <c r="B24" s="57">
        <f>IF(O$29&gt;0,SUM($O24:O24),"")</f>
        <v>7</v>
      </c>
      <c r="C24" s="57">
        <f>IF(P$29&gt;0,SUM($O24:P24),"")</f>
        <v>13</v>
      </c>
      <c r="D24" s="57">
        <f>IF(Q$29&gt;0,SUM($O24:Q24),"")</f>
        <v>18</v>
      </c>
      <c r="E24" s="351">
        <f>IF(R$29&gt;0,SUM($O24:R24),"")</f>
        <v>25</v>
      </c>
      <c r="F24" s="57">
        <f>IF(S$29&gt;0,SUM($O24:S24),"")</f>
        <v>32</v>
      </c>
      <c r="G24" s="351">
        <f>IF(T$29&gt;0,SUM($O24:T24),"")</f>
        <v>41</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6</v>
      </c>
      <c r="Q24" s="387">
        <v>5</v>
      </c>
      <c r="R24" s="400">
        <v>7</v>
      </c>
      <c r="S24" s="379">
        <v>7</v>
      </c>
      <c r="T24" s="317">
        <v>9</v>
      </c>
      <c r="U24" s="58"/>
      <c r="V24" s="58"/>
      <c r="W24" s="58"/>
      <c r="X24" s="58"/>
      <c r="Y24" s="58"/>
      <c r="Z24" s="58"/>
      <c r="AA24" s="56">
        <v>20</v>
      </c>
      <c r="AC24" s="74">
        <f t="shared" si="0"/>
        <v>2</v>
      </c>
    </row>
    <row r="25" spans="1:29"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v>45</v>
      </c>
      <c r="Q25" s="387">
        <v>24</v>
      </c>
      <c r="R25" s="400">
        <v>22</v>
      </c>
      <c r="S25" s="379">
        <v>29</v>
      </c>
      <c r="T25" s="317">
        <v>31</v>
      </c>
      <c r="U25" s="58"/>
      <c r="V25" s="58"/>
      <c r="W25" s="58"/>
      <c r="X25" s="58"/>
      <c r="Y25" s="58"/>
      <c r="Z25" s="58"/>
      <c r="AA25" s="56">
        <v>21</v>
      </c>
      <c r="AC25" s="74">
        <f t="shared" si="0"/>
        <v>2</v>
      </c>
    </row>
    <row r="26" spans="1:29"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v>90</v>
      </c>
      <c r="Q26" s="387">
        <v>100</v>
      </c>
      <c r="R26" s="400">
        <v>94</v>
      </c>
      <c r="S26" s="379">
        <v>81</v>
      </c>
      <c r="T26" s="317">
        <v>103</v>
      </c>
      <c r="U26" s="58"/>
      <c r="V26" s="58"/>
      <c r="W26" s="58"/>
      <c r="X26" s="58"/>
      <c r="Y26" s="58"/>
      <c r="Z26" s="58"/>
      <c r="AA26" s="56">
        <v>22</v>
      </c>
      <c r="AC26" s="74">
        <f t="shared" si="0"/>
        <v>22</v>
      </c>
    </row>
    <row r="27" spans="1:29"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v>72</v>
      </c>
      <c r="Q27" s="387">
        <v>108</v>
      </c>
      <c r="R27" s="400">
        <v>77</v>
      </c>
      <c r="S27" s="379">
        <v>85</v>
      </c>
      <c r="T27" s="317">
        <v>107</v>
      </c>
      <c r="U27" s="58"/>
      <c r="V27" s="58"/>
      <c r="W27" s="58"/>
      <c r="X27" s="58"/>
      <c r="Y27" s="58"/>
      <c r="Z27" s="58"/>
      <c r="AA27" s="56">
        <v>23</v>
      </c>
      <c r="AC27" s="74">
        <f t="shared" si="0"/>
        <v>22</v>
      </c>
    </row>
    <row r="28" spans="1:29" x14ac:dyDescent="0.2">
      <c r="A28" s="56">
        <v>24</v>
      </c>
      <c r="B28" s="57">
        <f>IF(O$29&gt;0,SUM($O28:O28),"")</f>
        <v>17</v>
      </c>
      <c r="C28" s="57">
        <f>IF(P$29&gt;0,SUM($O28:P28),"")</f>
        <v>38</v>
      </c>
      <c r="D28" s="57">
        <f>IF(Q$29&gt;0,SUM($O28:Q28),"")</f>
        <v>61</v>
      </c>
      <c r="E28" s="351">
        <f>IF(R$29&gt;0,SUM($O28:R28),"")</f>
        <v>84</v>
      </c>
      <c r="F28" s="57">
        <f>IF(S$29&gt;0,SUM($O28:S28),"")</f>
        <v>101</v>
      </c>
      <c r="G28" s="351">
        <f>IF(T$29&gt;0,SUM($O28:T28),"")</f>
        <v>117</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v>21</v>
      </c>
      <c r="Q28" s="387">
        <v>23</v>
      </c>
      <c r="R28" s="400">
        <v>23</v>
      </c>
      <c r="S28" s="379">
        <v>17</v>
      </c>
      <c r="T28" s="317">
        <v>16</v>
      </c>
      <c r="U28" s="58"/>
      <c r="V28" s="58"/>
      <c r="W28" s="58"/>
      <c r="X28" s="58"/>
      <c r="Y28" s="58"/>
      <c r="Z28" s="58"/>
      <c r="AA28" s="56">
        <v>24</v>
      </c>
      <c r="AC28" s="74">
        <f t="shared" si="0"/>
        <v>-1</v>
      </c>
    </row>
    <row r="29" spans="1:29" x14ac:dyDescent="0.2">
      <c r="A29" s="60" t="s">
        <v>2</v>
      </c>
      <c r="B29" s="61">
        <f>SUM(B5:B28)</f>
        <v>699</v>
      </c>
      <c r="C29" s="61">
        <f t="shared" ref="C29:M29" si="1">SUM(C5:C28)</f>
        <v>1460</v>
      </c>
      <c r="D29" s="61">
        <f>SUM(D5:D28)</f>
        <v>2264</v>
      </c>
      <c r="E29" s="353">
        <f t="shared" si="1"/>
        <v>3053</v>
      </c>
      <c r="F29" s="61">
        <f>SUM(F5:F28)</f>
        <v>3796</v>
      </c>
      <c r="G29" s="61">
        <f>SUM(G5:G28)</f>
        <v>4592</v>
      </c>
      <c r="H29" s="61">
        <f t="shared" si="1"/>
        <v>0</v>
      </c>
      <c r="I29" s="61">
        <f t="shared" si="1"/>
        <v>0</v>
      </c>
      <c r="J29" s="61">
        <f t="shared" si="1"/>
        <v>0</v>
      </c>
      <c r="K29" s="61">
        <f t="shared" si="1"/>
        <v>0</v>
      </c>
      <c r="L29" s="61">
        <f t="shared" si="1"/>
        <v>0</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0</v>
      </c>
      <c r="V29" s="353">
        <f t="shared" si="2"/>
        <v>0</v>
      </c>
      <c r="W29" s="353">
        <f t="shared" si="2"/>
        <v>0</v>
      </c>
      <c r="X29" s="353">
        <f t="shared" si="2"/>
        <v>0</v>
      </c>
      <c r="Y29" s="353">
        <f>SUM(Y5:Y28)</f>
        <v>0</v>
      </c>
      <c r="Z29" s="353">
        <f>SUM(Z5:Z28)</f>
        <v>0</v>
      </c>
      <c r="AA29" s="60" t="s">
        <v>2</v>
      </c>
      <c r="AC29" s="74"/>
    </row>
    <row r="30" spans="1:29"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74"/>
    </row>
    <row r="31" spans="1:29" x14ac:dyDescent="0.2">
      <c r="A31" s="45"/>
      <c r="B31" s="62"/>
      <c r="C31" s="62"/>
      <c r="D31" s="62"/>
      <c r="E31" s="62"/>
      <c r="F31" s="62"/>
      <c r="G31" s="62"/>
      <c r="H31" s="62"/>
      <c r="I31" s="62"/>
      <c r="J31" s="62"/>
      <c r="K31" s="62"/>
      <c r="L31" s="62"/>
      <c r="N31" s="45"/>
      <c r="AA31" s="45"/>
      <c r="AC31" s="74"/>
    </row>
    <row r="32" spans="1:29" x14ac:dyDescent="0.2">
      <c r="A32" s="45"/>
      <c r="B32" s="62"/>
      <c r="C32" s="62"/>
      <c r="D32" s="62"/>
      <c r="E32" s="62"/>
      <c r="F32" s="62"/>
      <c r="G32" s="62"/>
      <c r="H32" s="62"/>
      <c r="I32" s="62"/>
      <c r="J32" s="62"/>
      <c r="K32" s="62"/>
      <c r="L32" s="62"/>
      <c r="N32" s="45"/>
      <c r="AA32" s="45"/>
      <c r="AC32" s="74"/>
    </row>
    <row r="33" spans="1:30" x14ac:dyDescent="0.2">
      <c r="A33" s="45"/>
      <c r="N33" s="45"/>
      <c r="AA33" s="45"/>
      <c r="AC33" s="74"/>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c r="AC34" s="74"/>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t="str">
        <f>IF(U$29&gt;0,SUM($O35:U35),"")</f>
        <v/>
      </c>
      <c r="I35" s="57" t="str">
        <f>IF(V$29&gt;0,SUM($O35:V35),"")</f>
        <v/>
      </c>
      <c r="J35" s="57" t="str">
        <f>IF(W$29&gt;0,SUM($O35:W35),"")</f>
        <v/>
      </c>
      <c r="K35" s="57" t="str">
        <f>IF(X$29&gt;0,SUM($O35:X35),"")</f>
        <v/>
      </c>
      <c r="L35" s="57" t="str">
        <f>IF(Y$29&gt;0,SUM($O35:Y35),"")</f>
        <v/>
      </c>
      <c r="M35" s="57" t="str">
        <f>IF(Z$29&gt;0,SUM($O35:Z35),"")</f>
        <v/>
      </c>
      <c r="N35" s="64">
        <v>1</v>
      </c>
      <c r="O35" s="58">
        <v>87</v>
      </c>
      <c r="P35" s="58">
        <v>82</v>
      </c>
      <c r="Q35" s="280">
        <v>82</v>
      </c>
      <c r="R35" s="400">
        <v>90</v>
      </c>
      <c r="S35" s="379">
        <v>74</v>
      </c>
      <c r="T35" s="58">
        <v>99</v>
      </c>
      <c r="U35" s="58"/>
      <c r="V35" s="58"/>
      <c r="W35" s="58"/>
      <c r="X35" s="58"/>
      <c r="Y35" s="58"/>
      <c r="Z35" s="58"/>
      <c r="AA35" s="64">
        <v>1</v>
      </c>
      <c r="AC35" s="74">
        <f t="shared" si="0"/>
        <v>25</v>
      </c>
      <c r="AD35" s="15" t="b">
        <f>IF(T35&gt;=T5,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t="str">
        <f>IF(U$29&gt;0,SUM($O36:U36),"")</f>
        <v/>
      </c>
      <c r="I36" s="57" t="str">
        <f>IF(V$29&gt;0,SUM($O36:V36),"")</f>
        <v/>
      </c>
      <c r="J36" s="57" t="str">
        <f>IF(W$29&gt;0,SUM($O36:W36),"")</f>
        <v/>
      </c>
      <c r="K36" s="57" t="str">
        <f>IF(X$29&gt;0,SUM($O36:X36),"")</f>
        <v/>
      </c>
      <c r="L36" s="57" t="str">
        <f>IF(Y$29&gt;0,SUM($O36:Y36),"")</f>
        <v/>
      </c>
      <c r="M36" s="57" t="str">
        <f>IF(Z$29&gt;0,SUM($O36:Z36),"")</f>
        <v/>
      </c>
      <c r="N36" s="64">
        <v>2</v>
      </c>
      <c r="O36" s="58">
        <v>32</v>
      </c>
      <c r="P36" s="58">
        <v>25</v>
      </c>
      <c r="Q36" s="280">
        <v>28</v>
      </c>
      <c r="R36" s="400">
        <v>25</v>
      </c>
      <c r="S36" s="379">
        <v>20</v>
      </c>
      <c r="T36" s="58">
        <v>22</v>
      </c>
      <c r="U36" s="58"/>
      <c r="V36" s="58"/>
      <c r="W36" s="58"/>
      <c r="X36" s="58"/>
      <c r="Y36" s="58"/>
      <c r="Z36" s="58"/>
      <c r="AA36" s="64">
        <v>2</v>
      </c>
      <c r="AC36" s="74">
        <f t="shared" si="0"/>
        <v>2</v>
      </c>
      <c r="AD36" s="15" t="b">
        <f t="shared" ref="AD36:AD58" si="3">IF(T36&gt;=T6,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t="str">
        <f>IF(U$29&gt;0,SUM($O37:U37),"")</f>
        <v/>
      </c>
      <c r="I37" s="57" t="str">
        <f>IF(V$29&gt;0,SUM($O37:V37),"")</f>
        <v/>
      </c>
      <c r="J37" s="57" t="str">
        <f>IF(W$29&gt;0,SUM($O37:W37),"")</f>
        <v/>
      </c>
      <c r="K37" s="57" t="str">
        <f>IF(X$29&gt;0,SUM($O37:X37),"")</f>
        <v/>
      </c>
      <c r="L37" s="57" t="str">
        <f>IF(Y$29&gt;0,SUM($O37:Y37),"")</f>
        <v/>
      </c>
      <c r="M37" s="57" t="str">
        <f>IF(Z$29&gt;0,SUM($O37:Z37),"")</f>
        <v/>
      </c>
      <c r="N37" s="64">
        <v>3</v>
      </c>
      <c r="O37" s="58">
        <v>22</v>
      </c>
      <c r="P37" s="58">
        <v>9</v>
      </c>
      <c r="Q37" s="280">
        <v>14</v>
      </c>
      <c r="R37" s="400">
        <v>17</v>
      </c>
      <c r="S37" s="379">
        <v>3</v>
      </c>
      <c r="T37" s="58">
        <v>28</v>
      </c>
      <c r="U37" s="58"/>
      <c r="V37" s="58"/>
      <c r="W37" s="58"/>
      <c r="X37" s="58"/>
      <c r="Y37" s="58"/>
      <c r="Z37" s="58"/>
      <c r="AA37" s="64">
        <v>3</v>
      </c>
      <c r="AC37" s="74">
        <f t="shared" si="0"/>
        <v>25</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t="str">
        <f>IF(U$29&gt;0,SUM($O38:U38),"")</f>
        <v/>
      </c>
      <c r="I38" s="57" t="str">
        <f>IF(V$29&gt;0,SUM($O38:V38),"")</f>
        <v/>
      </c>
      <c r="J38" s="57" t="str">
        <f>IF(W$29&gt;0,SUM($O38:W38),"")</f>
        <v/>
      </c>
      <c r="K38" s="57" t="str">
        <f>IF(X$29&gt;0,SUM($O38:X38),"")</f>
        <v/>
      </c>
      <c r="L38" s="57" t="str">
        <f>IF(Y$29&gt;0,SUM($O38:Y38),"")</f>
        <v/>
      </c>
      <c r="M38" s="57" t="str">
        <f>IF(Z$29&gt;0,SUM($O38:Z38),"")</f>
        <v/>
      </c>
      <c r="N38" s="64">
        <v>4</v>
      </c>
      <c r="O38" s="58">
        <v>16</v>
      </c>
      <c r="P38" s="58">
        <v>24</v>
      </c>
      <c r="Q38" s="280">
        <v>15</v>
      </c>
      <c r="R38" s="400">
        <v>26</v>
      </c>
      <c r="S38" s="379">
        <v>15</v>
      </c>
      <c r="T38" s="58">
        <v>8</v>
      </c>
      <c r="U38" s="58"/>
      <c r="V38" s="58"/>
      <c r="W38" s="58"/>
      <c r="X38" s="58"/>
      <c r="Y38" s="58"/>
      <c r="Z38" s="58"/>
      <c r="AA38" s="64">
        <v>4</v>
      </c>
      <c r="AC38" s="74">
        <f t="shared" si="0"/>
        <v>-7</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t="str">
        <f>IF(U$29&gt;0,SUM($O39:U39),"")</f>
        <v/>
      </c>
      <c r="I39" s="57" t="str">
        <f>IF(V$29&gt;0,SUM($O39:V39),"")</f>
        <v/>
      </c>
      <c r="J39" s="57" t="str">
        <f>IF(W$29&gt;0,SUM($O39:W39),"")</f>
        <v/>
      </c>
      <c r="K39" s="57" t="str">
        <f>IF(X$29&gt;0,SUM($O39:X39),"")</f>
        <v/>
      </c>
      <c r="L39" s="57" t="str">
        <f>IF(Y$29&gt;0,SUM($O39:Y39),"")</f>
        <v/>
      </c>
      <c r="M39" s="57" t="str">
        <f>IF(Z$29&gt;0,SUM($O39:Z39),"")</f>
        <v/>
      </c>
      <c r="N39" s="64">
        <v>5</v>
      </c>
      <c r="O39" s="58">
        <v>34</v>
      </c>
      <c r="P39" s="58">
        <v>29</v>
      </c>
      <c r="Q39" s="280">
        <v>57</v>
      </c>
      <c r="R39" s="400">
        <v>49</v>
      </c>
      <c r="S39" s="379">
        <v>46</v>
      </c>
      <c r="T39" s="58">
        <v>39</v>
      </c>
      <c r="U39" s="58"/>
      <c r="V39" s="58"/>
      <c r="W39" s="58"/>
      <c r="X39" s="58"/>
      <c r="Y39" s="58"/>
      <c r="Z39" s="58"/>
      <c r="AA39" s="64">
        <v>5</v>
      </c>
      <c r="AC39" s="74">
        <f t="shared" si="0"/>
        <v>-7</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t="str">
        <f>IF(U$29&gt;0,SUM($O40:U40),"")</f>
        <v/>
      </c>
      <c r="I40" s="57" t="str">
        <f>IF(V$29&gt;0,SUM($O40:V40),"")</f>
        <v/>
      </c>
      <c r="J40" s="57" t="str">
        <f>IF(W$29&gt;0,SUM($O40:W40),"")</f>
        <v/>
      </c>
      <c r="K40" s="57" t="str">
        <f>IF(X$29&gt;0,SUM($O40:X40),"")</f>
        <v/>
      </c>
      <c r="L40" s="57" t="str">
        <f>IF(Y$29&gt;0,SUM($O40:Y40),"")</f>
        <v/>
      </c>
      <c r="M40" s="57" t="str">
        <f>IF(Z$29&gt;0,SUM($O40:Z40),"")</f>
        <v/>
      </c>
      <c r="N40" s="64">
        <v>6</v>
      </c>
      <c r="O40" s="58">
        <v>8</v>
      </c>
      <c r="P40" s="58">
        <v>13</v>
      </c>
      <c r="Q40" s="280">
        <v>10</v>
      </c>
      <c r="R40" s="400">
        <v>7</v>
      </c>
      <c r="S40" s="379">
        <v>8</v>
      </c>
      <c r="T40" s="58">
        <v>10</v>
      </c>
      <c r="U40" s="58"/>
      <c r="V40" s="58"/>
      <c r="W40" s="58"/>
      <c r="X40" s="58"/>
      <c r="Y40" s="58"/>
      <c r="Z40" s="58"/>
      <c r="AA40" s="64">
        <v>6</v>
      </c>
      <c r="AC40" s="74">
        <f t="shared" si="0"/>
        <v>2</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t="str">
        <f>IF(U$29&gt;0,SUM($O41:U41),"")</f>
        <v/>
      </c>
      <c r="I41" s="57" t="str">
        <f>IF(V$29&gt;0,SUM($O41:V41),"")</f>
        <v/>
      </c>
      <c r="J41" s="57" t="str">
        <f>IF(W$29&gt;0,SUM($O41:W41),"")</f>
        <v/>
      </c>
      <c r="K41" s="57" t="str">
        <f>IF(X$29&gt;0,SUM($O41:X41),"")</f>
        <v/>
      </c>
      <c r="L41" s="57" t="str">
        <f>IF(Y$29&gt;0,SUM($O41:Y41),"")</f>
        <v/>
      </c>
      <c r="M41" s="57" t="str">
        <f>IF(Z$29&gt;0,SUM($O41:Z41),"")</f>
        <v/>
      </c>
      <c r="N41" s="64">
        <v>7</v>
      </c>
      <c r="O41" s="58">
        <v>16</v>
      </c>
      <c r="P41" s="58">
        <v>23</v>
      </c>
      <c r="Q41" s="280">
        <v>13</v>
      </c>
      <c r="R41" s="400">
        <v>38</v>
      </c>
      <c r="S41" s="379">
        <v>21</v>
      </c>
      <c r="T41" s="58">
        <v>23</v>
      </c>
      <c r="U41" s="58"/>
      <c r="V41" s="58"/>
      <c r="W41" s="58"/>
      <c r="X41" s="58"/>
      <c r="Y41" s="58"/>
      <c r="Z41" s="58"/>
      <c r="AA41" s="64">
        <v>7</v>
      </c>
      <c r="AC41" s="74">
        <f t="shared" si="0"/>
        <v>2</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t="str">
        <f>IF(U$29&gt;0,SUM($O42:U42),"")</f>
        <v/>
      </c>
      <c r="I42" s="57" t="str">
        <f>IF(V$29&gt;0,SUM($O42:V42),"")</f>
        <v/>
      </c>
      <c r="J42" s="57" t="str">
        <f>IF(W$29&gt;0,SUM($O42:W42),"")</f>
        <v/>
      </c>
      <c r="K42" s="57" t="str">
        <f>IF(X$29&gt;0,SUM($O42:X42),"")</f>
        <v/>
      </c>
      <c r="L42" s="57" t="str">
        <f>IF(Y$29&gt;0,SUM($O42:Y42),"")</f>
        <v/>
      </c>
      <c r="M42" s="57" t="str">
        <f>IF(Z$29&gt;0,SUM($O42:Z42),"")</f>
        <v/>
      </c>
      <c r="N42" s="64">
        <v>8</v>
      </c>
      <c r="O42" s="58">
        <v>194</v>
      </c>
      <c r="P42" s="58">
        <v>198</v>
      </c>
      <c r="Q42" s="280">
        <v>195</v>
      </c>
      <c r="R42" s="400">
        <v>223</v>
      </c>
      <c r="S42" s="379">
        <v>245</v>
      </c>
      <c r="T42" s="58">
        <v>227</v>
      </c>
      <c r="U42" s="58"/>
      <c r="V42" s="58"/>
      <c r="W42" s="58"/>
      <c r="X42" s="58"/>
      <c r="Y42" s="58"/>
      <c r="Z42" s="58"/>
      <c r="AA42" s="64">
        <v>8</v>
      </c>
      <c r="AC42" s="74">
        <f t="shared" si="0"/>
        <v>-18</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t="str">
        <f>IF(U$29&gt;0,SUM($O43:U43),"")</f>
        <v/>
      </c>
      <c r="I43" s="57" t="str">
        <f>IF(V$29&gt;0,SUM($O43:V43),"")</f>
        <v/>
      </c>
      <c r="J43" s="57" t="str">
        <f>IF(W$29&gt;0,SUM($O43:W43),"")</f>
        <v/>
      </c>
      <c r="K43" s="57" t="str">
        <f>IF(X$29&gt;0,SUM($O43:X43),"")</f>
        <v/>
      </c>
      <c r="L43" s="57" t="str">
        <f>IF(Y$29&gt;0,SUM($O43:Y43),"")</f>
        <v/>
      </c>
      <c r="M43" s="57" t="str">
        <f>IF(Z$29&gt;0,SUM($O43:Z43),"")</f>
        <v/>
      </c>
      <c r="N43" s="64">
        <v>9</v>
      </c>
      <c r="O43" s="58">
        <v>30</v>
      </c>
      <c r="P43" s="58">
        <v>43</v>
      </c>
      <c r="Q43" s="280">
        <v>33</v>
      </c>
      <c r="R43" s="400">
        <v>41</v>
      </c>
      <c r="S43" s="379">
        <v>42</v>
      </c>
      <c r="T43" s="58">
        <v>52</v>
      </c>
      <c r="U43" s="58"/>
      <c r="V43" s="58"/>
      <c r="W43" s="58"/>
      <c r="X43" s="58"/>
      <c r="Y43" s="58"/>
      <c r="Z43" s="58"/>
      <c r="AA43" s="64">
        <v>9</v>
      </c>
      <c r="AC43" s="74">
        <f t="shared" si="0"/>
        <v>10</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t="str">
        <f>IF(U$29&gt;0,SUM($O44:U44),"")</f>
        <v/>
      </c>
      <c r="I44" s="57" t="str">
        <f>IF(V$29&gt;0,SUM($O44:V44),"")</f>
        <v/>
      </c>
      <c r="J44" s="57" t="str">
        <f>IF(W$29&gt;0,SUM($O44:W44),"")</f>
        <v/>
      </c>
      <c r="K44" s="57" t="str">
        <f>IF(X$29&gt;0,SUM($O44:X44),"")</f>
        <v/>
      </c>
      <c r="L44" s="57" t="str">
        <f>IF(Y$29&gt;0,SUM($O44:Y44),"")</f>
        <v/>
      </c>
      <c r="M44" s="57" t="str">
        <f>IF(Z$29&gt;0,SUM($O44:Z44),"")</f>
        <v/>
      </c>
      <c r="N44" s="64">
        <v>10</v>
      </c>
      <c r="O44" s="58">
        <v>51</v>
      </c>
      <c r="P44" s="58">
        <v>62</v>
      </c>
      <c r="Q44" s="280">
        <v>48</v>
      </c>
      <c r="R44" s="400">
        <v>63</v>
      </c>
      <c r="S44" s="379">
        <v>59</v>
      </c>
      <c r="T44" s="58">
        <v>70</v>
      </c>
      <c r="U44" s="58"/>
      <c r="V44" s="58"/>
      <c r="W44" s="58"/>
      <c r="X44" s="58"/>
      <c r="Y44" s="58"/>
      <c r="Z44" s="58"/>
      <c r="AA44" s="64">
        <v>10</v>
      </c>
      <c r="AC44" s="74">
        <f t="shared" si="0"/>
        <v>11</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t="str">
        <f>IF(U$29&gt;0,SUM($O45:U45),"")</f>
        <v/>
      </c>
      <c r="I45" s="57" t="str">
        <f>IF(V$29&gt;0,SUM($O45:V45),"")</f>
        <v/>
      </c>
      <c r="J45" s="57" t="str">
        <f>IF(W$29&gt;0,SUM($O45:W45),"")</f>
        <v/>
      </c>
      <c r="K45" s="57" t="str">
        <f>IF(X$29&gt;0,SUM($O45:X45),"")</f>
        <v/>
      </c>
      <c r="L45" s="57" t="str">
        <f>IF(Y$29&gt;0,SUM($O45:Y45),"")</f>
        <v/>
      </c>
      <c r="M45" s="57" t="str">
        <f>IF(Z$29&gt;0,SUM($O45:Z45),"")</f>
        <v/>
      </c>
      <c r="N45" s="64">
        <v>11</v>
      </c>
      <c r="O45" s="58">
        <v>98</v>
      </c>
      <c r="P45" s="58">
        <v>72</v>
      </c>
      <c r="Q45" s="280">
        <v>87</v>
      </c>
      <c r="R45" s="400">
        <v>99</v>
      </c>
      <c r="S45" s="379">
        <v>115</v>
      </c>
      <c r="T45" s="58">
        <v>108</v>
      </c>
      <c r="U45" s="58"/>
      <c r="V45" s="58"/>
      <c r="W45" s="58"/>
      <c r="X45" s="58"/>
      <c r="Y45" s="58"/>
      <c r="Z45" s="58"/>
      <c r="AA45" s="64">
        <v>11</v>
      </c>
      <c r="AC45" s="74">
        <f t="shared" si="0"/>
        <v>-7</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t="str">
        <f>IF(U$29&gt;0,SUM($O46:U46),"")</f>
        <v/>
      </c>
      <c r="I46" s="57" t="str">
        <f>IF(V$29&gt;0,SUM($O46:V46),"")</f>
        <v/>
      </c>
      <c r="J46" s="57" t="str">
        <f>IF(W$29&gt;0,SUM($O46:W46),"")</f>
        <v/>
      </c>
      <c r="K46" s="57" t="str">
        <f>IF(X$29&gt;0,SUM($O46:X46),"")</f>
        <v/>
      </c>
      <c r="L46" s="57" t="str">
        <f>IF(Y$29&gt;0,SUM($O46:Y46),"")</f>
        <v/>
      </c>
      <c r="M46" s="57" t="str">
        <f>IF(Z$29&gt;0,SUM($O46:Z46),"")</f>
        <v/>
      </c>
      <c r="N46" s="64">
        <v>12</v>
      </c>
      <c r="O46" s="58">
        <v>280</v>
      </c>
      <c r="P46" s="58">
        <v>320</v>
      </c>
      <c r="Q46" s="280">
        <v>315</v>
      </c>
      <c r="R46" s="400">
        <v>272</v>
      </c>
      <c r="S46" s="379">
        <v>257</v>
      </c>
      <c r="T46" s="58">
        <v>277</v>
      </c>
      <c r="U46" s="58"/>
      <c r="V46" s="58"/>
      <c r="W46" s="58"/>
      <c r="X46" s="58"/>
      <c r="Y46" s="58"/>
      <c r="Z46" s="58"/>
      <c r="AA46" s="64">
        <v>12</v>
      </c>
      <c r="AC46" s="74">
        <f t="shared" si="0"/>
        <v>20</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t="str">
        <f>IF(U$29&gt;0,SUM($O47:U47),"")</f>
        <v/>
      </c>
      <c r="I47" s="57" t="str">
        <f>IF(V$29&gt;0,SUM($O47:V47),"")</f>
        <v/>
      </c>
      <c r="J47" s="57" t="str">
        <f>IF(W$29&gt;0,SUM($O47:W47),"")</f>
        <v/>
      </c>
      <c r="K47" s="57" t="str">
        <f>IF(X$29&gt;0,SUM($O47:X47),"")</f>
        <v/>
      </c>
      <c r="L47" s="57" t="str">
        <f>IF(Y$29&gt;0,SUM($O47:Y47),"")</f>
        <v/>
      </c>
      <c r="M47" s="57" t="str">
        <f>IF(Z$29&gt;0,SUM($O47:Z47),"")</f>
        <v/>
      </c>
      <c r="N47" s="64">
        <v>13</v>
      </c>
      <c r="O47" s="58">
        <v>63</v>
      </c>
      <c r="P47" s="58">
        <v>51</v>
      </c>
      <c r="Q47" s="280">
        <v>43</v>
      </c>
      <c r="R47" s="400">
        <v>39</v>
      </c>
      <c r="S47" s="379">
        <v>48</v>
      </c>
      <c r="T47" s="58">
        <v>41</v>
      </c>
      <c r="U47" s="58"/>
      <c r="V47" s="58"/>
      <c r="W47" s="58"/>
      <c r="X47" s="58"/>
      <c r="Y47" s="58"/>
      <c r="Z47" s="58"/>
      <c r="AA47" s="64">
        <v>13</v>
      </c>
      <c r="AC47" s="74">
        <f t="shared" si="0"/>
        <v>-7</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t="str">
        <f>IF(U$29&gt;0,SUM($O48:U48),"")</f>
        <v/>
      </c>
      <c r="I48" s="57" t="str">
        <f>IF(V$29&gt;0,SUM($O48:V48),"")</f>
        <v/>
      </c>
      <c r="J48" s="57" t="str">
        <f>IF(W$29&gt;0,SUM($O48:W48),"")</f>
        <v/>
      </c>
      <c r="K48" s="57" t="str">
        <f>IF(X$29&gt;0,SUM($O48:X48),"")</f>
        <v/>
      </c>
      <c r="L48" s="57" t="str">
        <f>IF(Y$29&gt;0,SUM($O48:Y48),"")</f>
        <v/>
      </c>
      <c r="M48" s="57" t="str">
        <f>IF(Z$29&gt;0,SUM($O48:Z48),"")</f>
        <v/>
      </c>
      <c r="N48" s="64">
        <v>14</v>
      </c>
      <c r="O48" s="58">
        <v>113</v>
      </c>
      <c r="P48" s="58">
        <v>128</v>
      </c>
      <c r="Q48" s="280">
        <v>120</v>
      </c>
      <c r="R48" s="400">
        <v>131</v>
      </c>
      <c r="S48" s="379">
        <v>115</v>
      </c>
      <c r="T48" s="58">
        <v>104</v>
      </c>
      <c r="U48" s="58"/>
      <c r="V48" s="58"/>
      <c r="W48" s="58"/>
      <c r="X48" s="58"/>
      <c r="Y48" s="58"/>
      <c r="Z48" s="58"/>
      <c r="AA48" s="64">
        <v>14</v>
      </c>
      <c r="AC48" s="74">
        <f t="shared" si="0"/>
        <v>-11</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t="str">
        <f>IF(U$29&gt;0,SUM($O49:U49),"")</f>
        <v/>
      </c>
      <c r="I49" s="57" t="str">
        <f>IF(V$29&gt;0,SUM($O49:V49),"")</f>
        <v/>
      </c>
      <c r="J49" s="57" t="str">
        <f>IF(W$29&gt;0,SUM($O49:W49),"")</f>
        <v/>
      </c>
      <c r="K49" s="57" t="str">
        <f>IF(X$29&gt;0,SUM($O49:X49),"")</f>
        <v/>
      </c>
      <c r="L49" s="57" t="str">
        <f>IF(Y$29&gt;0,SUM($O49:Y49),"")</f>
        <v/>
      </c>
      <c r="M49" s="57" t="str">
        <f>IF(Z$29&gt;0,SUM($O49:Z49),"")</f>
        <v/>
      </c>
      <c r="N49" s="64">
        <v>15</v>
      </c>
      <c r="O49" s="58">
        <v>175</v>
      </c>
      <c r="P49" s="58">
        <v>174</v>
      </c>
      <c r="Q49" s="280">
        <v>163</v>
      </c>
      <c r="R49" s="400">
        <v>193</v>
      </c>
      <c r="S49" s="379">
        <v>171</v>
      </c>
      <c r="T49" s="58">
        <v>183</v>
      </c>
      <c r="U49" s="58"/>
      <c r="V49" s="58"/>
      <c r="W49" s="58"/>
      <c r="X49" s="58"/>
      <c r="Y49" s="58"/>
      <c r="Z49" s="58"/>
      <c r="AA49" s="64">
        <v>15</v>
      </c>
      <c r="AC49" s="74">
        <f t="shared" si="0"/>
        <v>12</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t="str">
        <f>IF(U$29&gt;0,SUM($O50:U50),"")</f>
        <v/>
      </c>
      <c r="I50" s="57" t="str">
        <f>IF(V$29&gt;0,SUM($O50:V50),"")</f>
        <v/>
      </c>
      <c r="J50" s="57" t="str">
        <f>IF(W$29&gt;0,SUM($O50:W50),"")</f>
        <v/>
      </c>
      <c r="K50" s="57" t="str">
        <f>IF(X$29&gt;0,SUM($O50:X50),"")</f>
        <v/>
      </c>
      <c r="L50" s="57" t="str">
        <f>IF(Y$29&gt;0,SUM($O50:Y50),"")</f>
        <v/>
      </c>
      <c r="M50" s="57" t="str">
        <f>IF(Z$29&gt;0,SUM($O50:Z50),"")</f>
        <v/>
      </c>
      <c r="N50" s="64">
        <v>16</v>
      </c>
      <c r="O50" s="58">
        <v>83</v>
      </c>
      <c r="P50" s="58">
        <v>68</v>
      </c>
      <c r="Q50" s="280">
        <v>100</v>
      </c>
      <c r="R50" s="400">
        <v>80</v>
      </c>
      <c r="S50" s="379">
        <v>78</v>
      </c>
      <c r="T50" s="58">
        <v>96</v>
      </c>
      <c r="U50" s="58"/>
      <c r="V50" s="58"/>
      <c r="W50" s="58"/>
      <c r="X50" s="58"/>
      <c r="Y50" s="58"/>
      <c r="Z50" s="58"/>
      <c r="AA50" s="64">
        <v>16</v>
      </c>
      <c r="AC50" s="74">
        <f t="shared" si="0"/>
        <v>18</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t="str">
        <f>IF(U$29&gt;0,SUM($O51:U51),"")</f>
        <v/>
      </c>
      <c r="I51" s="57" t="str">
        <f>IF(V$29&gt;0,SUM($O51:V51),"")</f>
        <v/>
      </c>
      <c r="J51" s="57" t="str">
        <f>IF(W$29&gt;0,SUM($O51:W51),"")</f>
        <v/>
      </c>
      <c r="K51" s="57" t="str">
        <f>IF(X$29&gt;0,SUM($O51:X51),"")</f>
        <v/>
      </c>
      <c r="L51" s="57" t="str">
        <f>IF(Y$29&gt;0,SUM($O51:Y51),"")</f>
        <v/>
      </c>
      <c r="M51" s="57" t="str">
        <f>IF(Z$29&gt;0,SUM($O51:Z51),"")</f>
        <v/>
      </c>
      <c r="N51" s="64">
        <v>17</v>
      </c>
      <c r="O51" s="58">
        <v>91</v>
      </c>
      <c r="P51" s="58">
        <v>97</v>
      </c>
      <c r="Q51" s="280">
        <v>102</v>
      </c>
      <c r="R51" s="400">
        <v>108</v>
      </c>
      <c r="S51" s="379">
        <v>92</v>
      </c>
      <c r="T51" s="58">
        <v>109</v>
      </c>
      <c r="U51" s="58"/>
      <c r="V51" s="58"/>
      <c r="W51" s="58"/>
      <c r="X51" s="58"/>
      <c r="Y51" s="58"/>
      <c r="Z51" s="58"/>
      <c r="AA51" s="64">
        <v>17</v>
      </c>
      <c r="AC51" s="74">
        <f t="shared" si="0"/>
        <v>17</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t="str">
        <f>IF(U$29&gt;0,SUM($O52:U52),"")</f>
        <v/>
      </c>
      <c r="I52" s="57" t="str">
        <f>IF(V$29&gt;0,SUM($O52:V52),"")</f>
        <v/>
      </c>
      <c r="J52" s="57" t="str">
        <f>IF(W$29&gt;0,SUM($O52:W52),"")</f>
        <v/>
      </c>
      <c r="K52" s="57" t="str">
        <f>IF(X$29&gt;0,SUM($O52:X52),"")</f>
        <v/>
      </c>
      <c r="L52" s="57" t="str">
        <f>IF(Y$29&gt;0,SUM($O52:Y52),"")</f>
        <v/>
      </c>
      <c r="M52" s="57" t="str">
        <f>IF(Z$29&gt;0,SUM($O52:Z52),"")</f>
        <v/>
      </c>
      <c r="N52" s="64">
        <v>18</v>
      </c>
      <c r="O52" s="58">
        <v>46</v>
      </c>
      <c r="P52" s="58">
        <v>49</v>
      </c>
      <c r="Q52" s="280">
        <v>54</v>
      </c>
      <c r="R52" s="400">
        <v>56</v>
      </c>
      <c r="S52" s="379">
        <v>45</v>
      </c>
      <c r="T52" s="58">
        <v>67</v>
      </c>
      <c r="U52" s="58"/>
      <c r="V52" s="58"/>
      <c r="W52" s="58"/>
      <c r="X52" s="58"/>
      <c r="Y52" s="58"/>
      <c r="Z52" s="58"/>
      <c r="AA52" s="64">
        <v>18</v>
      </c>
      <c r="AC52" s="74">
        <f t="shared" si="0"/>
        <v>22</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t="str">
        <f>IF(U$29&gt;0,SUM($O53:U53),"")</f>
        <v/>
      </c>
      <c r="I53" s="57" t="str">
        <f>IF(V$29&gt;0,SUM($O53:V53),"")</f>
        <v/>
      </c>
      <c r="J53" s="57" t="str">
        <f>IF(W$29&gt;0,SUM($O53:W53),"")</f>
        <v/>
      </c>
      <c r="K53" s="57" t="str">
        <f>IF(X$29&gt;0,SUM($O53:X53),"")</f>
        <v/>
      </c>
      <c r="L53" s="57" t="str">
        <f>IF(Y$29&gt;0,SUM($O53:Y53),"")</f>
        <v/>
      </c>
      <c r="M53" s="57" t="str">
        <f>IF(Z$29&gt;0,SUM($O53:Z53),"")</f>
        <v/>
      </c>
      <c r="N53" s="64">
        <v>19</v>
      </c>
      <c r="O53" s="58">
        <v>14</v>
      </c>
      <c r="P53" s="58">
        <v>20</v>
      </c>
      <c r="Q53" s="280">
        <v>9</v>
      </c>
      <c r="R53" s="400">
        <v>18</v>
      </c>
      <c r="S53" s="379">
        <v>13</v>
      </c>
      <c r="T53" s="58">
        <v>28</v>
      </c>
      <c r="U53" s="58"/>
      <c r="V53" s="58"/>
      <c r="W53" s="58"/>
      <c r="X53" s="58"/>
      <c r="Y53" s="58"/>
      <c r="Z53" s="58"/>
      <c r="AA53" s="64">
        <v>19</v>
      </c>
      <c r="AC53" s="74">
        <f t="shared" si="0"/>
        <v>15</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27</v>
      </c>
      <c r="Q54" s="280">
        <v>23</v>
      </c>
      <c r="R54" s="400">
        <v>29</v>
      </c>
      <c r="S54" s="379">
        <v>32</v>
      </c>
      <c r="T54" s="58">
        <v>29</v>
      </c>
      <c r="U54" s="58"/>
      <c r="V54" s="58"/>
      <c r="W54" s="58"/>
      <c r="X54" s="58"/>
      <c r="Y54" s="58"/>
      <c r="Z54" s="58"/>
      <c r="AA54" s="64">
        <v>20</v>
      </c>
      <c r="AC54" s="74">
        <f t="shared" si="0"/>
        <v>-3</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t="str">
        <f>IF(U$29&gt;0,SUM($O55:U55),"")</f>
        <v/>
      </c>
      <c r="I55" s="57" t="str">
        <f>IF(V$29&gt;0,SUM($O55:V55),"")</f>
        <v/>
      </c>
      <c r="J55" s="57" t="str">
        <f>IF(W$29&gt;0,SUM($O55:W55),"")</f>
        <v/>
      </c>
      <c r="K55" s="57" t="str">
        <f>IF(X$29&gt;0,SUM($O55:X55),"")</f>
        <v/>
      </c>
      <c r="L55" s="57" t="str">
        <f>IF(Y$29&gt;0,SUM($O55:Y55),"")</f>
        <v/>
      </c>
      <c r="M55" s="57" t="str">
        <f>IF(Z$29&gt;0,SUM($O55:Z55),"")</f>
        <v/>
      </c>
      <c r="N55" s="64">
        <v>21</v>
      </c>
      <c r="O55" s="58">
        <v>76</v>
      </c>
      <c r="P55" s="58">
        <v>86</v>
      </c>
      <c r="Q55" s="280">
        <v>59</v>
      </c>
      <c r="R55" s="400">
        <v>64</v>
      </c>
      <c r="S55" s="379">
        <v>58</v>
      </c>
      <c r="T55" s="58">
        <v>83</v>
      </c>
      <c r="U55" s="58"/>
      <c r="V55" s="58"/>
      <c r="W55" s="58"/>
      <c r="X55" s="58"/>
      <c r="Y55" s="58"/>
      <c r="Z55" s="58"/>
      <c r="AA55" s="64">
        <v>21</v>
      </c>
      <c r="AC55" s="74">
        <f t="shared" si="0"/>
        <v>25</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t="str">
        <f>IF(U$29&gt;0,SUM($O56:U56),"")</f>
        <v/>
      </c>
      <c r="I56" s="57" t="str">
        <f>IF(V$29&gt;0,SUM($O56:V56),"")</f>
        <v/>
      </c>
      <c r="J56" s="57" t="str">
        <f>IF(W$29&gt;0,SUM($O56:W56),"")</f>
        <v/>
      </c>
      <c r="K56" s="57" t="str">
        <f>IF(X$29&gt;0,SUM($O56:X56),"")</f>
        <v/>
      </c>
      <c r="L56" s="57" t="str">
        <f>IF(Y$29&gt;0,SUM($O56:Y56),"")</f>
        <v/>
      </c>
      <c r="M56" s="57" t="str">
        <f>IF(Z$29&gt;0,SUM($O56:Z56),"")</f>
        <v/>
      </c>
      <c r="N56" s="64">
        <v>22</v>
      </c>
      <c r="O56" s="58">
        <v>156</v>
      </c>
      <c r="P56" s="58">
        <v>165</v>
      </c>
      <c r="Q56" s="280">
        <v>189</v>
      </c>
      <c r="R56" s="400">
        <v>177</v>
      </c>
      <c r="S56" s="379">
        <v>162</v>
      </c>
      <c r="T56" s="58">
        <v>204</v>
      </c>
      <c r="U56" s="58"/>
      <c r="V56" s="58"/>
      <c r="W56" s="58"/>
      <c r="X56" s="58"/>
      <c r="Y56" s="58"/>
      <c r="Z56" s="58"/>
      <c r="AA56" s="64">
        <v>22</v>
      </c>
      <c r="AC56" s="74">
        <f t="shared" si="0"/>
        <v>42</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t="str">
        <f>IF(U$29&gt;0,SUM($O57:U57),"")</f>
        <v/>
      </c>
      <c r="I57" s="57" t="str">
        <f>IF(V$29&gt;0,SUM($O57:V57),"")</f>
        <v/>
      </c>
      <c r="J57" s="57" t="str">
        <f>IF(W$29&gt;0,SUM($O57:W57),"")</f>
        <v/>
      </c>
      <c r="K57" s="57" t="str">
        <f>IF(X$29&gt;0,SUM($O57:X57),"")</f>
        <v/>
      </c>
      <c r="L57" s="57" t="str">
        <f>IF(Y$29&gt;0,SUM($O57:Y57),"")</f>
        <v/>
      </c>
      <c r="M57" s="57" t="str">
        <f>IF(Z$29&gt;0,SUM($O57:Z57),"")</f>
        <v/>
      </c>
      <c r="N57" s="64">
        <v>23</v>
      </c>
      <c r="O57" s="58">
        <v>330</v>
      </c>
      <c r="P57" s="58">
        <v>245</v>
      </c>
      <c r="Q57" s="280">
        <v>279</v>
      </c>
      <c r="R57" s="400">
        <v>300</v>
      </c>
      <c r="S57" s="379">
        <v>300</v>
      </c>
      <c r="T57" s="58">
        <v>337</v>
      </c>
      <c r="U57" s="58"/>
      <c r="V57" s="58"/>
      <c r="W57" s="58"/>
      <c r="X57" s="58"/>
      <c r="Y57" s="58"/>
      <c r="Z57" s="58"/>
      <c r="AA57" s="64">
        <v>23</v>
      </c>
      <c r="AC57" s="74">
        <f t="shared" si="0"/>
        <v>37</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69</v>
      </c>
      <c r="Q58" s="280">
        <v>64</v>
      </c>
      <c r="R58" s="400">
        <v>77</v>
      </c>
      <c r="S58" s="379">
        <v>55</v>
      </c>
      <c r="T58" s="58">
        <v>67</v>
      </c>
      <c r="U58" s="58"/>
      <c r="V58" s="58"/>
      <c r="W58" s="58"/>
      <c r="X58" s="58"/>
      <c r="Y58" s="58"/>
      <c r="Z58" s="58"/>
      <c r="AA58" s="64">
        <v>24</v>
      </c>
      <c r="AC58" s="74">
        <f t="shared" si="0"/>
        <v>12</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0</v>
      </c>
      <c r="I59" s="61">
        <f t="shared" si="4"/>
        <v>0</v>
      </c>
      <c r="J59" s="61">
        <f t="shared" si="4"/>
        <v>0</v>
      </c>
      <c r="K59" s="61">
        <f t="shared" si="4"/>
        <v>0</v>
      </c>
      <c r="L59" s="61">
        <f t="shared" si="4"/>
        <v>0</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0</v>
      </c>
      <c r="V59" s="353">
        <f t="shared" si="5"/>
        <v>0</v>
      </c>
      <c r="W59" s="353">
        <f t="shared" si="5"/>
        <v>0</v>
      </c>
      <c r="X59" s="353">
        <f t="shared" si="5"/>
        <v>0</v>
      </c>
      <c r="Y59" s="353">
        <f>SUM(Y35:Y58)</f>
        <v>0</v>
      </c>
      <c r="Z59" s="353">
        <f>SUM(Z35:Z58)</f>
        <v>0</v>
      </c>
      <c r="AA59" s="60" t="s">
        <v>2</v>
      </c>
      <c r="AC59" s="74"/>
    </row>
    <row r="60" spans="1:30" x14ac:dyDescent="0.2">
      <c r="A60" s="62"/>
      <c r="F60" s="62"/>
      <c r="G60" s="62"/>
      <c r="H60" s="62"/>
      <c r="I60" s="62"/>
      <c r="J60" s="62"/>
      <c r="K60" s="62"/>
      <c r="L60" s="62"/>
      <c r="Q60" s="62"/>
      <c r="R60" s="62"/>
      <c r="S60" s="62"/>
      <c r="T60" s="62"/>
      <c r="U60" s="62"/>
      <c r="W60" s="45"/>
      <c r="X60" s="62"/>
      <c r="Y60" s="62"/>
      <c r="Z60" s="62"/>
      <c r="AA60" s="62"/>
      <c r="AC60" s="74"/>
    </row>
    <row r="61" spans="1:30" x14ac:dyDescent="0.2">
      <c r="B61" s="62"/>
      <c r="C61" s="62"/>
      <c r="D61" s="62"/>
      <c r="E61" s="62"/>
      <c r="F61" s="62"/>
      <c r="G61" s="62"/>
      <c r="H61" s="62"/>
      <c r="I61" s="62"/>
      <c r="J61" s="62"/>
      <c r="K61" s="62"/>
      <c r="L61" s="62"/>
      <c r="U61" s="318" t="s">
        <v>365</v>
      </c>
      <c r="V61" s="318"/>
      <c r="W61" s="350"/>
      <c r="X61" s="350"/>
      <c r="Y61" s="350"/>
      <c r="Z61" s="350"/>
      <c r="AA61" s="350"/>
      <c r="AC61" s="74"/>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74"/>
    </row>
    <row r="63" spans="1:30" x14ac:dyDescent="0.2">
      <c r="U63" s="319" t="s">
        <v>378</v>
      </c>
      <c r="V63" s="320"/>
      <c r="W63" s="320"/>
      <c r="X63" s="320"/>
      <c r="Y63" s="320"/>
      <c r="Z63" s="320"/>
      <c r="AA63" s="320"/>
      <c r="AC63" s="74"/>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74"/>
    </row>
    <row r="65" spans="1:29" x14ac:dyDescent="0.2">
      <c r="A65" s="56">
        <v>1</v>
      </c>
      <c r="B65" s="333">
        <v>9.3065999999999995</v>
      </c>
      <c r="C65" s="359">
        <v>9.4352999999999998</v>
      </c>
      <c r="D65" s="427">
        <v>10.0479</v>
      </c>
      <c r="E65" s="429">
        <v>9.2799999999999994</v>
      </c>
      <c r="F65" s="385">
        <v>9.8306000000000004</v>
      </c>
      <c r="G65" s="333">
        <v>9.7797999999999998</v>
      </c>
      <c r="H65" s="333"/>
      <c r="I65" s="332"/>
      <c r="J65" s="333"/>
      <c r="K65" s="333"/>
      <c r="L65" s="332"/>
      <c r="M65" s="333"/>
      <c r="N65" s="56">
        <v>1</v>
      </c>
      <c r="O65" s="332">
        <v>9.3065999999999995</v>
      </c>
      <c r="P65" s="332">
        <v>9.5789000000000009</v>
      </c>
      <c r="Q65" s="402">
        <v>11.273099999999999</v>
      </c>
      <c r="R65" s="426">
        <v>9.2234999999999996</v>
      </c>
      <c r="S65" s="384">
        <v>9.7951999999999995</v>
      </c>
      <c r="T65" s="336">
        <v>8.98</v>
      </c>
      <c r="U65" s="336"/>
      <c r="V65" s="336"/>
      <c r="W65" s="336"/>
      <c r="X65" s="336"/>
      <c r="Y65" s="336"/>
      <c r="Z65" s="336"/>
      <c r="AA65" s="56">
        <v>1</v>
      </c>
      <c r="AC65" s="74">
        <f t="shared" si="0"/>
        <v>-0.81519999999999904</v>
      </c>
    </row>
    <row r="66" spans="1:29" x14ac:dyDescent="0.2">
      <c r="A66" s="56">
        <v>2</v>
      </c>
      <c r="B66" s="333">
        <v>9.7125000000000004</v>
      </c>
      <c r="C66" s="332">
        <v>10.0472</v>
      </c>
      <c r="D66" s="427">
        <v>10.354100000000001</v>
      </c>
      <c r="E66" s="429">
        <v>10.26</v>
      </c>
      <c r="F66" s="385">
        <v>10.102399999999999</v>
      </c>
      <c r="G66" s="333">
        <v>10.714</v>
      </c>
      <c r="H66" s="333"/>
      <c r="I66" s="332"/>
      <c r="J66" s="333"/>
      <c r="K66" s="333"/>
      <c r="L66" s="332"/>
      <c r="M66" s="333"/>
      <c r="N66" s="56">
        <v>2</v>
      </c>
      <c r="O66" s="332">
        <v>9.7125000000000004</v>
      </c>
      <c r="P66" s="332">
        <v>10.784000000000001</v>
      </c>
      <c r="Q66" s="402">
        <v>10.916600000000001</v>
      </c>
      <c r="R66" s="426">
        <v>10.263299999999999</v>
      </c>
      <c r="S66" s="384">
        <v>9.1666000000000007</v>
      </c>
      <c r="T66" s="336">
        <v>12.166600000000001</v>
      </c>
      <c r="U66" s="336"/>
      <c r="V66" s="336"/>
      <c r="W66" s="336"/>
      <c r="X66" s="336"/>
      <c r="Y66" s="336"/>
      <c r="Z66" s="336"/>
      <c r="AA66" s="56">
        <v>2</v>
      </c>
      <c r="AC66" s="74">
        <f t="shared" si="0"/>
        <v>3</v>
      </c>
    </row>
    <row r="67" spans="1:29" x14ac:dyDescent="0.2">
      <c r="A67" s="56">
        <v>3</v>
      </c>
      <c r="B67" s="333">
        <v>8.25</v>
      </c>
      <c r="C67" s="332">
        <v>8.5353999999999992</v>
      </c>
      <c r="D67" s="427">
        <v>8.9505999999999997</v>
      </c>
      <c r="E67" s="429">
        <v>0</v>
      </c>
      <c r="F67" s="385">
        <v>9.0761000000000003</v>
      </c>
      <c r="G67" s="333">
        <v>9.4826999999999995</v>
      </c>
      <c r="H67" s="333"/>
      <c r="I67" s="332"/>
      <c r="J67" s="333"/>
      <c r="K67" s="333"/>
      <c r="L67" s="332"/>
      <c r="M67" s="333"/>
      <c r="N67" s="56">
        <v>3</v>
      </c>
      <c r="O67" s="332">
        <v>8.25</v>
      </c>
      <c r="P67" s="332">
        <v>8.8780000000000001</v>
      </c>
      <c r="Q67" s="402">
        <v>9.8640000000000008</v>
      </c>
      <c r="R67" s="426">
        <v>0</v>
      </c>
      <c r="S67" s="384">
        <v>0</v>
      </c>
      <c r="T67" s="336">
        <v>11.3125</v>
      </c>
      <c r="U67" s="336"/>
      <c r="V67" s="336"/>
      <c r="W67" s="336"/>
      <c r="X67" s="336"/>
      <c r="Y67" s="336"/>
      <c r="Z67" s="336"/>
      <c r="AA67" s="56">
        <v>3</v>
      </c>
      <c r="AC67" s="74">
        <f t="shared" si="0"/>
        <v>11.3125</v>
      </c>
    </row>
    <row r="68" spans="1:29" x14ac:dyDescent="0.2">
      <c r="A68" s="56">
        <v>4</v>
      </c>
      <c r="B68" s="333">
        <v>10.278</v>
      </c>
      <c r="C68" s="332">
        <v>9.9585000000000008</v>
      </c>
      <c r="D68" s="427">
        <v>10.1105</v>
      </c>
      <c r="E68" s="429">
        <v>10</v>
      </c>
      <c r="F68" s="385">
        <v>10.104699999999999</v>
      </c>
      <c r="G68" s="333">
        <v>10.182499999999999</v>
      </c>
      <c r="H68" s="333"/>
      <c r="I68" s="332"/>
      <c r="J68" s="333"/>
      <c r="K68" s="333"/>
      <c r="L68" s="332"/>
      <c r="M68" s="333"/>
      <c r="N68" s="56">
        <v>4</v>
      </c>
      <c r="O68" s="332">
        <v>10.278</v>
      </c>
      <c r="P68" s="332">
        <v>9.9725000000000001</v>
      </c>
      <c r="Q68" s="402">
        <v>10.6425</v>
      </c>
      <c r="R68" s="426">
        <v>10</v>
      </c>
      <c r="S68" s="384">
        <v>0</v>
      </c>
      <c r="T68" s="384">
        <v>0</v>
      </c>
      <c r="U68" s="336"/>
      <c r="V68" s="336"/>
      <c r="W68" s="336"/>
      <c r="X68" s="336"/>
      <c r="Y68" s="336"/>
      <c r="Z68" s="336"/>
      <c r="AA68" s="56">
        <v>4</v>
      </c>
      <c r="AC68" s="74">
        <f t="shared" si="0"/>
        <v>0</v>
      </c>
    </row>
    <row r="69" spans="1:29" x14ac:dyDescent="0.2">
      <c r="A69" s="56">
        <v>5</v>
      </c>
      <c r="B69" s="333">
        <v>8.375</v>
      </c>
      <c r="C69" s="332">
        <v>9.4812999999999992</v>
      </c>
      <c r="D69" s="427">
        <v>9.4792000000000005</v>
      </c>
      <c r="E69" s="429">
        <v>13.275</v>
      </c>
      <c r="F69" s="385">
        <v>9.9184000000000001</v>
      </c>
      <c r="G69" s="333">
        <v>9.9257000000000009</v>
      </c>
      <c r="H69" s="333"/>
      <c r="I69" s="332"/>
      <c r="J69" s="333"/>
      <c r="K69" s="333"/>
      <c r="L69" s="332"/>
      <c r="M69" s="333"/>
      <c r="N69" s="56">
        <v>5</v>
      </c>
      <c r="O69" s="332">
        <v>8.375</v>
      </c>
      <c r="P69" s="332">
        <v>9.6805000000000003</v>
      </c>
      <c r="Q69" s="402">
        <v>9.4722000000000008</v>
      </c>
      <c r="R69" s="426">
        <v>11.4833</v>
      </c>
      <c r="S69" s="385">
        <v>10.4994</v>
      </c>
      <c r="T69" s="332">
        <v>10.16</v>
      </c>
      <c r="U69" s="332"/>
      <c r="V69" s="336"/>
      <c r="W69" s="336"/>
      <c r="X69" s="332"/>
      <c r="Y69" s="336"/>
      <c r="Z69" s="332"/>
      <c r="AA69" s="56">
        <v>5</v>
      </c>
      <c r="AC69" s="74">
        <f t="shared" si="0"/>
        <v>-0.33939999999999948</v>
      </c>
    </row>
    <row r="70" spans="1:29" x14ac:dyDescent="0.2">
      <c r="A70" s="56">
        <v>6</v>
      </c>
      <c r="B70" s="333">
        <v>8.3000000000000007</v>
      </c>
      <c r="C70" s="332">
        <v>9.6199999999999992</v>
      </c>
      <c r="D70" s="427">
        <v>9.6199999999999992</v>
      </c>
      <c r="E70" s="429">
        <v>9</v>
      </c>
      <c r="F70" s="385">
        <v>9.2882999999999996</v>
      </c>
      <c r="G70" s="333">
        <v>9.5814000000000004</v>
      </c>
      <c r="H70" s="333"/>
      <c r="I70" s="332"/>
      <c r="J70" s="333"/>
      <c r="K70" s="333"/>
      <c r="L70" s="332"/>
      <c r="M70" s="333"/>
      <c r="N70" s="56">
        <v>6</v>
      </c>
      <c r="O70" s="332">
        <v>8.3000000000000007</v>
      </c>
      <c r="P70" s="332">
        <v>10.06</v>
      </c>
      <c r="Q70" s="402">
        <v>0</v>
      </c>
      <c r="R70" s="426">
        <v>9</v>
      </c>
      <c r="S70" s="385">
        <v>8.25</v>
      </c>
      <c r="T70" s="332">
        <v>11.34</v>
      </c>
      <c r="U70" s="332"/>
      <c r="V70" s="336"/>
      <c r="W70" s="336"/>
      <c r="X70" s="332"/>
      <c r="Y70" s="336"/>
      <c r="Z70" s="332"/>
      <c r="AA70" s="56">
        <v>6</v>
      </c>
      <c r="AC70" s="74">
        <f t="shared" ref="AC70:AC133" si="6">IFERROR(T70-S70,0)</f>
        <v>3.09</v>
      </c>
    </row>
    <row r="71" spans="1:29" x14ac:dyDescent="0.2">
      <c r="A71" s="56">
        <v>7</v>
      </c>
      <c r="B71" s="333">
        <v>9.2249999999999996</v>
      </c>
      <c r="C71" s="332">
        <v>9.1199999999999992</v>
      </c>
      <c r="D71" s="427">
        <v>8.9738000000000007</v>
      </c>
      <c r="E71" s="429">
        <v>9.1908999999999992</v>
      </c>
      <c r="F71" s="385">
        <v>9.2063000000000006</v>
      </c>
      <c r="G71" s="333">
        <v>9.3301999999999996</v>
      </c>
      <c r="H71" s="333"/>
      <c r="I71" s="332"/>
      <c r="J71" s="333"/>
      <c r="K71" s="333"/>
      <c r="L71" s="332"/>
      <c r="M71" s="333"/>
      <c r="N71" s="56">
        <v>7</v>
      </c>
      <c r="O71" s="332">
        <v>9.2249999999999996</v>
      </c>
      <c r="P71" s="332">
        <v>9.0511999999999997</v>
      </c>
      <c r="Q71" s="402">
        <v>8.7362000000000002</v>
      </c>
      <c r="R71" s="426">
        <v>9.1908999999999992</v>
      </c>
      <c r="S71" s="385">
        <v>9.7676999999999996</v>
      </c>
      <c r="T71" s="332">
        <v>11.87</v>
      </c>
      <c r="U71" s="332"/>
      <c r="V71" s="336"/>
      <c r="W71" s="336"/>
      <c r="X71" s="332"/>
      <c r="Y71" s="336"/>
      <c r="Z71" s="332"/>
      <c r="AA71" s="56">
        <v>7</v>
      </c>
      <c r="AC71" s="74">
        <f t="shared" si="6"/>
        <v>2.1022999999999996</v>
      </c>
    </row>
    <row r="72" spans="1:29" x14ac:dyDescent="0.2">
      <c r="A72" s="56">
        <v>8</v>
      </c>
      <c r="B72" s="333">
        <v>9.9640000000000004</v>
      </c>
      <c r="C72" s="332">
        <v>10.629899999999999</v>
      </c>
      <c r="D72" s="427">
        <v>10.5799</v>
      </c>
      <c r="E72" s="429">
        <v>11.083399999999999</v>
      </c>
      <c r="F72" s="385">
        <v>10.858599999999999</v>
      </c>
      <c r="G72" s="333">
        <v>10.8978</v>
      </c>
      <c r="H72" s="333"/>
      <c r="I72" s="332"/>
      <c r="J72" s="333"/>
      <c r="K72" s="333"/>
      <c r="L72" s="332"/>
      <c r="M72" s="333"/>
      <c r="N72" s="56">
        <v>8</v>
      </c>
      <c r="O72" s="332">
        <v>9.9640000000000004</v>
      </c>
      <c r="P72" s="332">
        <v>10.1629</v>
      </c>
      <c r="Q72" s="402">
        <v>10.448499999999999</v>
      </c>
      <c r="R72" s="426">
        <v>11.2842</v>
      </c>
      <c r="S72" s="385">
        <v>11.5146</v>
      </c>
      <c r="T72" s="332">
        <v>11.562200000000001</v>
      </c>
      <c r="U72" s="332"/>
      <c r="V72" s="336"/>
      <c r="W72" s="336"/>
      <c r="X72" s="332"/>
      <c r="Y72" s="336"/>
      <c r="Z72" s="332"/>
      <c r="AA72" s="56">
        <v>8</v>
      </c>
      <c r="AC72" s="74">
        <f t="shared" si="6"/>
        <v>4.7600000000000975E-2</v>
      </c>
    </row>
    <row r="73" spans="1:29" x14ac:dyDescent="0.2">
      <c r="A73" s="56">
        <v>9</v>
      </c>
      <c r="B73" s="333">
        <v>13.0722</v>
      </c>
      <c r="C73" s="332">
        <v>11.756399999999999</v>
      </c>
      <c r="D73" s="427">
        <v>11.257199999999999</v>
      </c>
      <c r="E73" s="429">
        <v>11.3055</v>
      </c>
      <c r="F73" s="385">
        <v>11.120100000000001</v>
      </c>
      <c r="G73" s="333">
        <v>11.12</v>
      </c>
      <c r="H73" s="333"/>
      <c r="I73" s="332"/>
      <c r="J73" s="333"/>
      <c r="K73" s="333"/>
      <c r="L73" s="332"/>
      <c r="M73" s="333"/>
      <c r="N73" s="56">
        <v>9</v>
      </c>
      <c r="O73" s="332">
        <v>13.0722</v>
      </c>
      <c r="P73" s="332">
        <v>11.2165</v>
      </c>
      <c r="Q73" s="402">
        <v>9.9593000000000007</v>
      </c>
      <c r="R73" s="426">
        <v>11.4269</v>
      </c>
      <c r="S73" s="385">
        <v>10.7829</v>
      </c>
      <c r="T73" s="332">
        <v>11.135</v>
      </c>
      <c r="U73" s="332"/>
      <c r="V73" s="336"/>
      <c r="W73" s="336"/>
      <c r="X73" s="332"/>
      <c r="Y73" s="336"/>
      <c r="Z73" s="332"/>
      <c r="AA73" s="56">
        <v>9</v>
      </c>
      <c r="AC73" s="74">
        <f t="shared" si="6"/>
        <v>0.35210000000000008</v>
      </c>
    </row>
    <row r="74" spans="1:29" x14ac:dyDescent="0.2">
      <c r="A74" s="56">
        <v>10</v>
      </c>
      <c r="B74" s="333">
        <v>9.6235999999999997</v>
      </c>
      <c r="C74" s="332">
        <v>10.291</v>
      </c>
      <c r="D74" s="427">
        <v>10.125500000000001</v>
      </c>
      <c r="E74" s="429">
        <v>10.0025</v>
      </c>
      <c r="F74" s="385">
        <v>9.9824999999999999</v>
      </c>
      <c r="G74" s="333">
        <v>10.212999999999999</v>
      </c>
      <c r="H74" s="333"/>
      <c r="I74" s="332"/>
      <c r="J74" s="333"/>
      <c r="K74" s="333"/>
      <c r="L74" s="332"/>
      <c r="M74" s="333"/>
      <c r="N74" s="56">
        <v>10</v>
      </c>
      <c r="O74" s="332">
        <v>9.6235999999999997</v>
      </c>
      <c r="P74" s="332">
        <v>10.844200000000001</v>
      </c>
      <c r="Q74" s="402">
        <v>9.7118000000000002</v>
      </c>
      <c r="R74" s="426">
        <v>9.8666</v>
      </c>
      <c r="S74" s="385">
        <v>9.7005999999999997</v>
      </c>
      <c r="T74" s="332">
        <v>11.696400000000001</v>
      </c>
      <c r="U74" s="332"/>
      <c r="V74" s="336"/>
      <c r="W74" s="336"/>
      <c r="X74" s="332"/>
      <c r="Y74" s="336"/>
      <c r="Z74" s="332"/>
      <c r="AA74" s="56">
        <v>10</v>
      </c>
      <c r="AC74" s="74">
        <f t="shared" si="6"/>
        <v>1.9958000000000009</v>
      </c>
    </row>
    <row r="75" spans="1:29" x14ac:dyDescent="0.2">
      <c r="A75" s="56">
        <v>11</v>
      </c>
      <c r="B75" s="333">
        <v>10.9742</v>
      </c>
      <c r="C75" s="332">
        <v>11.287800000000001</v>
      </c>
      <c r="D75" s="427">
        <v>11.369</v>
      </c>
      <c r="E75" s="429">
        <v>10.4793</v>
      </c>
      <c r="F75" s="385">
        <v>10.9153</v>
      </c>
      <c r="G75" s="333">
        <v>10.926600000000001</v>
      </c>
      <c r="H75" s="333"/>
      <c r="I75" s="332"/>
      <c r="J75" s="333"/>
      <c r="K75" s="333"/>
      <c r="L75" s="332"/>
      <c r="M75" s="333"/>
      <c r="N75" s="56">
        <v>11</v>
      </c>
      <c r="O75" s="332">
        <v>10.9742</v>
      </c>
      <c r="P75" s="332">
        <v>11.311299999999999</v>
      </c>
      <c r="Q75" s="402">
        <v>11.5502</v>
      </c>
      <c r="R75" s="426">
        <v>10.3767</v>
      </c>
      <c r="S75" s="385">
        <v>10.0055</v>
      </c>
      <c r="T75" s="332">
        <v>11.231</v>
      </c>
      <c r="U75" s="332"/>
      <c r="V75" s="336"/>
      <c r="W75" s="336"/>
      <c r="X75" s="332"/>
      <c r="Y75" s="336"/>
      <c r="Z75" s="332"/>
      <c r="AA75" s="56">
        <v>11</v>
      </c>
      <c r="AC75" s="74">
        <f t="shared" si="6"/>
        <v>1.2255000000000003</v>
      </c>
    </row>
    <row r="76" spans="1:29" x14ac:dyDescent="0.2">
      <c r="A76" s="56">
        <v>12</v>
      </c>
      <c r="B76" s="333">
        <v>10.8779</v>
      </c>
      <c r="C76" s="332">
        <v>10.8498</v>
      </c>
      <c r="D76" s="427">
        <v>10.9209</v>
      </c>
      <c r="E76" s="429">
        <v>11.167199999999999</v>
      </c>
      <c r="F76" s="385">
        <v>10.9861</v>
      </c>
      <c r="G76" s="333">
        <v>11.024699999999999</v>
      </c>
      <c r="H76" s="333"/>
      <c r="I76" s="332"/>
      <c r="J76" s="333"/>
      <c r="K76" s="333"/>
      <c r="L76" s="332"/>
      <c r="M76" s="333"/>
      <c r="N76" s="56">
        <v>12</v>
      </c>
      <c r="O76" s="332">
        <v>10.8779</v>
      </c>
      <c r="P76" s="332">
        <v>10.94</v>
      </c>
      <c r="Q76" s="402">
        <v>11.141</v>
      </c>
      <c r="R76" s="426">
        <v>10.9671</v>
      </c>
      <c r="S76" s="385">
        <v>11.3614</v>
      </c>
      <c r="T76" s="332">
        <v>11.3673</v>
      </c>
      <c r="U76" s="332"/>
      <c r="V76" s="336"/>
      <c r="W76" s="336"/>
      <c r="X76" s="332"/>
      <c r="Y76" s="336"/>
      <c r="Z76" s="332"/>
      <c r="AA76" s="56">
        <v>12</v>
      </c>
      <c r="AC76" s="74">
        <f t="shared" si="6"/>
        <v>5.9000000000004604E-3</v>
      </c>
    </row>
    <row r="77" spans="1:29" x14ac:dyDescent="0.2">
      <c r="A77" s="56">
        <v>13</v>
      </c>
      <c r="B77" s="333">
        <v>9.7591999999999999</v>
      </c>
      <c r="C77" s="332">
        <v>9.9639000000000006</v>
      </c>
      <c r="D77" s="427">
        <v>10.141500000000001</v>
      </c>
      <c r="E77" s="429">
        <v>10.9069</v>
      </c>
      <c r="F77" s="385">
        <v>10.4772</v>
      </c>
      <c r="G77" s="333">
        <v>10.353400000000001</v>
      </c>
      <c r="H77" s="333"/>
      <c r="I77" s="332"/>
      <c r="J77" s="333"/>
      <c r="K77" s="333"/>
      <c r="L77" s="332"/>
      <c r="M77" s="333"/>
      <c r="N77" s="56">
        <v>13</v>
      </c>
      <c r="O77" s="332">
        <v>9.7591999999999999</v>
      </c>
      <c r="P77" s="332">
        <v>10.0024</v>
      </c>
      <c r="Q77" s="402">
        <v>10.687099999999999</v>
      </c>
      <c r="R77" s="426">
        <v>10.808999999999999</v>
      </c>
      <c r="S77" s="385">
        <v>10.6454</v>
      </c>
      <c r="T77" s="332">
        <v>9.4641999999999999</v>
      </c>
      <c r="U77" s="332"/>
      <c r="V77" s="336"/>
      <c r="W77" s="336"/>
      <c r="X77" s="332"/>
      <c r="Y77" s="336"/>
      <c r="Z77" s="332"/>
      <c r="AA77" s="56">
        <v>13</v>
      </c>
      <c r="AC77" s="74">
        <f t="shared" si="6"/>
        <v>-1.1812000000000005</v>
      </c>
    </row>
    <row r="78" spans="1:29" x14ac:dyDescent="0.2">
      <c r="A78" s="56">
        <v>14</v>
      </c>
      <c r="B78" s="333">
        <v>10.886100000000001</v>
      </c>
      <c r="C78" s="332">
        <v>11.022399999999999</v>
      </c>
      <c r="D78" s="427">
        <v>11.2033</v>
      </c>
      <c r="E78" s="429">
        <v>11.0487</v>
      </c>
      <c r="F78" s="385">
        <v>11.2638</v>
      </c>
      <c r="G78" s="333">
        <v>11.345499999999999</v>
      </c>
      <c r="H78" s="333"/>
      <c r="I78" s="332"/>
      <c r="J78" s="333"/>
      <c r="K78" s="333"/>
      <c r="L78" s="332"/>
      <c r="M78" s="333"/>
      <c r="N78" s="56">
        <v>14</v>
      </c>
      <c r="O78" s="332">
        <v>10.886100000000001</v>
      </c>
      <c r="P78" s="332">
        <v>10.932600000000001</v>
      </c>
      <c r="Q78" s="402">
        <v>11.739800000000001</v>
      </c>
      <c r="R78" s="426">
        <v>11.314299999999999</v>
      </c>
      <c r="S78" s="385">
        <v>11.556800000000001</v>
      </c>
      <c r="T78" s="332">
        <v>11.751099999999999</v>
      </c>
      <c r="U78" s="332"/>
      <c r="V78" s="336"/>
      <c r="W78" s="336"/>
      <c r="X78" s="332"/>
      <c r="Y78" s="336"/>
      <c r="Z78" s="332"/>
      <c r="AA78" s="56">
        <v>14</v>
      </c>
      <c r="AC78" s="74">
        <f t="shared" si="6"/>
        <v>0.19429999999999836</v>
      </c>
    </row>
    <row r="79" spans="1:29" x14ac:dyDescent="0.2">
      <c r="A79" s="56">
        <v>15</v>
      </c>
      <c r="B79" s="333">
        <v>10.577</v>
      </c>
      <c r="C79" s="332">
        <v>10.9094</v>
      </c>
      <c r="D79" s="427">
        <v>10.9573</v>
      </c>
      <c r="E79" s="429">
        <v>10.1968</v>
      </c>
      <c r="F79" s="385">
        <v>11.055099999999999</v>
      </c>
      <c r="G79" s="333">
        <v>11.023199999999999</v>
      </c>
      <c r="H79" s="333"/>
      <c r="I79" s="332"/>
      <c r="J79" s="333"/>
      <c r="K79" s="333"/>
      <c r="L79" s="332"/>
      <c r="M79" s="333"/>
      <c r="N79" s="56">
        <v>15</v>
      </c>
      <c r="O79" s="332">
        <v>10.577</v>
      </c>
      <c r="P79" s="332">
        <v>11.1713</v>
      </c>
      <c r="Q79" s="402">
        <v>11.041399999999999</v>
      </c>
      <c r="R79" s="426">
        <v>10.553699999999999</v>
      </c>
      <c r="S79" s="385">
        <v>12.1441</v>
      </c>
      <c r="T79" s="332">
        <v>10.6052</v>
      </c>
      <c r="U79" s="332"/>
      <c r="V79" s="336"/>
      <c r="W79" s="336"/>
      <c r="X79" s="332"/>
      <c r="Y79" s="336"/>
      <c r="Z79" s="332"/>
      <c r="AA79" s="56">
        <v>15</v>
      </c>
      <c r="AC79" s="74">
        <f t="shared" si="6"/>
        <v>-1.5388999999999999</v>
      </c>
    </row>
    <row r="80" spans="1:29" x14ac:dyDescent="0.2">
      <c r="A80" s="56">
        <v>16</v>
      </c>
      <c r="B80" s="333">
        <v>10.6304</v>
      </c>
      <c r="C80" s="332">
        <v>10.8713</v>
      </c>
      <c r="D80" s="427">
        <v>10.7866</v>
      </c>
      <c r="E80" s="429">
        <v>10.173999999999999</v>
      </c>
      <c r="F80" s="385">
        <v>10.4015</v>
      </c>
      <c r="G80" s="333">
        <v>10.4863</v>
      </c>
      <c r="H80" s="333"/>
      <c r="I80" s="332"/>
      <c r="J80" s="333"/>
      <c r="K80" s="333"/>
      <c r="L80" s="332"/>
      <c r="M80" s="333"/>
      <c r="N80" s="56">
        <v>16</v>
      </c>
      <c r="O80" s="332">
        <v>10.6304</v>
      </c>
      <c r="P80" s="332">
        <v>11.149100000000001</v>
      </c>
      <c r="Q80" s="402">
        <v>10.597300000000001</v>
      </c>
      <c r="R80" s="426">
        <v>9.93</v>
      </c>
      <c r="S80" s="385">
        <v>9.8149999999999995</v>
      </c>
      <c r="T80" s="332">
        <v>11.164099999999999</v>
      </c>
      <c r="U80" s="332"/>
      <c r="V80" s="336"/>
      <c r="W80" s="336"/>
      <c r="X80" s="332"/>
      <c r="Y80" s="336"/>
      <c r="Z80" s="332"/>
      <c r="AA80" s="56">
        <v>16</v>
      </c>
      <c r="AC80" s="74">
        <f t="shared" si="6"/>
        <v>1.3491</v>
      </c>
    </row>
    <row r="81" spans="1:30" x14ac:dyDescent="0.2">
      <c r="A81" s="56">
        <v>17</v>
      </c>
      <c r="B81" s="333">
        <v>10.699</v>
      </c>
      <c r="C81" s="332">
        <v>10.8629</v>
      </c>
      <c r="D81" s="427">
        <v>10.796900000000001</v>
      </c>
      <c r="E81" s="429">
        <v>11.6006</v>
      </c>
      <c r="F81" s="385">
        <v>10.989800000000001</v>
      </c>
      <c r="G81" s="333">
        <v>10.9663</v>
      </c>
      <c r="H81" s="333"/>
      <c r="I81" s="332"/>
      <c r="J81" s="333"/>
      <c r="K81" s="333"/>
      <c r="L81" s="332"/>
      <c r="M81" s="333"/>
      <c r="N81" s="56">
        <v>17</v>
      </c>
      <c r="O81" s="332">
        <v>10.699</v>
      </c>
      <c r="P81" s="332">
        <v>11.042400000000001</v>
      </c>
      <c r="Q81" s="402">
        <v>10.6487</v>
      </c>
      <c r="R81" s="426">
        <v>11.562799999999999</v>
      </c>
      <c r="S81" s="385">
        <v>10.452299999999999</v>
      </c>
      <c r="T81" s="332">
        <v>10.6965</v>
      </c>
      <c r="U81" s="332"/>
      <c r="V81" s="336"/>
      <c r="W81" s="336"/>
      <c r="X81" s="332"/>
      <c r="Y81" s="336"/>
      <c r="Z81" s="332"/>
      <c r="AA81" s="56">
        <v>17</v>
      </c>
      <c r="AC81" s="74">
        <f t="shared" si="6"/>
        <v>0.24420000000000108</v>
      </c>
    </row>
    <row r="82" spans="1:30" x14ac:dyDescent="0.2">
      <c r="A82" s="56">
        <v>18</v>
      </c>
      <c r="B82" s="333">
        <v>11.4055</v>
      </c>
      <c r="C82" s="332">
        <v>11.1389</v>
      </c>
      <c r="D82" s="427">
        <v>11.3287</v>
      </c>
      <c r="E82" s="429">
        <v>11.17</v>
      </c>
      <c r="F82" s="385">
        <v>11.121700000000001</v>
      </c>
      <c r="G82" s="333">
        <v>11.3161</v>
      </c>
      <c r="H82" s="333"/>
      <c r="I82" s="332"/>
      <c r="J82" s="333"/>
      <c r="K82" s="333"/>
      <c r="L82" s="332"/>
      <c r="M82" s="333"/>
      <c r="N82" s="56">
        <v>18</v>
      </c>
      <c r="O82" s="332">
        <v>11.4055</v>
      </c>
      <c r="P82" s="332">
        <v>11.1114</v>
      </c>
      <c r="Q82" s="402">
        <v>11.948600000000001</v>
      </c>
      <c r="R82" s="426">
        <v>11.160500000000001</v>
      </c>
      <c r="S82" s="385">
        <v>10.3</v>
      </c>
      <c r="T82" s="332">
        <v>11.4666</v>
      </c>
      <c r="U82" s="332"/>
      <c r="V82" s="336"/>
      <c r="W82" s="336"/>
      <c r="X82" s="332"/>
      <c r="Y82" s="336"/>
      <c r="Z82" s="332"/>
      <c r="AA82" s="56">
        <v>18</v>
      </c>
      <c r="AC82" s="74">
        <f t="shared" si="6"/>
        <v>1.166599999999999</v>
      </c>
    </row>
    <row r="83" spans="1:30" x14ac:dyDescent="0.2">
      <c r="A83" s="56">
        <v>19</v>
      </c>
      <c r="B83" s="333">
        <v>9.7200000000000006</v>
      </c>
      <c r="C83" s="332">
        <v>9.8045000000000009</v>
      </c>
      <c r="D83" s="427">
        <v>9.6615000000000002</v>
      </c>
      <c r="E83" s="429">
        <v>9.5</v>
      </c>
      <c r="F83" s="385">
        <v>9.7553000000000001</v>
      </c>
      <c r="G83" s="333">
        <v>9.7677999999999994</v>
      </c>
      <c r="H83" s="333"/>
      <c r="I83" s="332"/>
      <c r="J83" s="333"/>
      <c r="K83" s="333"/>
      <c r="L83" s="332"/>
      <c r="M83" s="333"/>
      <c r="N83" s="56">
        <v>19</v>
      </c>
      <c r="O83" s="332">
        <v>9.7200000000000006</v>
      </c>
      <c r="P83" s="332">
        <v>9.6</v>
      </c>
      <c r="Q83" s="402">
        <v>8.875</v>
      </c>
      <c r="R83" s="426">
        <v>10.1357</v>
      </c>
      <c r="S83" s="385">
        <v>10.1</v>
      </c>
      <c r="T83" s="332">
        <v>9.8550000000000004</v>
      </c>
      <c r="U83" s="332"/>
      <c r="V83" s="336"/>
      <c r="W83" s="336"/>
      <c r="X83" s="332"/>
      <c r="Y83" s="336"/>
      <c r="Z83" s="332"/>
      <c r="AA83" s="56">
        <v>19</v>
      </c>
      <c r="AC83" s="74">
        <f t="shared" si="6"/>
        <v>-0.24499999999999922</v>
      </c>
    </row>
    <row r="84" spans="1:30" x14ac:dyDescent="0.2">
      <c r="A84" s="56">
        <v>20</v>
      </c>
      <c r="B84" s="333">
        <v>8.8249999999999993</v>
      </c>
      <c r="C84" s="332">
        <v>9.7285000000000004</v>
      </c>
      <c r="D84" s="427">
        <v>10.199999999999999</v>
      </c>
      <c r="E84" s="429">
        <v>10.0944</v>
      </c>
      <c r="F84" s="385">
        <v>10.456</v>
      </c>
      <c r="G84" s="333">
        <v>10.464600000000001</v>
      </c>
      <c r="H84" s="333"/>
      <c r="I84" s="332"/>
      <c r="J84" s="333"/>
      <c r="K84" s="333"/>
      <c r="L84" s="332"/>
      <c r="M84" s="333"/>
      <c r="N84" s="56">
        <v>20</v>
      </c>
      <c r="O84" s="332">
        <v>8.8249999999999993</v>
      </c>
      <c r="P84" s="332">
        <v>10.1555</v>
      </c>
      <c r="Q84" s="402">
        <v>13.5</v>
      </c>
      <c r="R84" s="426">
        <v>10.0944</v>
      </c>
      <c r="S84" s="385">
        <v>11.375</v>
      </c>
      <c r="T84" s="332">
        <v>10.5</v>
      </c>
      <c r="U84" s="332"/>
      <c r="V84" s="336"/>
      <c r="W84" s="336"/>
      <c r="X84" s="332"/>
      <c r="Y84" s="336"/>
      <c r="Z84" s="332"/>
      <c r="AA84" s="56">
        <v>20</v>
      </c>
      <c r="AC84" s="74">
        <f t="shared" si="6"/>
        <v>-0.875</v>
      </c>
    </row>
    <row r="85" spans="1:30" x14ac:dyDescent="0.2">
      <c r="A85" s="56">
        <v>21</v>
      </c>
      <c r="B85" s="333">
        <v>12.134</v>
      </c>
      <c r="C85" s="332">
        <v>11.4002</v>
      </c>
      <c r="D85" s="427">
        <v>11.493499999999999</v>
      </c>
      <c r="E85" s="429">
        <v>10.369199999999999</v>
      </c>
      <c r="F85" s="385">
        <v>11.0542</v>
      </c>
      <c r="G85" s="333">
        <v>11.1372</v>
      </c>
      <c r="H85" s="333"/>
      <c r="I85" s="332"/>
      <c r="J85" s="333"/>
      <c r="K85" s="333"/>
      <c r="L85" s="332"/>
      <c r="M85" s="333"/>
      <c r="N85" s="56">
        <v>21</v>
      </c>
      <c r="O85" s="332">
        <v>12.134</v>
      </c>
      <c r="P85" s="332">
        <v>10.579000000000001</v>
      </c>
      <c r="Q85" s="402">
        <v>11.757899999999999</v>
      </c>
      <c r="R85" s="426">
        <v>10.237500000000001</v>
      </c>
      <c r="S85" s="385">
        <v>10.573600000000001</v>
      </c>
      <c r="T85" s="332">
        <v>10.7638</v>
      </c>
      <c r="U85" s="332"/>
      <c r="V85" s="336"/>
      <c r="W85" s="336"/>
      <c r="X85" s="332"/>
      <c r="Y85" s="336"/>
      <c r="Z85" s="332"/>
      <c r="AA85" s="56">
        <v>21</v>
      </c>
      <c r="AC85" s="74">
        <f t="shared" si="6"/>
        <v>0.19019999999999904</v>
      </c>
    </row>
    <row r="86" spans="1:30" x14ac:dyDescent="0.2">
      <c r="A86" s="56">
        <v>22</v>
      </c>
      <c r="B86" s="333">
        <v>11.022</v>
      </c>
      <c r="C86" s="332">
        <v>11.332800000000001</v>
      </c>
      <c r="D86" s="427">
        <v>11.358599999999999</v>
      </c>
      <c r="E86" s="429">
        <v>11.571199999999999</v>
      </c>
      <c r="F86" s="385">
        <v>11.2615</v>
      </c>
      <c r="G86" s="333">
        <v>11.1852</v>
      </c>
      <c r="H86" s="333"/>
      <c r="I86" s="332"/>
      <c r="J86" s="333"/>
      <c r="K86" s="333"/>
      <c r="L86" s="332"/>
      <c r="M86" s="333"/>
      <c r="N86" s="56">
        <v>22</v>
      </c>
      <c r="O86" s="332">
        <v>11.022</v>
      </c>
      <c r="P86" s="332">
        <v>11.4907</v>
      </c>
      <c r="Q86" s="402">
        <v>11.406599999999999</v>
      </c>
      <c r="R86" s="426">
        <v>11.48</v>
      </c>
      <c r="S86" s="385">
        <v>10.804399999999999</v>
      </c>
      <c r="T86" s="332">
        <v>10.6548</v>
      </c>
      <c r="U86" s="332"/>
      <c r="V86" s="336"/>
      <c r="W86" s="336"/>
      <c r="X86" s="332"/>
      <c r="Y86" s="336"/>
      <c r="Z86" s="332"/>
      <c r="AA86" s="56">
        <v>22</v>
      </c>
      <c r="AC86" s="74">
        <f t="shared" si="6"/>
        <v>-0.14959999999999951</v>
      </c>
    </row>
    <row r="87" spans="1:30" x14ac:dyDescent="0.2">
      <c r="A87" s="56">
        <v>23</v>
      </c>
      <c r="B87" s="333">
        <v>10.621600000000001</v>
      </c>
      <c r="C87" s="332">
        <v>10.843500000000001</v>
      </c>
      <c r="D87" s="427">
        <v>10.9366</v>
      </c>
      <c r="E87" s="429">
        <v>11.162699999999999</v>
      </c>
      <c r="F87" s="385">
        <v>10.902900000000001</v>
      </c>
      <c r="G87" s="333">
        <v>10.998699999999999</v>
      </c>
      <c r="H87" s="333"/>
      <c r="I87" s="332"/>
      <c r="J87" s="333"/>
      <c r="K87" s="333"/>
      <c r="L87" s="332"/>
      <c r="M87" s="333"/>
      <c r="N87" s="56">
        <v>23</v>
      </c>
      <c r="O87" s="332">
        <v>10.621600000000001</v>
      </c>
      <c r="P87" s="332">
        <v>10.8604</v>
      </c>
      <c r="Q87" s="402">
        <v>11.1379</v>
      </c>
      <c r="R87" s="426">
        <v>10.9185</v>
      </c>
      <c r="S87" s="385">
        <v>10.7805</v>
      </c>
      <c r="T87" s="332">
        <v>11.5916</v>
      </c>
      <c r="U87" s="332"/>
      <c r="V87" s="336"/>
      <c r="W87" s="336"/>
      <c r="X87" s="332"/>
      <c r="Y87" s="336"/>
      <c r="Z87" s="332"/>
      <c r="AA87" s="56">
        <v>23</v>
      </c>
      <c r="AC87" s="74">
        <f t="shared" si="6"/>
        <v>0.81109999999999971</v>
      </c>
    </row>
    <row r="88" spans="1:30" x14ac:dyDescent="0.2">
      <c r="A88" s="56">
        <v>24</v>
      </c>
      <c r="B88" s="333">
        <v>11.334</v>
      </c>
      <c r="C88" s="332">
        <v>11.182499999999999</v>
      </c>
      <c r="D88" s="427">
        <v>11.1806</v>
      </c>
      <c r="E88" s="429">
        <v>12.0389</v>
      </c>
      <c r="F88" s="385">
        <v>11.3436</v>
      </c>
      <c r="G88" s="333">
        <v>11.2112</v>
      </c>
      <c r="H88" s="333"/>
      <c r="I88" s="332"/>
      <c r="J88" s="333"/>
      <c r="K88" s="333"/>
      <c r="L88" s="332"/>
      <c r="M88" s="333"/>
      <c r="N88" s="56">
        <v>24</v>
      </c>
      <c r="O88" s="332">
        <v>11.334</v>
      </c>
      <c r="P88" s="332">
        <v>10.953200000000001</v>
      </c>
      <c r="Q88" s="402">
        <v>11.1759</v>
      </c>
      <c r="R88" s="426">
        <v>11.847799999999999</v>
      </c>
      <c r="S88" s="385">
        <v>10.699400000000001</v>
      </c>
      <c r="T88" s="332">
        <v>10.2064</v>
      </c>
      <c r="U88" s="332"/>
      <c r="V88" s="336"/>
      <c r="W88" s="336"/>
      <c r="X88" s="332"/>
      <c r="Y88" s="336"/>
      <c r="Z88" s="332"/>
      <c r="AA88" s="56">
        <v>24</v>
      </c>
      <c r="AC88" s="74">
        <f t="shared" si="6"/>
        <v>-0.49300000000000033</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0</v>
      </c>
      <c r="V89" s="65">
        <f t="shared" si="8"/>
        <v>0</v>
      </c>
      <c r="W89" s="65">
        <f t="shared" si="8"/>
        <v>0</v>
      </c>
      <c r="X89" s="65">
        <f t="shared" si="8"/>
        <v>0</v>
      </c>
      <c r="Y89" s="65">
        <f t="shared" si="8"/>
        <v>0</v>
      </c>
      <c r="Z89" s="65">
        <f t="shared" si="8"/>
        <v>0</v>
      </c>
      <c r="AA89" s="65" t="s">
        <v>2</v>
      </c>
      <c r="AC89" s="74"/>
    </row>
    <row r="90" spans="1:30" s="281" customFormat="1" x14ac:dyDescent="0.2">
      <c r="A90" s="15"/>
      <c r="B90" s="15"/>
      <c r="C90" s="15"/>
      <c r="D90" s="15"/>
      <c r="E90" s="15"/>
      <c r="F90" s="15"/>
      <c r="M90" s="15"/>
      <c r="N90" s="15"/>
      <c r="O90" s="15"/>
      <c r="P90" s="428"/>
      <c r="Q90" s="15"/>
      <c r="R90" s="15"/>
      <c r="X90" s="323"/>
      <c r="AA90" s="94"/>
      <c r="AC90" s="74"/>
      <c r="AD90" s="15"/>
    </row>
    <row r="91" spans="1:30" x14ac:dyDescent="0.2">
      <c r="A91" s="45"/>
      <c r="E91" s="68"/>
      <c r="N91" s="45"/>
      <c r="R91" s="68"/>
      <c r="X91" s="323"/>
      <c r="AA91" s="45"/>
      <c r="AC91" s="74"/>
    </row>
    <row r="92" spans="1:30" x14ac:dyDescent="0.2">
      <c r="A92" s="45"/>
      <c r="N92" s="45"/>
      <c r="X92" s="323"/>
      <c r="AA92" s="45"/>
      <c r="AC92" s="74"/>
    </row>
    <row r="93" spans="1:30" x14ac:dyDescent="0.2">
      <c r="A93" s="45"/>
      <c r="N93" s="45"/>
      <c r="X93" s="323"/>
      <c r="AA93" s="45"/>
      <c r="AC93" s="74"/>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74"/>
    </row>
    <row r="95" spans="1:30" x14ac:dyDescent="0.2">
      <c r="A95" s="64">
        <v>1</v>
      </c>
      <c r="B95" s="58">
        <v>12</v>
      </c>
      <c r="C95" s="58">
        <v>32</v>
      </c>
      <c r="D95" s="280">
        <v>48</v>
      </c>
      <c r="E95" s="382">
        <v>63</v>
      </c>
      <c r="F95" s="379">
        <v>80</v>
      </c>
      <c r="G95" s="58">
        <v>87</v>
      </c>
      <c r="H95" s="58"/>
      <c r="I95" s="58"/>
      <c r="J95" s="58"/>
      <c r="K95" s="58"/>
      <c r="L95" s="58"/>
      <c r="M95" s="58"/>
      <c r="N95" s="64">
        <v>1</v>
      </c>
      <c r="O95" s="58">
        <v>12</v>
      </c>
      <c r="P95" s="58">
        <v>19</v>
      </c>
      <c r="Q95" s="387">
        <v>16</v>
      </c>
      <c r="R95" s="382">
        <v>13</v>
      </c>
      <c r="S95" s="425">
        <v>17</v>
      </c>
      <c r="T95" s="58">
        <v>5</v>
      </c>
      <c r="U95" s="58"/>
      <c r="V95" s="58"/>
      <c r="W95" s="58"/>
      <c r="X95" s="58"/>
      <c r="Y95" s="58"/>
      <c r="Z95" s="58"/>
      <c r="AA95" s="64">
        <v>1</v>
      </c>
      <c r="AC95" s="74">
        <f t="shared" si="6"/>
        <v>-12</v>
      </c>
      <c r="AD95" s="15" t="b">
        <f t="shared" ref="AD95:AD118" si="9">IF(T95&gt;=T65, TRUE, FALSE)</f>
        <v>0</v>
      </c>
    </row>
    <row r="96" spans="1:30" x14ac:dyDescent="0.2">
      <c r="A96" s="64">
        <v>2</v>
      </c>
      <c r="B96" s="58">
        <v>4</v>
      </c>
      <c r="C96" s="58">
        <v>11</v>
      </c>
      <c r="D96" s="280">
        <v>17</v>
      </c>
      <c r="E96" s="382">
        <v>22</v>
      </c>
      <c r="F96" s="379">
        <v>25</v>
      </c>
      <c r="G96" s="58">
        <v>30</v>
      </c>
      <c r="H96" s="58"/>
      <c r="I96" s="58"/>
      <c r="J96" s="58"/>
      <c r="K96" s="58"/>
      <c r="L96" s="58"/>
      <c r="M96" s="58"/>
      <c r="N96" s="64">
        <v>2</v>
      </c>
      <c r="O96" s="58">
        <v>4</v>
      </c>
      <c r="P96" s="58">
        <v>5</v>
      </c>
      <c r="Q96" s="387">
        <v>6</v>
      </c>
      <c r="R96" s="382">
        <v>3</v>
      </c>
      <c r="S96" s="425">
        <v>3</v>
      </c>
      <c r="T96" s="58">
        <v>3</v>
      </c>
      <c r="U96" s="58"/>
      <c r="V96" s="58"/>
      <c r="W96" s="58"/>
      <c r="X96" s="58"/>
      <c r="Y96" s="58"/>
      <c r="Z96" s="58"/>
      <c r="AA96" s="64">
        <v>2</v>
      </c>
      <c r="AC96" s="74">
        <f t="shared" si="6"/>
        <v>0</v>
      </c>
      <c r="AD96" s="15" t="b">
        <f t="shared" si="9"/>
        <v>0</v>
      </c>
    </row>
    <row r="97" spans="1:30" x14ac:dyDescent="0.2">
      <c r="A97" s="64">
        <v>3</v>
      </c>
      <c r="B97" s="58">
        <v>3</v>
      </c>
      <c r="C97" s="58">
        <v>11</v>
      </c>
      <c r="D97" s="280">
        <v>16</v>
      </c>
      <c r="E97" s="382">
        <v>18</v>
      </c>
      <c r="F97" s="379">
        <v>18</v>
      </c>
      <c r="G97" s="58">
        <v>22</v>
      </c>
      <c r="H97" s="58"/>
      <c r="I97" s="58"/>
      <c r="J97" s="58"/>
      <c r="K97" s="58"/>
      <c r="L97" s="58"/>
      <c r="M97" s="58"/>
      <c r="N97" s="64">
        <v>3</v>
      </c>
      <c r="O97" s="58">
        <v>3</v>
      </c>
      <c r="P97" s="58">
        <v>5</v>
      </c>
      <c r="Q97" s="387">
        <v>5</v>
      </c>
      <c r="R97" s="382">
        <v>0</v>
      </c>
      <c r="S97" s="425">
        <v>0</v>
      </c>
      <c r="T97" s="58">
        <v>4</v>
      </c>
      <c r="U97" s="58"/>
      <c r="V97" s="58"/>
      <c r="W97" s="58"/>
      <c r="X97" s="58"/>
      <c r="Y97" s="58"/>
      <c r="Z97" s="58"/>
      <c r="AA97" s="64">
        <v>3</v>
      </c>
      <c r="AC97" s="74">
        <f t="shared" si="6"/>
        <v>4</v>
      </c>
      <c r="AD97" s="15" t="b">
        <f t="shared" si="9"/>
        <v>0</v>
      </c>
    </row>
    <row r="98" spans="1:30" x14ac:dyDescent="0.2">
      <c r="A98" s="64">
        <v>4</v>
      </c>
      <c r="B98" s="58">
        <v>5</v>
      </c>
      <c r="C98" s="58">
        <v>14</v>
      </c>
      <c r="D98" s="280">
        <v>18</v>
      </c>
      <c r="E98" s="382">
        <v>19</v>
      </c>
      <c r="F98" s="379">
        <v>19</v>
      </c>
      <c r="G98" s="58">
        <v>20</v>
      </c>
      <c r="H98" s="58"/>
      <c r="I98" s="58"/>
      <c r="J98" s="58"/>
      <c r="K98" s="58"/>
      <c r="L98" s="58"/>
      <c r="M98" s="58"/>
      <c r="N98" s="64">
        <v>4</v>
      </c>
      <c r="O98" s="58">
        <v>5</v>
      </c>
      <c r="P98" s="58">
        <v>8</v>
      </c>
      <c r="Q98" s="387">
        <v>4</v>
      </c>
      <c r="R98" s="382">
        <v>1</v>
      </c>
      <c r="S98" s="425">
        <v>0</v>
      </c>
      <c r="T98" s="425">
        <v>0</v>
      </c>
      <c r="U98" s="58"/>
      <c r="V98" s="58"/>
      <c r="W98" s="58"/>
      <c r="X98" s="58"/>
      <c r="Y98" s="58"/>
      <c r="Z98" s="58"/>
      <c r="AA98" s="64">
        <v>4</v>
      </c>
      <c r="AC98" s="74">
        <f t="shared" si="6"/>
        <v>0</v>
      </c>
      <c r="AD98" s="15" t="b">
        <f t="shared" si="9"/>
        <v>1</v>
      </c>
    </row>
    <row r="99" spans="1:30" x14ac:dyDescent="0.2">
      <c r="A99" s="64">
        <v>5</v>
      </c>
      <c r="B99" s="58">
        <v>4</v>
      </c>
      <c r="C99" s="58">
        <v>30</v>
      </c>
      <c r="D99" s="280">
        <v>39</v>
      </c>
      <c r="E99" s="382">
        <v>55</v>
      </c>
      <c r="F99" s="379">
        <v>72</v>
      </c>
      <c r="G99" s="58">
        <v>82</v>
      </c>
      <c r="H99" s="58"/>
      <c r="I99" s="58"/>
      <c r="J99" s="58"/>
      <c r="K99" s="58"/>
      <c r="L99" s="58"/>
      <c r="M99" s="58"/>
      <c r="N99" s="64">
        <v>5</v>
      </c>
      <c r="O99" s="58">
        <v>4</v>
      </c>
      <c r="P99" s="58">
        <v>17</v>
      </c>
      <c r="Q99" s="387">
        <v>9</v>
      </c>
      <c r="R99" s="382">
        <v>4</v>
      </c>
      <c r="S99" s="425">
        <v>17</v>
      </c>
      <c r="T99" s="58">
        <v>8</v>
      </c>
      <c r="U99" s="58"/>
      <c r="V99" s="58"/>
      <c r="W99" s="58"/>
      <c r="X99" s="58"/>
      <c r="Y99" s="58"/>
      <c r="Z99" s="58"/>
      <c r="AA99" s="64">
        <v>5</v>
      </c>
      <c r="AC99" s="74">
        <f t="shared" si="6"/>
        <v>-9</v>
      </c>
      <c r="AD99" s="15" t="b">
        <f t="shared" si="9"/>
        <v>0</v>
      </c>
    </row>
    <row r="100" spans="1:30" x14ac:dyDescent="0.2">
      <c r="A100" s="64">
        <v>6</v>
      </c>
      <c r="B100" s="58">
        <v>1</v>
      </c>
      <c r="C100" s="58">
        <v>4</v>
      </c>
      <c r="D100" s="280">
        <v>4</v>
      </c>
      <c r="E100" s="382">
        <v>5</v>
      </c>
      <c r="F100" s="379">
        <v>6</v>
      </c>
      <c r="G100" s="58">
        <v>7</v>
      </c>
      <c r="H100" s="58"/>
      <c r="I100" s="58"/>
      <c r="J100" s="58"/>
      <c r="K100" s="58"/>
      <c r="L100" s="58"/>
      <c r="M100" s="58"/>
      <c r="N100" s="64">
        <v>6</v>
      </c>
      <c r="O100" s="58">
        <v>1</v>
      </c>
      <c r="P100" s="58">
        <v>3</v>
      </c>
      <c r="Q100" s="387">
        <v>0</v>
      </c>
      <c r="R100" s="382">
        <v>1</v>
      </c>
      <c r="S100" s="425">
        <v>1</v>
      </c>
      <c r="T100" s="58">
        <v>1</v>
      </c>
      <c r="U100" s="58"/>
      <c r="V100" s="58"/>
      <c r="W100" s="58"/>
      <c r="X100" s="58"/>
      <c r="Y100" s="58"/>
      <c r="Z100" s="58"/>
      <c r="AA100" s="64">
        <v>6</v>
      </c>
      <c r="AC100" s="74">
        <f t="shared" si="6"/>
        <v>0</v>
      </c>
      <c r="AD100" s="15" t="b">
        <f t="shared" si="9"/>
        <v>0</v>
      </c>
    </row>
    <row r="101" spans="1:30" x14ac:dyDescent="0.2">
      <c r="A101" s="64">
        <v>7</v>
      </c>
      <c r="B101" s="58">
        <v>4</v>
      </c>
      <c r="C101" s="58">
        <v>13</v>
      </c>
      <c r="D101" s="280">
        <v>21</v>
      </c>
      <c r="E101" s="382">
        <v>32</v>
      </c>
      <c r="F101" s="379">
        <v>41</v>
      </c>
      <c r="G101" s="58">
        <v>43</v>
      </c>
      <c r="H101" s="58"/>
      <c r="I101" s="58"/>
      <c r="J101" s="58"/>
      <c r="K101" s="58"/>
      <c r="L101" s="58"/>
      <c r="M101" s="58"/>
      <c r="N101" s="64">
        <v>7</v>
      </c>
      <c r="O101" s="58">
        <v>4</v>
      </c>
      <c r="P101" s="58">
        <v>8</v>
      </c>
      <c r="Q101" s="387">
        <v>8</v>
      </c>
      <c r="R101" s="382">
        <v>11</v>
      </c>
      <c r="S101" s="425">
        <v>9</v>
      </c>
      <c r="T101" s="58">
        <v>2</v>
      </c>
      <c r="U101" s="58"/>
      <c r="V101" s="58"/>
      <c r="W101" s="58"/>
      <c r="X101" s="58"/>
      <c r="Y101" s="58"/>
      <c r="Z101" s="58"/>
      <c r="AA101" s="64">
        <v>7</v>
      </c>
      <c r="AC101" s="74">
        <f t="shared" si="6"/>
        <v>-7</v>
      </c>
      <c r="AD101" s="15" t="b">
        <f t="shared" si="9"/>
        <v>0</v>
      </c>
    </row>
    <row r="102" spans="1:30" x14ac:dyDescent="0.2">
      <c r="A102" s="64">
        <v>8</v>
      </c>
      <c r="B102" s="58">
        <v>59</v>
      </c>
      <c r="C102" s="58">
        <v>168</v>
      </c>
      <c r="D102" s="280">
        <v>232</v>
      </c>
      <c r="E102" s="382">
        <v>368</v>
      </c>
      <c r="F102" s="379">
        <v>424</v>
      </c>
      <c r="G102" s="58">
        <v>479</v>
      </c>
      <c r="H102" s="58"/>
      <c r="I102" s="58"/>
      <c r="J102" s="58"/>
      <c r="K102" s="58"/>
      <c r="L102" s="58"/>
      <c r="M102" s="58"/>
      <c r="N102" s="64">
        <v>8</v>
      </c>
      <c r="O102" s="58">
        <v>59</v>
      </c>
      <c r="P102" s="58">
        <v>87</v>
      </c>
      <c r="Q102" s="387">
        <v>64</v>
      </c>
      <c r="R102" s="382">
        <v>90</v>
      </c>
      <c r="S102" s="425">
        <v>56</v>
      </c>
      <c r="T102" s="58">
        <v>36</v>
      </c>
      <c r="U102" s="58"/>
      <c r="V102" s="58"/>
      <c r="W102" s="58"/>
      <c r="X102" s="58"/>
      <c r="Y102" s="58"/>
      <c r="Z102" s="58"/>
      <c r="AA102" s="64">
        <v>8</v>
      </c>
      <c r="AC102" s="74">
        <f t="shared" si="6"/>
        <v>-20</v>
      </c>
      <c r="AD102" s="15" t="b">
        <f t="shared" si="9"/>
        <v>1</v>
      </c>
    </row>
    <row r="103" spans="1:30" x14ac:dyDescent="0.2">
      <c r="A103" s="64">
        <v>9</v>
      </c>
      <c r="B103" s="58">
        <v>9</v>
      </c>
      <c r="C103" s="58">
        <v>39</v>
      </c>
      <c r="D103" s="280">
        <v>54</v>
      </c>
      <c r="E103" s="382">
        <v>81</v>
      </c>
      <c r="F103" s="379">
        <v>98</v>
      </c>
      <c r="G103" s="58">
        <v>115</v>
      </c>
      <c r="H103" s="58"/>
      <c r="I103" s="58"/>
      <c r="J103" s="58"/>
      <c r="K103" s="58"/>
      <c r="L103" s="58"/>
      <c r="M103" s="58"/>
      <c r="N103" s="64">
        <v>9</v>
      </c>
      <c r="O103" s="58">
        <v>9</v>
      </c>
      <c r="P103" s="58">
        <v>28</v>
      </c>
      <c r="Q103" s="387">
        <v>15</v>
      </c>
      <c r="R103" s="382">
        <v>18</v>
      </c>
      <c r="S103" s="425">
        <v>17</v>
      </c>
      <c r="T103" s="58">
        <v>14</v>
      </c>
      <c r="U103" s="58"/>
      <c r="V103" s="58"/>
      <c r="W103" s="58"/>
      <c r="X103" s="58"/>
      <c r="Y103" s="58"/>
      <c r="Z103" s="58"/>
      <c r="AA103" s="64">
        <v>9</v>
      </c>
      <c r="AC103" s="74">
        <f t="shared" si="6"/>
        <v>-3</v>
      </c>
      <c r="AD103" s="15" t="b">
        <f t="shared" si="9"/>
        <v>1</v>
      </c>
    </row>
    <row r="104" spans="1:30" x14ac:dyDescent="0.2">
      <c r="A104" s="64">
        <v>10</v>
      </c>
      <c r="B104" s="58">
        <v>19</v>
      </c>
      <c r="C104" s="58">
        <v>40</v>
      </c>
      <c r="D104" s="280">
        <v>56</v>
      </c>
      <c r="E104" s="382">
        <v>83</v>
      </c>
      <c r="F104" s="379">
        <v>98</v>
      </c>
      <c r="G104" s="58">
        <v>114</v>
      </c>
      <c r="H104" s="58"/>
      <c r="I104" s="58"/>
      <c r="J104" s="58"/>
      <c r="K104" s="58"/>
      <c r="L104" s="58"/>
      <c r="M104" s="58"/>
      <c r="N104" s="64">
        <v>10</v>
      </c>
      <c r="O104" s="58">
        <v>19</v>
      </c>
      <c r="P104" s="58">
        <v>18</v>
      </c>
      <c r="Q104" s="387">
        <v>16</v>
      </c>
      <c r="R104" s="382">
        <v>20</v>
      </c>
      <c r="S104" s="425">
        <v>15</v>
      </c>
      <c r="T104" s="58">
        <v>14</v>
      </c>
      <c r="U104" s="58"/>
      <c r="V104" s="58"/>
      <c r="W104" s="58"/>
      <c r="X104" s="58"/>
      <c r="Y104" s="58"/>
      <c r="Z104" s="58"/>
      <c r="AA104" s="64">
        <v>10</v>
      </c>
      <c r="AC104" s="74">
        <f t="shared" si="6"/>
        <v>-1</v>
      </c>
      <c r="AD104" s="15" t="b">
        <f t="shared" si="9"/>
        <v>1</v>
      </c>
    </row>
    <row r="105" spans="1:30" x14ac:dyDescent="0.2">
      <c r="A105" s="64">
        <v>11</v>
      </c>
      <c r="B105" s="58">
        <v>21</v>
      </c>
      <c r="C105" s="58">
        <v>87</v>
      </c>
      <c r="D105" s="280">
        <v>126</v>
      </c>
      <c r="E105" s="382">
        <v>182</v>
      </c>
      <c r="F105" s="379">
        <v>209</v>
      </c>
      <c r="G105" s="58">
        <v>248</v>
      </c>
      <c r="H105" s="58"/>
      <c r="I105" s="58"/>
      <c r="J105" s="58"/>
      <c r="K105" s="58"/>
      <c r="L105" s="58"/>
      <c r="M105" s="58"/>
      <c r="N105" s="64">
        <v>11</v>
      </c>
      <c r="O105" s="58">
        <v>21</v>
      </c>
      <c r="P105" s="58">
        <v>59</v>
      </c>
      <c r="Q105" s="387">
        <v>39</v>
      </c>
      <c r="R105" s="382">
        <v>49</v>
      </c>
      <c r="S105" s="425">
        <v>27</v>
      </c>
      <c r="T105" s="58">
        <v>29</v>
      </c>
      <c r="U105" s="58"/>
      <c r="V105" s="58"/>
      <c r="W105" s="58"/>
      <c r="X105" s="58"/>
      <c r="Y105" s="58"/>
      <c r="Z105" s="58"/>
      <c r="AA105" s="64">
        <v>11</v>
      </c>
      <c r="AC105" s="74">
        <f t="shared" si="6"/>
        <v>2</v>
      </c>
      <c r="AD105" s="15" t="b">
        <f t="shared" si="9"/>
        <v>1</v>
      </c>
    </row>
    <row r="106" spans="1:30" x14ac:dyDescent="0.2">
      <c r="A106" s="64">
        <v>12</v>
      </c>
      <c r="B106" s="58">
        <v>115</v>
      </c>
      <c r="C106" s="58">
        <v>260</v>
      </c>
      <c r="D106" s="280">
        <v>344</v>
      </c>
      <c r="E106" s="382">
        <v>473</v>
      </c>
      <c r="F106" s="379">
        <v>544</v>
      </c>
      <c r="G106" s="58">
        <v>614</v>
      </c>
      <c r="H106" s="58"/>
      <c r="I106" s="58"/>
      <c r="J106" s="58"/>
      <c r="K106" s="58"/>
      <c r="L106" s="58"/>
      <c r="M106" s="58"/>
      <c r="N106" s="64">
        <v>12</v>
      </c>
      <c r="O106" s="58">
        <v>115</v>
      </c>
      <c r="P106" s="58">
        <v>132</v>
      </c>
      <c r="Q106" s="387">
        <v>84</v>
      </c>
      <c r="R106" s="382">
        <v>92</v>
      </c>
      <c r="S106" s="425">
        <v>71</v>
      </c>
      <c r="T106" s="58">
        <v>57</v>
      </c>
      <c r="U106" s="58"/>
      <c r="V106" s="58"/>
      <c r="W106" s="58"/>
      <c r="X106" s="58"/>
      <c r="Y106" s="58"/>
      <c r="Z106" s="58"/>
      <c r="AA106" s="64">
        <v>12</v>
      </c>
      <c r="AC106" s="74">
        <f t="shared" si="6"/>
        <v>-14</v>
      </c>
      <c r="AD106" s="15" t="b">
        <f t="shared" si="9"/>
        <v>1</v>
      </c>
    </row>
    <row r="107" spans="1:30" x14ac:dyDescent="0.2">
      <c r="A107" s="64">
        <v>13</v>
      </c>
      <c r="B107" s="58">
        <v>14</v>
      </c>
      <c r="C107" s="58">
        <v>43</v>
      </c>
      <c r="D107" s="280">
        <v>57</v>
      </c>
      <c r="E107" s="382">
        <v>88</v>
      </c>
      <c r="F107" s="379">
        <v>99</v>
      </c>
      <c r="G107" s="58">
        <v>116</v>
      </c>
      <c r="H107" s="58"/>
      <c r="I107" s="58"/>
      <c r="J107" s="58"/>
      <c r="K107" s="58"/>
      <c r="L107" s="58"/>
      <c r="M107" s="58"/>
      <c r="N107" s="64">
        <v>13</v>
      </c>
      <c r="O107" s="58">
        <v>14</v>
      </c>
      <c r="P107" s="58">
        <v>28</v>
      </c>
      <c r="Q107" s="387">
        <v>14</v>
      </c>
      <c r="R107" s="382">
        <v>26</v>
      </c>
      <c r="S107" s="425">
        <v>11</v>
      </c>
      <c r="T107" s="58">
        <v>14</v>
      </c>
      <c r="U107" s="58"/>
      <c r="V107" s="58"/>
      <c r="W107" s="58"/>
      <c r="X107" s="58"/>
      <c r="Y107" s="58"/>
      <c r="Z107" s="58"/>
      <c r="AA107" s="64">
        <v>13</v>
      </c>
      <c r="AC107" s="74">
        <f t="shared" si="6"/>
        <v>3</v>
      </c>
      <c r="AD107" s="15" t="b">
        <f t="shared" si="9"/>
        <v>1</v>
      </c>
    </row>
    <row r="108" spans="1:30" x14ac:dyDescent="0.2">
      <c r="A108" s="64">
        <v>14</v>
      </c>
      <c r="B108" s="58">
        <v>75</v>
      </c>
      <c r="C108" s="58">
        <v>178</v>
      </c>
      <c r="D108" s="280">
        <v>238</v>
      </c>
      <c r="E108" s="382">
        <v>324</v>
      </c>
      <c r="F108" s="379">
        <v>375</v>
      </c>
      <c r="G108" s="58">
        <v>428</v>
      </c>
      <c r="H108" s="58"/>
      <c r="I108" s="58"/>
      <c r="J108" s="58"/>
      <c r="K108" s="58"/>
      <c r="L108" s="58"/>
      <c r="M108" s="58"/>
      <c r="N108" s="64">
        <v>14</v>
      </c>
      <c r="O108" s="58">
        <v>75</v>
      </c>
      <c r="P108" s="58">
        <v>91</v>
      </c>
      <c r="Q108" s="387">
        <v>60</v>
      </c>
      <c r="R108" s="382">
        <v>72</v>
      </c>
      <c r="S108" s="425">
        <v>51</v>
      </c>
      <c r="T108" s="58">
        <v>43</v>
      </c>
      <c r="U108" s="58"/>
      <c r="V108" s="58"/>
      <c r="W108" s="58"/>
      <c r="X108" s="58"/>
      <c r="Y108" s="58"/>
      <c r="Z108" s="58"/>
      <c r="AA108" s="64">
        <v>14</v>
      </c>
      <c r="AC108" s="74">
        <f t="shared" si="6"/>
        <v>-8</v>
      </c>
      <c r="AD108" s="15" t="b">
        <f t="shared" si="9"/>
        <v>1</v>
      </c>
    </row>
    <row r="109" spans="1:30" x14ac:dyDescent="0.2">
      <c r="A109" s="64">
        <v>15</v>
      </c>
      <c r="B109" s="58">
        <v>41</v>
      </c>
      <c r="C109" s="58">
        <v>95</v>
      </c>
      <c r="D109" s="280">
        <v>149</v>
      </c>
      <c r="E109" s="382">
        <v>209</v>
      </c>
      <c r="F109" s="379">
        <v>238</v>
      </c>
      <c r="G109" s="58">
        <v>265</v>
      </c>
      <c r="H109" s="58"/>
      <c r="I109" s="58"/>
      <c r="J109" s="58"/>
      <c r="K109" s="58"/>
      <c r="L109" s="58"/>
      <c r="M109" s="58"/>
      <c r="N109" s="64">
        <v>15</v>
      </c>
      <c r="O109" s="58">
        <v>41</v>
      </c>
      <c r="P109" s="58">
        <v>50</v>
      </c>
      <c r="Q109" s="387">
        <v>54</v>
      </c>
      <c r="R109" s="382">
        <v>47</v>
      </c>
      <c r="S109" s="425">
        <v>29</v>
      </c>
      <c r="T109" s="58">
        <v>23</v>
      </c>
      <c r="U109" s="58"/>
      <c r="V109" s="58"/>
      <c r="W109" s="58"/>
      <c r="X109" s="58"/>
      <c r="Y109" s="58"/>
      <c r="Z109" s="58"/>
      <c r="AA109" s="64">
        <v>15</v>
      </c>
      <c r="AC109" s="74">
        <f t="shared" si="6"/>
        <v>-6</v>
      </c>
      <c r="AD109" s="15" t="b">
        <f t="shared" si="9"/>
        <v>1</v>
      </c>
    </row>
    <row r="110" spans="1:30" x14ac:dyDescent="0.2">
      <c r="A110" s="64">
        <v>16</v>
      </c>
      <c r="B110" s="58">
        <v>25</v>
      </c>
      <c r="C110" s="58">
        <v>76</v>
      </c>
      <c r="D110" s="280">
        <v>110</v>
      </c>
      <c r="E110" s="382">
        <v>152</v>
      </c>
      <c r="F110" s="379">
        <v>186</v>
      </c>
      <c r="G110" s="58">
        <v>211</v>
      </c>
      <c r="H110" s="58"/>
      <c r="I110" s="58"/>
      <c r="J110" s="58"/>
      <c r="K110" s="58"/>
      <c r="L110" s="58"/>
      <c r="M110" s="58"/>
      <c r="N110" s="64">
        <v>16</v>
      </c>
      <c r="O110" s="58">
        <v>25</v>
      </c>
      <c r="P110" s="58">
        <v>45</v>
      </c>
      <c r="Q110" s="387">
        <v>34</v>
      </c>
      <c r="R110" s="382">
        <v>72</v>
      </c>
      <c r="S110" s="425">
        <v>34</v>
      </c>
      <c r="T110" s="58">
        <v>24</v>
      </c>
      <c r="U110" s="58"/>
      <c r="V110" s="58"/>
      <c r="W110" s="58"/>
      <c r="X110" s="58"/>
      <c r="Y110" s="58"/>
      <c r="Z110" s="58"/>
      <c r="AA110" s="64">
        <v>16</v>
      </c>
      <c r="AC110" s="74">
        <f t="shared" si="6"/>
        <v>-10</v>
      </c>
      <c r="AD110" s="15" t="b">
        <f t="shared" si="9"/>
        <v>1</v>
      </c>
    </row>
    <row r="111" spans="1:30" x14ac:dyDescent="0.2">
      <c r="A111" s="64">
        <v>17</v>
      </c>
      <c r="B111" s="58">
        <v>32</v>
      </c>
      <c r="C111" s="58">
        <v>74</v>
      </c>
      <c r="D111" s="280">
        <v>107</v>
      </c>
      <c r="E111" s="382">
        <v>155</v>
      </c>
      <c r="F111" s="379">
        <v>176</v>
      </c>
      <c r="G111" s="58">
        <v>201</v>
      </c>
      <c r="H111" s="58"/>
      <c r="I111" s="58"/>
      <c r="J111" s="58"/>
      <c r="K111" s="58"/>
      <c r="L111" s="58"/>
      <c r="M111" s="58"/>
      <c r="N111" s="64">
        <v>17</v>
      </c>
      <c r="O111" s="58">
        <v>32</v>
      </c>
      <c r="P111" s="58">
        <v>41</v>
      </c>
      <c r="Q111" s="387">
        <v>33</v>
      </c>
      <c r="R111" s="382">
        <v>43</v>
      </c>
      <c r="S111" s="425">
        <v>21</v>
      </c>
      <c r="T111" s="58">
        <v>23</v>
      </c>
      <c r="U111" s="58"/>
      <c r="V111" s="58"/>
      <c r="W111" s="58"/>
      <c r="X111" s="58"/>
      <c r="Y111" s="58"/>
      <c r="Z111" s="58"/>
      <c r="AA111" s="64">
        <v>17</v>
      </c>
      <c r="AC111" s="74">
        <f t="shared" si="6"/>
        <v>2</v>
      </c>
      <c r="AD111" s="15" t="b">
        <f t="shared" si="9"/>
        <v>1</v>
      </c>
    </row>
    <row r="112" spans="1:30" x14ac:dyDescent="0.2">
      <c r="A112" s="64">
        <v>18</v>
      </c>
      <c r="B112" s="58">
        <v>18</v>
      </c>
      <c r="C112" s="58">
        <v>49</v>
      </c>
      <c r="D112" s="280">
        <v>64</v>
      </c>
      <c r="E112" s="382">
        <v>84</v>
      </c>
      <c r="F112" s="379">
        <v>96</v>
      </c>
      <c r="G112" s="58">
        <v>112</v>
      </c>
      <c r="H112" s="58"/>
      <c r="I112" s="58"/>
      <c r="J112" s="58"/>
      <c r="K112" s="58"/>
      <c r="L112" s="58"/>
      <c r="M112" s="58"/>
      <c r="N112" s="64">
        <v>18</v>
      </c>
      <c r="O112" s="58">
        <v>18</v>
      </c>
      <c r="P112" s="58">
        <v>27</v>
      </c>
      <c r="Q112" s="387">
        <v>15</v>
      </c>
      <c r="R112" s="382">
        <v>15</v>
      </c>
      <c r="S112" s="425">
        <v>12</v>
      </c>
      <c r="T112" s="58">
        <v>12</v>
      </c>
      <c r="U112" s="58"/>
      <c r="V112" s="58"/>
      <c r="W112" s="58"/>
      <c r="X112" s="58"/>
      <c r="Y112" s="58"/>
      <c r="Z112" s="58"/>
      <c r="AA112" s="64">
        <v>18</v>
      </c>
      <c r="AC112" s="74">
        <f t="shared" si="6"/>
        <v>0</v>
      </c>
      <c r="AD112" s="15" t="b">
        <f t="shared" si="9"/>
        <v>1</v>
      </c>
    </row>
    <row r="113" spans="1:30" x14ac:dyDescent="0.2">
      <c r="A113" s="64">
        <v>19</v>
      </c>
      <c r="B113" s="58">
        <v>5</v>
      </c>
      <c r="C113" s="58">
        <v>11</v>
      </c>
      <c r="D113" s="280">
        <v>13</v>
      </c>
      <c r="E113" s="382">
        <v>23</v>
      </c>
      <c r="F113" s="379">
        <v>28</v>
      </c>
      <c r="G113" s="58">
        <v>32</v>
      </c>
      <c r="H113" s="58"/>
      <c r="I113" s="58"/>
      <c r="J113" s="58"/>
      <c r="K113" s="58"/>
      <c r="L113" s="58"/>
      <c r="M113" s="58"/>
      <c r="N113" s="64">
        <v>19</v>
      </c>
      <c r="O113" s="58">
        <v>5</v>
      </c>
      <c r="P113" s="58">
        <v>4</v>
      </c>
      <c r="Q113" s="387">
        <v>2</v>
      </c>
      <c r="R113" s="382">
        <v>5</v>
      </c>
      <c r="S113" s="425">
        <v>5</v>
      </c>
      <c r="T113" s="58">
        <v>4</v>
      </c>
      <c r="U113" s="58"/>
      <c r="V113" s="58"/>
      <c r="W113" s="58"/>
      <c r="X113" s="58"/>
      <c r="Y113" s="58"/>
      <c r="Z113" s="58"/>
      <c r="AA113" s="64">
        <v>19</v>
      </c>
      <c r="AC113" s="74">
        <f t="shared" si="6"/>
        <v>-1</v>
      </c>
      <c r="AD113" s="15" t="b">
        <f t="shared" si="9"/>
        <v>0</v>
      </c>
    </row>
    <row r="114" spans="1:30" x14ac:dyDescent="0.2">
      <c r="A114" s="64">
        <v>20</v>
      </c>
      <c r="B114" s="58">
        <v>4</v>
      </c>
      <c r="C114" s="58">
        <v>14</v>
      </c>
      <c r="D114" s="280">
        <v>16</v>
      </c>
      <c r="E114" s="382">
        <v>25</v>
      </c>
      <c r="F114" s="379">
        <v>33</v>
      </c>
      <c r="G114" s="58">
        <v>41</v>
      </c>
      <c r="H114" s="58"/>
      <c r="I114" s="58"/>
      <c r="J114" s="58"/>
      <c r="K114" s="58"/>
      <c r="L114" s="58"/>
      <c r="M114" s="58"/>
      <c r="N114" s="64">
        <v>20</v>
      </c>
      <c r="O114" s="58">
        <v>4</v>
      </c>
      <c r="P114" s="58">
        <v>9</v>
      </c>
      <c r="Q114" s="387">
        <v>2</v>
      </c>
      <c r="R114" s="382">
        <v>9</v>
      </c>
      <c r="S114" s="425">
        <v>8</v>
      </c>
      <c r="T114" s="58">
        <v>8</v>
      </c>
      <c r="U114" s="58"/>
      <c r="V114" s="58"/>
      <c r="W114" s="58"/>
      <c r="X114" s="58"/>
      <c r="Y114" s="58"/>
      <c r="Z114" s="58"/>
      <c r="AA114" s="64">
        <v>20</v>
      </c>
      <c r="AC114" s="74">
        <f t="shared" si="6"/>
        <v>0</v>
      </c>
      <c r="AD114" s="15" t="b">
        <f t="shared" si="9"/>
        <v>0</v>
      </c>
    </row>
    <row r="115" spans="1:30" x14ac:dyDescent="0.2">
      <c r="A115" s="64">
        <v>21</v>
      </c>
      <c r="B115" s="58">
        <v>35</v>
      </c>
      <c r="C115" s="58">
        <v>68</v>
      </c>
      <c r="D115" s="280">
        <v>92</v>
      </c>
      <c r="E115" s="382">
        <v>126</v>
      </c>
      <c r="F115" s="379">
        <v>156</v>
      </c>
      <c r="G115" s="58">
        <v>182</v>
      </c>
      <c r="H115" s="58"/>
      <c r="I115" s="58"/>
      <c r="J115" s="58"/>
      <c r="K115" s="58"/>
      <c r="L115" s="58"/>
      <c r="M115" s="58"/>
      <c r="N115" s="64">
        <v>21</v>
      </c>
      <c r="O115" s="58">
        <v>35</v>
      </c>
      <c r="P115" s="58">
        <v>32</v>
      </c>
      <c r="Q115" s="387">
        <v>24</v>
      </c>
      <c r="R115" s="382">
        <v>28</v>
      </c>
      <c r="S115" s="425">
        <v>30</v>
      </c>
      <c r="T115" s="58">
        <v>21</v>
      </c>
      <c r="U115" s="58"/>
      <c r="V115" s="58"/>
      <c r="W115" s="58"/>
      <c r="X115" s="58"/>
      <c r="Y115" s="58"/>
      <c r="Z115" s="58"/>
      <c r="AA115" s="64">
        <v>21</v>
      </c>
      <c r="AC115" s="74">
        <f t="shared" si="6"/>
        <v>-9</v>
      </c>
      <c r="AD115" s="15" t="b">
        <f t="shared" si="9"/>
        <v>1</v>
      </c>
    </row>
    <row r="116" spans="1:30" x14ac:dyDescent="0.2">
      <c r="A116" s="64">
        <v>22</v>
      </c>
      <c r="B116" s="58">
        <v>95</v>
      </c>
      <c r="C116" s="58">
        <v>241</v>
      </c>
      <c r="D116" s="280">
        <v>371</v>
      </c>
      <c r="E116" s="382">
        <v>522</v>
      </c>
      <c r="F116" s="379">
        <v>645</v>
      </c>
      <c r="G116" s="58">
        <v>718</v>
      </c>
      <c r="H116" s="58"/>
      <c r="I116" s="58"/>
      <c r="J116" s="58"/>
      <c r="K116" s="58"/>
      <c r="L116" s="58"/>
      <c r="M116" s="58"/>
      <c r="N116" s="64">
        <v>22</v>
      </c>
      <c r="O116" s="58">
        <v>95</v>
      </c>
      <c r="P116" s="58">
        <v>139</v>
      </c>
      <c r="Q116" s="387">
        <v>130</v>
      </c>
      <c r="R116" s="382">
        <v>131</v>
      </c>
      <c r="S116" s="425">
        <v>123</v>
      </c>
      <c r="T116" s="58">
        <v>68</v>
      </c>
      <c r="U116" s="58"/>
      <c r="V116" s="58"/>
      <c r="W116" s="58"/>
      <c r="X116" s="58"/>
      <c r="Y116" s="58"/>
      <c r="Z116" s="58"/>
      <c r="AA116" s="64">
        <v>22</v>
      </c>
      <c r="AC116" s="74">
        <f t="shared" si="6"/>
        <v>-55</v>
      </c>
      <c r="AD116" s="15" t="b">
        <f t="shared" si="9"/>
        <v>1</v>
      </c>
    </row>
    <row r="117" spans="1:30" x14ac:dyDescent="0.2">
      <c r="A117" s="64">
        <v>23</v>
      </c>
      <c r="B117" s="58">
        <v>77</v>
      </c>
      <c r="C117" s="58">
        <v>225</v>
      </c>
      <c r="D117" s="280">
        <v>329</v>
      </c>
      <c r="E117" s="382">
        <v>453</v>
      </c>
      <c r="F117" s="379">
        <v>547</v>
      </c>
      <c r="G117" s="58">
        <v>645</v>
      </c>
      <c r="H117" s="58"/>
      <c r="I117" s="58"/>
      <c r="J117" s="58"/>
      <c r="K117" s="58"/>
      <c r="L117" s="58"/>
      <c r="M117" s="58"/>
      <c r="N117" s="64">
        <v>23</v>
      </c>
      <c r="O117" s="58">
        <v>77</v>
      </c>
      <c r="P117" s="58">
        <v>124</v>
      </c>
      <c r="Q117" s="387">
        <v>104</v>
      </c>
      <c r="R117" s="382">
        <v>84</v>
      </c>
      <c r="S117" s="425">
        <v>94</v>
      </c>
      <c r="T117" s="58">
        <v>81</v>
      </c>
      <c r="U117" s="58"/>
      <c r="V117" s="58"/>
      <c r="W117" s="58"/>
      <c r="X117" s="58"/>
      <c r="Y117" s="58"/>
      <c r="Z117" s="58"/>
      <c r="AA117" s="64">
        <v>23</v>
      </c>
      <c r="AC117" s="74">
        <f t="shared" si="6"/>
        <v>-13</v>
      </c>
      <c r="AD117" s="15" t="b">
        <f t="shared" si="9"/>
        <v>1</v>
      </c>
    </row>
    <row r="118" spans="1:30" x14ac:dyDescent="0.2">
      <c r="A118" s="64">
        <v>24</v>
      </c>
      <c r="B118" s="58">
        <v>25</v>
      </c>
      <c r="C118" s="58">
        <v>55</v>
      </c>
      <c r="D118" s="280">
        <v>77</v>
      </c>
      <c r="E118" s="382">
        <v>110</v>
      </c>
      <c r="F118" s="379">
        <v>129</v>
      </c>
      <c r="G118" s="58">
        <v>146</v>
      </c>
      <c r="H118" s="58"/>
      <c r="I118" s="58"/>
      <c r="J118" s="58"/>
      <c r="K118" s="58"/>
      <c r="L118" s="58"/>
      <c r="M118" s="58"/>
      <c r="N118" s="64">
        <v>24</v>
      </c>
      <c r="O118" s="58">
        <v>25</v>
      </c>
      <c r="P118" s="58">
        <v>28</v>
      </c>
      <c r="Q118" s="387">
        <v>22</v>
      </c>
      <c r="R118" s="382">
        <v>29</v>
      </c>
      <c r="S118" s="425">
        <v>19</v>
      </c>
      <c r="T118" s="58">
        <v>17</v>
      </c>
      <c r="U118" s="58"/>
      <c r="V118" s="58"/>
      <c r="W118" s="58"/>
      <c r="X118" s="58"/>
      <c r="Y118" s="58"/>
      <c r="Z118" s="58"/>
      <c r="AA118" s="64">
        <v>24</v>
      </c>
      <c r="AC118" s="74">
        <f t="shared" si="6"/>
        <v>-2</v>
      </c>
      <c r="AD118" s="15" t="b">
        <f t="shared" si="9"/>
        <v>1</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0</v>
      </c>
      <c r="I119" s="353">
        <f t="shared" si="10"/>
        <v>0</v>
      </c>
      <c r="J119" s="353">
        <f t="shared" si="10"/>
        <v>0</v>
      </c>
      <c r="K119" s="353">
        <f>SUM(K95:K118)</f>
        <v>0</v>
      </c>
      <c r="L119" s="353">
        <f>SUM(L95:L118)</f>
        <v>0</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0</v>
      </c>
      <c r="V119" s="353">
        <f t="shared" si="11"/>
        <v>0</v>
      </c>
      <c r="W119" s="353">
        <f t="shared" si="11"/>
        <v>0</v>
      </c>
      <c r="X119" s="353">
        <f>SUM(X95:X118)</f>
        <v>0</v>
      </c>
      <c r="Y119" s="353">
        <f>SUM(Y95:Y118)</f>
        <v>0</v>
      </c>
      <c r="Z119" s="353">
        <f>SUM(Z95:Z118)</f>
        <v>0</v>
      </c>
      <c r="AA119" s="60" t="s">
        <v>2</v>
      </c>
      <c r="AC119" s="74"/>
    </row>
    <row r="120" spans="1:30" x14ac:dyDescent="0.2">
      <c r="A120" s="45"/>
      <c r="Q120" s="76"/>
      <c r="R120" s="76"/>
      <c r="S120" s="76"/>
      <c r="T120" s="76"/>
      <c r="U120" s="76"/>
      <c r="V120" s="76"/>
      <c r="W120" s="76"/>
      <c r="X120" s="76"/>
      <c r="Y120" s="76"/>
      <c r="Z120" s="76"/>
      <c r="AA120" s="45"/>
      <c r="AC120" s="74"/>
    </row>
    <row r="121" spans="1:30" x14ac:dyDescent="0.2">
      <c r="E121" s="67"/>
      <c r="G121" s="67"/>
      <c r="W121" s="78"/>
      <c r="X121" s="401"/>
      <c r="Y121" s="78"/>
      <c r="AC121" s="74"/>
    </row>
    <row r="122" spans="1:30" x14ac:dyDescent="0.2">
      <c r="R122" s="509"/>
      <c r="S122" s="509"/>
      <c r="T122" s="509"/>
      <c r="U122" s="509"/>
      <c r="V122" s="509"/>
      <c r="W122" s="509"/>
      <c r="X122" s="509"/>
      <c r="Y122" s="509"/>
      <c r="AC122" s="74"/>
    </row>
    <row r="123" spans="1:30" x14ac:dyDescent="0.2">
      <c r="R123" s="510"/>
      <c r="S123" s="510"/>
      <c r="T123" s="510"/>
      <c r="U123" s="510"/>
      <c r="V123" s="510"/>
      <c r="W123" s="510"/>
      <c r="X123" s="510"/>
      <c r="Y123" s="510"/>
      <c r="AC123" s="74"/>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74"/>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0">
        <v>16</v>
      </c>
      <c r="R125" s="400">
        <v>32</v>
      </c>
      <c r="S125" s="379">
        <v>29</v>
      </c>
      <c r="T125" s="58">
        <v>19</v>
      </c>
      <c r="U125" s="58"/>
      <c r="V125" s="58"/>
      <c r="W125" s="58"/>
      <c r="X125" s="58"/>
      <c r="Y125" s="58"/>
      <c r="Z125" s="58"/>
      <c r="AA125" s="56">
        <v>1</v>
      </c>
      <c r="AC125" s="74">
        <f t="shared" si="6"/>
        <v>-10</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0">
        <v>4</v>
      </c>
      <c r="R126" s="400">
        <v>8</v>
      </c>
      <c r="S126" s="379">
        <v>11</v>
      </c>
      <c r="T126" s="58">
        <v>7</v>
      </c>
      <c r="U126" s="58"/>
      <c r="V126" s="58"/>
      <c r="W126" s="58"/>
      <c r="X126" s="58"/>
      <c r="Y126" s="58"/>
      <c r="Z126" s="58"/>
      <c r="AA126" s="56">
        <v>2</v>
      </c>
      <c r="AC126" s="74">
        <f t="shared" si="6"/>
        <v>-4</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0">
        <v>1</v>
      </c>
      <c r="R127" s="400">
        <v>0</v>
      </c>
      <c r="S127" s="379">
        <v>0</v>
      </c>
      <c r="T127" s="58">
        <v>1</v>
      </c>
      <c r="U127" s="58"/>
      <c r="V127" s="58"/>
      <c r="W127" s="58"/>
      <c r="X127" s="58"/>
      <c r="Y127" s="58"/>
      <c r="Z127" s="58"/>
      <c r="AA127" s="56">
        <v>3</v>
      </c>
      <c r="AC127" s="74">
        <f t="shared" si="6"/>
        <v>1</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0">
        <v>4</v>
      </c>
      <c r="R128" s="400">
        <v>0</v>
      </c>
      <c r="S128" s="379">
        <v>0</v>
      </c>
      <c r="T128" s="58">
        <v>0</v>
      </c>
      <c r="U128" s="58"/>
      <c r="V128" s="58"/>
      <c r="W128" s="58"/>
      <c r="X128" s="58"/>
      <c r="Y128" s="58"/>
      <c r="Z128" s="58"/>
      <c r="AA128" s="56">
        <v>4</v>
      </c>
      <c r="AC128" s="74">
        <f t="shared" si="6"/>
        <v>0</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0">
        <v>57</v>
      </c>
      <c r="R129" s="400">
        <v>51</v>
      </c>
      <c r="S129" s="379">
        <v>53</v>
      </c>
      <c r="T129" s="58">
        <v>48</v>
      </c>
      <c r="U129" s="58"/>
      <c r="V129" s="58"/>
      <c r="W129" s="58"/>
      <c r="X129" s="58"/>
      <c r="Y129" s="58"/>
      <c r="Z129" s="58"/>
      <c r="AA129" s="56">
        <v>5</v>
      </c>
      <c r="AC129" s="74">
        <f t="shared" si="6"/>
        <v>-5</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0">
        <v>2</v>
      </c>
      <c r="R130" s="400">
        <v>2</v>
      </c>
      <c r="S130" s="379">
        <v>3</v>
      </c>
      <c r="T130" s="58">
        <v>4</v>
      </c>
      <c r="U130" s="58"/>
      <c r="V130" s="58"/>
      <c r="W130" s="58"/>
      <c r="X130" s="58"/>
      <c r="Y130" s="58"/>
      <c r="Z130" s="58"/>
      <c r="AA130" s="56">
        <v>6</v>
      </c>
      <c r="AC130" s="74">
        <f t="shared" si="6"/>
        <v>1</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0">
        <v>4</v>
      </c>
      <c r="R131" s="400">
        <v>15</v>
      </c>
      <c r="S131" s="379">
        <v>8</v>
      </c>
      <c r="T131" s="58">
        <v>6</v>
      </c>
      <c r="U131" s="58"/>
      <c r="V131" s="58"/>
      <c r="W131" s="58"/>
      <c r="X131" s="58"/>
      <c r="Y131" s="58"/>
      <c r="Z131" s="58"/>
      <c r="AA131" s="56">
        <v>7</v>
      </c>
      <c r="AC131" s="74">
        <f t="shared" si="6"/>
        <v>-2</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0">
        <v>111</v>
      </c>
      <c r="R132" s="400">
        <v>125</v>
      </c>
      <c r="S132" s="379">
        <v>125</v>
      </c>
      <c r="T132" s="58">
        <v>85</v>
      </c>
      <c r="U132" s="58"/>
      <c r="V132" s="58"/>
      <c r="W132" s="58"/>
      <c r="X132" s="58"/>
      <c r="Y132" s="58"/>
      <c r="Z132" s="58"/>
      <c r="AA132" s="56">
        <v>8</v>
      </c>
      <c r="AC132" s="74">
        <f t="shared" si="6"/>
        <v>-40</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0">
        <v>19</v>
      </c>
      <c r="R133" s="400">
        <v>22</v>
      </c>
      <c r="S133" s="379">
        <v>27</v>
      </c>
      <c r="T133" s="58">
        <v>26</v>
      </c>
      <c r="U133" s="58"/>
      <c r="V133" s="58"/>
      <c r="W133" s="58"/>
      <c r="X133" s="58"/>
      <c r="Y133" s="58"/>
      <c r="Z133" s="58"/>
      <c r="AA133" s="56">
        <v>9</v>
      </c>
      <c r="AC133" s="74">
        <f t="shared" si="6"/>
        <v>-1</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0">
        <v>37</v>
      </c>
      <c r="R134" s="400">
        <v>50</v>
      </c>
      <c r="S134" s="379">
        <v>48</v>
      </c>
      <c r="T134" s="58">
        <v>52</v>
      </c>
      <c r="U134" s="58"/>
      <c r="V134" s="58"/>
      <c r="W134" s="58"/>
      <c r="X134" s="58"/>
      <c r="Y134" s="58"/>
      <c r="Z134" s="58"/>
      <c r="AA134" s="56">
        <v>10</v>
      </c>
      <c r="AC134" s="74">
        <f t="shared" ref="AC134:AC197" si="12">IFERROR(T134-S134,0)</f>
        <v>4</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0">
        <v>137</v>
      </c>
      <c r="R135" s="400">
        <v>150</v>
      </c>
      <c r="S135" s="379">
        <v>143</v>
      </c>
      <c r="T135" s="58">
        <v>131</v>
      </c>
      <c r="U135" s="58"/>
      <c r="V135" s="58"/>
      <c r="W135" s="58"/>
      <c r="X135" s="58"/>
      <c r="Y135" s="58"/>
      <c r="Z135" s="58"/>
      <c r="AA135" s="56">
        <v>11</v>
      </c>
      <c r="AC135" s="74">
        <f t="shared" si="12"/>
        <v>-12</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0">
        <v>228</v>
      </c>
      <c r="R136" s="400">
        <v>236</v>
      </c>
      <c r="S136" s="379">
        <v>222</v>
      </c>
      <c r="T136" s="58">
        <v>207</v>
      </c>
      <c r="U136" s="58"/>
      <c r="V136" s="58"/>
      <c r="W136" s="58"/>
      <c r="X136" s="58"/>
      <c r="Y136" s="58"/>
      <c r="Z136" s="58"/>
      <c r="AA136" s="56">
        <v>12</v>
      </c>
      <c r="AC136" s="74">
        <f t="shared" si="12"/>
        <v>-15</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0">
        <v>18</v>
      </c>
      <c r="R137" s="400">
        <v>16</v>
      </c>
      <c r="S137" s="379">
        <v>25</v>
      </c>
      <c r="T137" s="58">
        <v>18</v>
      </c>
      <c r="U137" s="58"/>
      <c r="V137" s="58"/>
      <c r="W137" s="58"/>
      <c r="X137" s="58"/>
      <c r="Y137" s="58"/>
      <c r="Z137" s="58"/>
      <c r="AA137" s="56">
        <v>13</v>
      </c>
      <c r="AC137" s="74">
        <f t="shared" si="12"/>
        <v>-7</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0">
        <v>77</v>
      </c>
      <c r="R138" s="400">
        <v>99</v>
      </c>
      <c r="S138" s="379">
        <v>98</v>
      </c>
      <c r="T138" s="58">
        <v>89</v>
      </c>
      <c r="U138" s="58"/>
      <c r="V138" s="58"/>
      <c r="W138" s="58"/>
      <c r="X138" s="58"/>
      <c r="Y138" s="58"/>
      <c r="Z138" s="58"/>
      <c r="AA138" s="56">
        <v>14</v>
      </c>
      <c r="AC138" s="74">
        <f t="shared" si="12"/>
        <v>-9</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0">
        <v>80</v>
      </c>
      <c r="R139" s="400">
        <v>105</v>
      </c>
      <c r="S139" s="379">
        <v>82</v>
      </c>
      <c r="T139" s="58">
        <v>70</v>
      </c>
      <c r="U139" s="58"/>
      <c r="V139" s="58"/>
      <c r="W139" s="58"/>
      <c r="X139" s="58"/>
      <c r="Y139" s="58"/>
      <c r="Z139" s="58"/>
      <c r="AA139" s="56">
        <v>15</v>
      </c>
      <c r="AC139" s="74">
        <f t="shared" si="12"/>
        <v>-12</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0">
        <v>93</v>
      </c>
      <c r="R140" s="400">
        <v>89</v>
      </c>
      <c r="S140" s="379">
        <v>87</v>
      </c>
      <c r="T140" s="58">
        <v>83</v>
      </c>
      <c r="U140" s="58"/>
      <c r="V140" s="58"/>
      <c r="W140" s="58"/>
      <c r="X140" s="58"/>
      <c r="Y140" s="58"/>
      <c r="Z140" s="58"/>
      <c r="AA140" s="56">
        <v>16</v>
      </c>
      <c r="AC140" s="74">
        <f t="shared" si="12"/>
        <v>-4</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0">
        <v>72</v>
      </c>
      <c r="R141" s="400">
        <v>73</v>
      </c>
      <c r="S141" s="379">
        <v>47</v>
      </c>
      <c r="T141" s="58">
        <v>48</v>
      </c>
      <c r="U141" s="58"/>
      <c r="V141" s="58"/>
      <c r="W141" s="58"/>
      <c r="X141" s="58"/>
      <c r="Y141" s="58"/>
      <c r="Z141" s="58"/>
      <c r="AA141" s="56">
        <v>17</v>
      </c>
      <c r="AC141" s="74">
        <f t="shared" si="12"/>
        <v>1</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0">
        <v>27</v>
      </c>
      <c r="R142" s="400">
        <v>18</v>
      </c>
      <c r="S142" s="379">
        <v>11</v>
      </c>
      <c r="T142" s="58">
        <v>15</v>
      </c>
      <c r="U142" s="58"/>
      <c r="V142" s="58"/>
      <c r="W142" s="58"/>
      <c r="X142" s="58"/>
      <c r="Y142" s="58"/>
      <c r="Z142" s="58"/>
      <c r="AA142" s="56">
        <v>18</v>
      </c>
      <c r="AC142" s="74">
        <f t="shared" si="12"/>
        <v>4</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0">
        <v>4</v>
      </c>
      <c r="R143" s="400">
        <v>3</v>
      </c>
      <c r="S143" s="379">
        <v>5</v>
      </c>
      <c r="T143" s="58">
        <v>4</v>
      </c>
      <c r="U143" s="58"/>
      <c r="V143" s="58"/>
      <c r="W143" s="58"/>
      <c r="X143" s="58"/>
      <c r="Y143" s="58"/>
      <c r="Z143" s="58"/>
      <c r="AA143" s="56">
        <v>19</v>
      </c>
      <c r="AC143" s="74">
        <f t="shared" si="12"/>
        <v>-1</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0">
        <v>3</v>
      </c>
      <c r="R144" s="400">
        <v>4</v>
      </c>
      <c r="S144" s="379">
        <v>8</v>
      </c>
      <c r="T144" s="58">
        <v>8</v>
      </c>
      <c r="U144" s="58"/>
      <c r="V144" s="58"/>
      <c r="W144" s="58"/>
      <c r="X144" s="58"/>
      <c r="Y144" s="58"/>
      <c r="Z144" s="58"/>
      <c r="AA144" s="56">
        <v>20</v>
      </c>
      <c r="AC144" s="74">
        <f t="shared" si="12"/>
        <v>0</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0">
        <v>77</v>
      </c>
      <c r="R145" s="400">
        <v>93</v>
      </c>
      <c r="S145" s="379">
        <v>95</v>
      </c>
      <c r="T145" s="58">
        <v>96</v>
      </c>
      <c r="U145" s="58"/>
      <c r="V145" s="58"/>
      <c r="W145" s="58"/>
      <c r="X145" s="58"/>
      <c r="Y145" s="58"/>
      <c r="Z145" s="58"/>
      <c r="AA145" s="56">
        <v>21</v>
      </c>
      <c r="AC145" s="74">
        <f t="shared" si="12"/>
        <v>1</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0">
        <v>203</v>
      </c>
      <c r="R146" s="400">
        <v>203</v>
      </c>
      <c r="S146" s="379">
        <v>196</v>
      </c>
      <c r="T146" s="58">
        <v>194</v>
      </c>
      <c r="U146" s="58"/>
      <c r="V146" s="58"/>
      <c r="W146" s="58"/>
      <c r="X146" s="58"/>
      <c r="Y146" s="58"/>
      <c r="Z146" s="58"/>
      <c r="AA146" s="56">
        <v>22</v>
      </c>
      <c r="AC146" s="74">
        <f t="shared" si="12"/>
        <v>-2</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0">
        <v>147</v>
      </c>
      <c r="R147" s="400">
        <v>169</v>
      </c>
      <c r="S147" s="379">
        <v>147</v>
      </c>
      <c r="T147" s="58">
        <v>134</v>
      </c>
      <c r="U147" s="58"/>
      <c r="V147" s="58"/>
      <c r="W147" s="58"/>
      <c r="X147" s="58"/>
      <c r="Y147" s="58"/>
      <c r="Z147" s="58"/>
      <c r="AA147" s="56">
        <v>23</v>
      </c>
      <c r="AC147" s="74">
        <f t="shared" si="12"/>
        <v>-13</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0">
        <v>21</v>
      </c>
      <c r="R148" s="400">
        <v>23</v>
      </c>
      <c r="S148" s="379">
        <v>17</v>
      </c>
      <c r="T148" s="58">
        <v>24</v>
      </c>
      <c r="U148" s="58"/>
      <c r="V148" s="58"/>
      <c r="W148" s="58"/>
      <c r="X148" s="58"/>
      <c r="Y148" s="58"/>
      <c r="Z148" s="58"/>
      <c r="AA148" s="56">
        <v>24</v>
      </c>
      <c r="AC148" s="74">
        <f t="shared" si="12"/>
        <v>7</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0</v>
      </c>
      <c r="I149" s="61">
        <f t="shared" si="13"/>
        <v>0</v>
      </c>
      <c r="J149" s="61">
        <f t="shared" si="13"/>
        <v>0</v>
      </c>
      <c r="K149" s="61">
        <f t="shared" si="13"/>
        <v>0</v>
      </c>
      <c r="L149" s="61">
        <f t="shared" si="13"/>
        <v>0</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0</v>
      </c>
      <c r="V149" s="353">
        <f t="shared" si="14"/>
        <v>0</v>
      </c>
      <c r="W149" s="353">
        <f t="shared" si="14"/>
        <v>0</v>
      </c>
      <c r="X149" s="353">
        <f t="shared" si="14"/>
        <v>0</v>
      </c>
      <c r="Y149" s="353">
        <f t="shared" si="14"/>
        <v>0</v>
      </c>
      <c r="Z149" s="353">
        <f t="shared" si="14"/>
        <v>0</v>
      </c>
      <c r="AA149" s="60" t="s">
        <v>2</v>
      </c>
      <c r="AC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74"/>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74"/>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74"/>
    </row>
    <row r="153" spans="1:30" x14ac:dyDescent="0.2">
      <c r="A153" s="45"/>
      <c r="N153" s="45"/>
      <c r="S153" s="78"/>
      <c r="T153" s="78"/>
      <c r="U153" s="78"/>
      <c r="V153" s="78"/>
      <c r="W153" s="78"/>
      <c r="X153" s="401"/>
      <c r="Y153" s="78"/>
      <c r="AA153" s="45"/>
      <c r="AC153" s="74"/>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74"/>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v>124</v>
      </c>
      <c r="R155" s="382">
        <v>129</v>
      </c>
      <c r="S155" s="379">
        <v>109</v>
      </c>
      <c r="T155" s="58">
        <v>119</v>
      </c>
      <c r="U155" s="58"/>
      <c r="V155" s="58"/>
      <c r="W155" s="79"/>
      <c r="X155" s="58"/>
      <c r="Y155" s="58"/>
      <c r="Z155" s="58"/>
      <c r="AA155" s="64">
        <v>1</v>
      </c>
      <c r="AC155" s="74">
        <f t="shared" si="12"/>
        <v>10</v>
      </c>
      <c r="AD155" s="15" t="b">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v>45</v>
      </c>
      <c r="R156" s="382">
        <v>55</v>
      </c>
      <c r="S156" s="379">
        <v>57</v>
      </c>
      <c r="T156" s="58">
        <v>53</v>
      </c>
      <c r="U156" s="58"/>
      <c r="V156" s="58"/>
      <c r="W156" s="79"/>
      <c r="X156" s="58"/>
      <c r="Y156" s="58"/>
      <c r="Z156" s="58"/>
      <c r="AA156" s="64">
        <v>2</v>
      </c>
      <c r="AC156" s="74">
        <f t="shared" si="12"/>
        <v>-4</v>
      </c>
      <c r="AD156" s="15" t="b">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v>30</v>
      </c>
      <c r="R157" s="382">
        <v>30</v>
      </c>
      <c r="S157" s="379">
        <v>28</v>
      </c>
      <c r="T157" s="58">
        <v>43</v>
      </c>
      <c r="U157" s="58"/>
      <c r="V157" s="58"/>
      <c r="W157" s="79"/>
      <c r="X157" s="58"/>
      <c r="Y157" s="58"/>
      <c r="Z157" s="58"/>
      <c r="AA157" s="64">
        <v>3</v>
      </c>
      <c r="AC157" s="74">
        <f t="shared" si="12"/>
        <v>15</v>
      </c>
      <c r="AD157" s="15" t="b">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v>45</v>
      </c>
      <c r="R158" s="382">
        <v>49</v>
      </c>
      <c r="S158" s="379">
        <v>48</v>
      </c>
      <c r="T158" s="58">
        <v>48</v>
      </c>
      <c r="U158" s="58"/>
      <c r="V158" s="58"/>
      <c r="W158" s="79"/>
      <c r="X158" s="58"/>
      <c r="Y158" s="58"/>
      <c r="Z158" s="58"/>
      <c r="AA158" s="64">
        <v>4</v>
      </c>
      <c r="AC158" s="74">
        <f t="shared" si="12"/>
        <v>0</v>
      </c>
      <c r="AD158" s="15" t="b">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v>133</v>
      </c>
      <c r="R159" s="382">
        <v>127</v>
      </c>
      <c r="S159" s="379">
        <v>112</v>
      </c>
      <c r="T159" s="58">
        <v>110</v>
      </c>
      <c r="U159" s="58"/>
      <c r="V159" s="58"/>
      <c r="W159" s="79"/>
      <c r="X159" s="58"/>
      <c r="Y159" s="58"/>
      <c r="Z159" s="58"/>
      <c r="AA159" s="64">
        <v>5</v>
      </c>
      <c r="AC159" s="74">
        <f t="shared" si="12"/>
        <v>-2</v>
      </c>
      <c r="AD159" s="15" t="b">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v>17</v>
      </c>
      <c r="R160" s="382">
        <v>15</v>
      </c>
      <c r="S160" s="379">
        <v>20</v>
      </c>
      <c r="T160" s="58">
        <v>19</v>
      </c>
      <c r="U160" s="58"/>
      <c r="V160" s="58"/>
      <c r="W160" s="79"/>
      <c r="X160" s="58"/>
      <c r="Y160" s="58"/>
      <c r="Z160" s="58"/>
      <c r="AA160" s="64">
        <v>6</v>
      </c>
      <c r="AC160" s="74">
        <f t="shared" si="12"/>
        <v>-1</v>
      </c>
      <c r="AD160" s="15" t="b">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v>37</v>
      </c>
      <c r="R161" s="382">
        <v>52</v>
      </c>
      <c r="S161" s="379">
        <v>36</v>
      </c>
      <c r="T161" s="58">
        <v>39</v>
      </c>
      <c r="U161" s="58"/>
      <c r="V161" s="58"/>
      <c r="W161" s="79"/>
      <c r="X161" s="58"/>
      <c r="Y161" s="58"/>
      <c r="Z161" s="58"/>
      <c r="AA161" s="64">
        <v>7</v>
      </c>
      <c r="AC161" s="74">
        <f t="shared" si="12"/>
        <v>3</v>
      </c>
      <c r="AD161" s="15" t="b">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v>437</v>
      </c>
      <c r="R162" s="382">
        <v>451</v>
      </c>
      <c r="S162" s="379">
        <v>448</v>
      </c>
      <c r="T162" s="58">
        <v>411</v>
      </c>
      <c r="U162" s="58"/>
      <c r="V162" s="58"/>
      <c r="W162" s="79"/>
      <c r="X162" s="58"/>
      <c r="Y162" s="58"/>
      <c r="Z162" s="58"/>
      <c r="AA162" s="64">
        <v>8</v>
      </c>
      <c r="AC162" s="74">
        <f t="shared" si="12"/>
        <v>-37</v>
      </c>
      <c r="AD162" s="15" t="b">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v>82</v>
      </c>
      <c r="R163" s="382">
        <v>79</v>
      </c>
      <c r="S163" s="379">
        <v>66</v>
      </c>
      <c r="T163" s="58">
        <v>73</v>
      </c>
      <c r="U163" s="58"/>
      <c r="V163" s="58"/>
      <c r="W163" s="79"/>
      <c r="X163" s="58"/>
      <c r="Y163" s="58"/>
      <c r="Z163" s="58"/>
      <c r="AA163" s="64">
        <v>9</v>
      </c>
      <c r="AC163" s="74">
        <f t="shared" si="12"/>
        <v>7</v>
      </c>
      <c r="AD163" s="15" t="b">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v>110</v>
      </c>
      <c r="R164" s="382">
        <v>121</v>
      </c>
      <c r="S164" s="379">
        <v>129</v>
      </c>
      <c r="T164" s="58">
        <v>123</v>
      </c>
      <c r="U164" s="58"/>
      <c r="V164" s="58"/>
      <c r="W164" s="79"/>
      <c r="X164" s="58"/>
      <c r="Y164" s="58"/>
      <c r="Z164" s="58"/>
      <c r="AA164" s="64">
        <v>10</v>
      </c>
      <c r="AC164" s="74">
        <f t="shared" si="12"/>
        <v>-6</v>
      </c>
      <c r="AD164" s="15" t="b">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v>259</v>
      </c>
      <c r="R165" s="382">
        <v>291</v>
      </c>
      <c r="S165" s="379">
        <v>289</v>
      </c>
      <c r="T165" s="58">
        <v>257</v>
      </c>
      <c r="U165" s="58"/>
      <c r="V165" s="58"/>
      <c r="W165" s="79"/>
      <c r="X165" s="58"/>
      <c r="Y165" s="58"/>
      <c r="Z165" s="58"/>
      <c r="AA165" s="64">
        <v>11</v>
      </c>
      <c r="AC165" s="74">
        <f t="shared" si="12"/>
        <v>-32</v>
      </c>
      <c r="AD165" s="15" t="b">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v>507</v>
      </c>
      <c r="R166" s="382">
        <v>479</v>
      </c>
      <c r="S166" s="379">
        <v>469</v>
      </c>
      <c r="T166" s="58">
        <v>436</v>
      </c>
      <c r="U166" s="58"/>
      <c r="V166" s="58"/>
      <c r="W166" s="79"/>
      <c r="X166" s="58"/>
      <c r="Y166" s="58"/>
      <c r="Z166" s="58"/>
      <c r="AA166" s="64">
        <v>12</v>
      </c>
      <c r="AC166" s="74">
        <f t="shared" si="12"/>
        <v>-33</v>
      </c>
      <c r="AD166" s="15" t="b">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v>68</v>
      </c>
      <c r="R167" s="382">
        <v>78</v>
      </c>
      <c r="S167" s="379">
        <v>93</v>
      </c>
      <c r="T167" s="58">
        <v>72</v>
      </c>
      <c r="U167" s="58"/>
      <c r="V167" s="58"/>
      <c r="W167" s="79"/>
      <c r="X167" s="58"/>
      <c r="Y167" s="58"/>
      <c r="Z167" s="58"/>
      <c r="AA167" s="64">
        <v>13</v>
      </c>
      <c r="AC167" s="74">
        <f t="shared" si="12"/>
        <v>-21</v>
      </c>
      <c r="AD167" s="15" t="b">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v>174</v>
      </c>
      <c r="R168" s="382">
        <v>196</v>
      </c>
      <c r="S168" s="379">
        <v>190</v>
      </c>
      <c r="T168" s="58">
        <v>178</v>
      </c>
      <c r="U168" s="58"/>
      <c r="V168" s="58"/>
      <c r="W168" s="79"/>
      <c r="X168" s="58"/>
      <c r="Y168" s="58"/>
      <c r="Z168" s="58"/>
      <c r="AA168" s="64">
        <v>14</v>
      </c>
      <c r="AC168" s="74">
        <f t="shared" si="12"/>
        <v>-12</v>
      </c>
      <c r="AD168" s="15" t="b">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v>251</v>
      </c>
      <c r="R169" s="382">
        <v>267</v>
      </c>
      <c r="S169" s="379">
        <v>223</v>
      </c>
      <c r="T169" s="58">
        <v>221</v>
      </c>
      <c r="U169" s="58"/>
      <c r="V169" s="58"/>
      <c r="W169" s="79"/>
      <c r="X169" s="58"/>
      <c r="Y169" s="58"/>
      <c r="Z169" s="58"/>
      <c r="AA169" s="64">
        <v>15</v>
      </c>
      <c r="AC169" s="74">
        <f t="shared" si="12"/>
        <v>-2</v>
      </c>
      <c r="AD169" s="15" t="b">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v>176</v>
      </c>
      <c r="R170" s="382">
        <v>170</v>
      </c>
      <c r="S170" s="379">
        <v>175</v>
      </c>
      <c r="T170" s="58">
        <v>173</v>
      </c>
      <c r="U170" s="58"/>
      <c r="V170" s="58"/>
      <c r="W170" s="79"/>
      <c r="X170" s="58"/>
      <c r="Y170" s="58"/>
      <c r="Z170" s="58"/>
      <c r="AA170" s="64">
        <v>16</v>
      </c>
      <c r="AC170" s="74">
        <f t="shared" si="12"/>
        <v>-2</v>
      </c>
      <c r="AD170" s="15" t="b">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v>183</v>
      </c>
      <c r="R171" s="382">
        <v>198</v>
      </c>
      <c r="S171" s="379">
        <v>176</v>
      </c>
      <c r="T171" s="58">
        <v>168</v>
      </c>
      <c r="U171" s="58"/>
      <c r="V171" s="58"/>
      <c r="W171" s="79"/>
      <c r="X171" s="58"/>
      <c r="Y171" s="58"/>
      <c r="Z171" s="58"/>
      <c r="AA171" s="64">
        <v>17</v>
      </c>
      <c r="AC171" s="74">
        <f t="shared" si="12"/>
        <v>-8</v>
      </c>
      <c r="AD171" s="15" t="b">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v>87</v>
      </c>
      <c r="R172" s="382">
        <v>79</v>
      </c>
      <c r="S172" s="379">
        <v>68</v>
      </c>
      <c r="T172" s="58">
        <v>82</v>
      </c>
      <c r="U172" s="58"/>
      <c r="V172" s="58"/>
      <c r="W172" s="79"/>
      <c r="X172" s="58"/>
      <c r="Y172" s="58"/>
      <c r="Z172" s="58"/>
      <c r="AA172" s="64">
        <v>18</v>
      </c>
      <c r="AC172" s="74">
        <f t="shared" si="12"/>
        <v>14</v>
      </c>
      <c r="AD172" s="15" t="b">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v>22</v>
      </c>
      <c r="R173" s="382">
        <v>23</v>
      </c>
      <c r="S173" s="379">
        <v>19</v>
      </c>
      <c r="T173" s="58">
        <v>27</v>
      </c>
      <c r="U173" s="58"/>
      <c r="V173" s="58"/>
      <c r="W173" s="79"/>
      <c r="X173" s="58"/>
      <c r="Y173" s="58"/>
      <c r="Z173" s="58"/>
      <c r="AA173" s="64">
        <v>19</v>
      </c>
      <c r="AC173" s="74">
        <f t="shared" si="12"/>
        <v>8</v>
      </c>
      <c r="AD173" s="15" t="b">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v>35</v>
      </c>
      <c r="R174" s="382">
        <v>42</v>
      </c>
      <c r="S174" s="379">
        <v>45</v>
      </c>
      <c r="T174" s="58">
        <v>44</v>
      </c>
      <c r="U174" s="58"/>
      <c r="V174" s="58"/>
      <c r="W174" s="79"/>
      <c r="X174" s="58"/>
      <c r="Y174" s="58"/>
      <c r="Z174" s="58"/>
      <c r="AA174" s="64">
        <v>20</v>
      </c>
      <c r="AC174" s="74">
        <f t="shared" si="12"/>
        <v>-1</v>
      </c>
      <c r="AD174" s="15" t="b">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v>134</v>
      </c>
      <c r="R175" s="382">
        <v>152</v>
      </c>
      <c r="S175" s="379">
        <v>170</v>
      </c>
      <c r="T175" s="58">
        <v>178</v>
      </c>
      <c r="U175" s="58"/>
      <c r="V175" s="58"/>
      <c r="W175" s="79"/>
      <c r="X175" s="58"/>
      <c r="Y175" s="58"/>
      <c r="Z175" s="58"/>
      <c r="AA175" s="64">
        <v>21</v>
      </c>
      <c r="AC175" s="74">
        <f t="shared" si="12"/>
        <v>8</v>
      </c>
      <c r="AD175" s="15" t="b">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v>355</v>
      </c>
      <c r="R176" s="382">
        <v>361</v>
      </c>
      <c r="S176" s="379">
        <v>341</v>
      </c>
      <c r="T176" s="58">
        <v>343</v>
      </c>
      <c r="U176" s="58"/>
      <c r="V176" s="58"/>
      <c r="W176" s="79"/>
      <c r="X176" s="58"/>
      <c r="Y176" s="58"/>
      <c r="Z176" s="58"/>
      <c r="AA176" s="64">
        <v>22</v>
      </c>
      <c r="AC176" s="74">
        <f t="shared" si="12"/>
        <v>2</v>
      </c>
      <c r="AD176" s="15" t="b">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v>593</v>
      </c>
      <c r="R177" s="382">
        <v>612</v>
      </c>
      <c r="S177" s="379">
        <v>590</v>
      </c>
      <c r="T177" s="58">
        <v>573</v>
      </c>
      <c r="U177" s="58"/>
      <c r="V177" s="58"/>
      <c r="W177" s="79"/>
      <c r="X177" s="58"/>
      <c r="Y177" s="58"/>
      <c r="Z177" s="58"/>
      <c r="AA177" s="64">
        <v>23</v>
      </c>
      <c r="AC177" s="74">
        <f t="shared" si="12"/>
        <v>-17</v>
      </c>
      <c r="AD177" s="15" t="b">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v>77</v>
      </c>
      <c r="R178" s="382">
        <v>97</v>
      </c>
      <c r="S178" s="379">
        <v>94</v>
      </c>
      <c r="T178" s="58">
        <v>89</v>
      </c>
      <c r="U178" s="58"/>
      <c r="V178" s="58"/>
      <c r="W178" s="79"/>
      <c r="X178" s="58"/>
      <c r="Y178" s="58"/>
      <c r="Z178" s="58"/>
      <c r="AA178" s="64">
        <v>24</v>
      </c>
      <c r="AC178" s="74">
        <f t="shared" si="12"/>
        <v>-5</v>
      </c>
      <c r="AD178" s="15" t="b">
        <v>1</v>
      </c>
    </row>
    <row r="179" spans="1:30" x14ac:dyDescent="0.2">
      <c r="A179" s="60" t="s">
        <v>2</v>
      </c>
      <c r="B179" s="61">
        <f t="shared" ref="B179:M179" si="15">SUM(B155:B178)</f>
        <v>3825</v>
      </c>
      <c r="C179" s="61">
        <f t="shared" si="15"/>
        <v>7690</v>
      </c>
      <c r="D179" s="61">
        <f>SUM(D155:D178)</f>
        <v>11671</v>
      </c>
      <c r="E179" s="353">
        <f t="shared" si="15"/>
        <v>15824</v>
      </c>
      <c r="F179" s="61">
        <f t="shared" si="15"/>
        <v>19819</v>
      </c>
      <c r="G179" s="61">
        <f t="shared" si="15"/>
        <v>23698</v>
      </c>
      <c r="H179" s="61">
        <f t="shared" si="15"/>
        <v>0</v>
      </c>
      <c r="I179" s="61">
        <f t="shared" si="15"/>
        <v>0</v>
      </c>
      <c r="J179" s="61">
        <f t="shared" si="15"/>
        <v>0</v>
      </c>
      <c r="K179" s="61">
        <f t="shared" si="15"/>
        <v>0</v>
      </c>
      <c r="L179" s="61">
        <f t="shared" si="15"/>
        <v>0</v>
      </c>
      <c r="M179" s="61">
        <f t="shared" si="15"/>
        <v>0</v>
      </c>
      <c r="N179" s="60" t="s">
        <v>2</v>
      </c>
      <c r="O179" s="353">
        <f>SUM(O155:O178)</f>
        <v>3825</v>
      </c>
      <c r="P179" s="353">
        <f t="shared" ref="P179:Z179" si="16">SUM(P155:P178)</f>
        <v>3865</v>
      </c>
      <c r="Q179" s="353">
        <f t="shared" si="16"/>
        <v>3981</v>
      </c>
      <c r="R179" s="381">
        <f t="shared" si="16"/>
        <v>4153</v>
      </c>
      <c r="S179" s="353">
        <f t="shared" si="16"/>
        <v>3995</v>
      </c>
      <c r="T179" s="353">
        <f t="shared" si="16"/>
        <v>3879</v>
      </c>
      <c r="U179" s="353">
        <f t="shared" si="16"/>
        <v>0</v>
      </c>
      <c r="V179" s="353">
        <f t="shared" si="16"/>
        <v>0</v>
      </c>
      <c r="W179" s="353">
        <f t="shared" si="16"/>
        <v>0</v>
      </c>
      <c r="X179" s="353">
        <f t="shared" si="16"/>
        <v>0</v>
      </c>
      <c r="Y179" s="353">
        <f t="shared" si="16"/>
        <v>0</v>
      </c>
      <c r="Z179" s="353">
        <f t="shared" si="16"/>
        <v>0</v>
      </c>
      <c r="AA179" s="60" t="s">
        <v>2</v>
      </c>
      <c r="AC179" s="74"/>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74"/>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74"/>
    </row>
    <row r="182" spans="1:30" x14ac:dyDescent="0.2">
      <c r="B182" s="62"/>
      <c r="C182" s="62"/>
      <c r="D182" s="62"/>
      <c r="E182" s="62"/>
      <c r="F182" s="62"/>
      <c r="G182" s="62"/>
      <c r="H182" s="62"/>
      <c r="I182" s="62"/>
      <c r="J182" s="62"/>
      <c r="K182" s="62"/>
      <c r="L182" s="62"/>
      <c r="M182" s="62"/>
      <c r="U182" s="76"/>
      <c r="V182" s="76"/>
      <c r="W182" s="76"/>
      <c r="X182" s="76"/>
      <c r="Y182" s="76"/>
      <c r="Z182" s="76"/>
      <c r="AA182" s="76"/>
      <c r="AC182" s="74"/>
    </row>
    <row r="183" spans="1:30" x14ac:dyDescent="0.2">
      <c r="U183" s="76"/>
      <c r="V183" s="76"/>
      <c r="W183" s="76"/>
      <c r="X183" s="76"/>
      <c r="Y183" s="76"/>
      <c r="Z183" s="76"/>
      <c r="AA183" s="76"/>
      <c r="AC183" s="74"/>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74"/>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0">
        <v>2</v>
      </c>
      <c r="R185" s="400">
        <v>1</v>
      </c>
      <c r="S185" s="379">
        <v>1</v>
      </c>
      <c r="T185" s="58">
        <v>2</v>
      </c>
      <c r="U185" s="58"/>
      <c r="V185" s="58"/>
      <c r="W185" s="58"/>
      <c r="X185" s="58"/>
      <c r="Y185" s="58"/>
      <c r="Z185" s="58"/>
      <c r="AA185" s="56">
        <v>1</v>
      </c>
      <c r="AC185" s="74">
        <f t="shared" si="12"/>
        <v>1</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0">
        <v>0</v>
      </c>
      <c r="R186" s="400">
        <v>0</v>
      </c>
      <c r="S186" s="379">
        <v>0</v>
      </c>
      <c r="T186" s="58">
        <v>0</v>
      </c>
      <c r="U186" s="58"/>
      <c r="V186" s="58"/>
      <c r="W186" s="58"/>
      <c r="X186" s="58"/>
      <c r="Y186" s="58"/>
      <c r="Z186" s="58"/>
      <c r="AA186" s="56">
        <v>2</v>
      </c>
      <c r="AC186" s="74">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400">
        <v>0</v>
      </c>
      <c r="S187" s="379">
        <v>0</v>
      </c>
      <c r="T187" s="58">
        <v>0</v>
      </c>
      <c r="U187" s="58"/>
      <c r="V187" s="58"/>
      <c r="W187" s="58"/>
      <c r="X187" s="58"/>
      <c r="Y187" s="58"/>
      <c r="Z187" s="58"/>
      <c r="AA187" s="56">
        <v>3</v>
      </c>
      <c r="AC187" s="74">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0">
        <v>1</v>
      </c>
      <c r="R188" s="400">
        <v>0</v>
      </c>
      <c r="S188" s="379">
        <v>0</v>
      </c>
      <c r="T188" s="58">
        <v>0</v>
      </c>
      <c r="U188" s="58"/>
      <c r="V188" s="58"/>
      <c r="W188" s="58"/>
      <c r="X188" s="58"/>
      <c r="Y188" s="58"/>
      <c r="Z188" s="58"/>
      <c r="AA188" s="56">
        <v>4</v>
      </c>
      <c r="AC188" s="74">
        <f t="shared" si="12"/>
        <v>0</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0">
        <v>1</v>
      </c>
      <c r="R189" s="400">
        <v>1</v>
      </c>
      <c r="S189" s="379">
        <v>1</v>
      </c>
      <c r="T189" s="58">
        <v>0</v>
      </c>
      <c r="U189" s="58"/>
      <c r="V189" s="58"/>
      <c r="W189" s="58"/>
      <c r="X189" s="58"/>
      <c r="Y189" s="58"/>
      <c r="Z189" s="58"/>
      <c r="AA189" s="56">
        <v>5</v>
      </c>
      <c r="AC189" s="74">
        <f t="shared" si="12"/>
        <v>-1</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400">
        <v>0</v>
      </c>
      <c r="S190" s="379">
        <v>0</v>
      </c>
      <c r="T190" s="58">
        <v>0</v>
      </c>
      <c r="U190" s="58"/>
      <c r="V190" s="58"/>
      <c r="W190" s="58"/>
      <c r="X190" s="58"/>
      <c r="Y190" s="58"/>
      <c r="Z190" s="58"/>
      <c r="AA190" s="56">
        <v>6</v>
      </c>
      <c r="AC190" s="74">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400">
        <v>0</v>
      </c>
      <c r="S191" s="379">
        <v>1</v>
      </c>
      <c r="T191" s="58">
        <v>1</v>
      </c>
      <c r="U191" s="58"/>
      <c r="V191" s="58"/>
      <c r="W191" s="58"/>
      <c r="X191" s="58"/>
      <c r="Y191" s="58"/>
      <c r="Z191" s="58"/>
      <c r="AA191" s="56">
        <v>7</v>
      </c>
      <c r="AC191" s="74">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0">
        <v>2</v>
      </c>
      <c r="R192" s="400">
        <v>3</v>
      </c>
      <c r="S192" s="379">
        <v>6</v>
      </c>
      <c r="T192" s="58">
        <v>3</v>
      </c>
      <c r="U192" s="58"/>
      <c r="V192" s="58"/>
      <c r="W192" s="58"/>
      <c r="X192" s="58"/>
      <c r="Y192" s="58"/>
      <c r="Z192" s="58"/>
      <c r="AA192" s="56">
        <v>8</v>
      </c>
      <c r="AC192" s="74">
        <f t="shared" si="12"/>
        <v>-3</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0">
        <v>0</v>
      </c>
      <c r="R193" s="400">
        <v>0</v>
      </c>
      <c r="S193" s="379">
        <v>1</v>
      </c>
      <c r="T193" s="58">
        <v>1</v>
      </c>
      <c r="U193" s="58"/>
      <c r="V193" s="58"/>
      <c r="W193" s="58"/>
      <c r="X193" s="58"/>
      <c r="Y193" s="58"/>
      <c r="Z193" s="58"/>
      <c r="AA193" s="56">
        <v>9</v>
      </c>
      <c r="AC193" s="74">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0">
        <v>2</v>
      </c>
      <c r="R194" s="400">
        <v>3</v>
      </c>
      <c r="S194" s="379">
        <v>5</v>
      </c>
      <c r="T194" s="58">
        <v>2</v>
      </c>
      <c r="U194" s="58"/>
      <c r="V194" s="58"/>
      <c r="W194" s="58"/>
      <c r="X194" s="58"/>
      <c r="Y194" s="58"/>
      <c r="Z194" s="58"/>
      <c r="AA194" s="56">
        <v>10</v>
      </c>
      <c r="AC194" s="74">
        <f t="shared" si="12"/>
        <v>-3</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0">
        <v>11</v>
      </c>
      <c r="R195" s="400">
        <v>10</v>
      </c>
      <c r="S195" s="379">
        <v>5</v>
      </c>
      <c r="T195" s="58">
        <v>7</v>
      </c>
      <c r="U195" s="58"/>
      <c r="V195" s="58"/>
      <c r="W195" s="58"/>
      <c r="X195" s="58"/>
      <c r="Y195" s="58"/>
      <c r="Z195" s="58"/>
      <c r="AA195" s="56">
        <v>11</v>
      </c>
      <c r="AC195" s="74">
        <f t="shared" si="12"/>
        <v>2</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0">
        <v>28</v>
      </c>
      <c r="R196" s="400">
        <v>23</v>
      </c>
      <c r="S196" s="379">
        <v>14</v>
      </c>
      <c r="T196" s="58">
        <v>12</v>
      </c>
      <c r="U196" s="58"/>
      <c r="V196" s="58"/>
      <c r="W196" s="58"/>
      <c r="X196" s="58"/>
      <c r="Y196" s="58"/>
      <c r="Z196" s="58"/>
      <c r="AA196" s="56">
        <v>12</v>
      </c>
      <c r="AC196" s="74">
        <f t="shared" si="12"/>
        <v>-2</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0">
        <v>0</v>
      </c>
      <c r="R197" s="400">
        <v>0</v>
      </c>
      <c r="S197" s="379">
        <v>0</v>
      </c>
      <c r="T197" s="58">
        <v>0</v>
      </c>
      <c r="U197" s="58"/>
      <c r="V197" s="58"/>
      <c r="W197" s="58"/>
      <c r="X197" s="58"/>
      <c r="Y197" s="58"/>
      <c r="Z197" s="58"/>
      <c r="AA197" s="56">
        <v>13</v>
      </c>
      <c r="AC197" s="74">
        <f t="shared" si="12"/>
        <v>0</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0">
        <v>2</v>
      </c>
      <c r="R198" s="400">
        <v>7</v>
      </c>
      <c r="S198" s="379">
        <v>6</v>
      </c>
      <c r="T198" s="58">
        <v>5</v>
      </c>
      <c r="U198" s="58"/>
      <c r="V198" s="58"/>
      <c r="W198" s="58"/>
      <c r="X198" s="58"/>
      <c r="Y198" s="58"/>
      <c r="Z198" s="58"/>
      <c r="AA198" s="56">
        <v>14</v>
      </c>
      <c r="AC198" s="74">
        <f t="shared" ref="AC198:AC261" si="17">IFERROR(T198-S198,0)</f>
        <v>-1</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0">
        <v>0</v>
      </c>
      <c r="R199" s="400">
        <v>3</v>
      </c>
      <c r="S199" s="379">
        <v>3</v>
      </c>
      <c r="T199" s="58">
        <v>5</v>
      </c>
      <c r="U199" s="58"/>
      <c r="V199" s="58"/>
      <c r="W199" s="58"/>
      <c r="X199" s="58"/>
      <c r="Y199" s="58"/>
      <c r="Z199" s="58"/>
      <c r="AA199" s="56">
        <v>15</v>
      </c>
      <c r="AC199" s="74">
        <f t="shared" si="17"/>
        <v>2</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0">
        <v>7</v>
      </c>
      <c r="R200" s="400">
        <v>8</v>
      </c>
      <c r="S200" s="379">
        <v>7</v>
      </c>
      <c r="T200" s="58">
        <v>4</v>
      </c>
      <c r="U200" s="58"/>
      <c r="V200" s="58"/>
      <c r="W200" s="58"/>
      <c r="X200" s="58"/>
      <c r="Y200" s="58"/>
      <c r="Z200" s="58"/>
      <c r="AA200" s="56">
        <v>16</v>
      </c>
      <c r="AC200" s="74">
        <f t="shared" si="17"/>
        <v>-3</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0">
        <v>2</v>
      </c>
      <c r="R201" s="400">
        <v>3</v>
      </c>
      <c r="S201" s="379">
        <v>1</v>
      </c>
      <c r="T201" s="58">
        <v>1</v>
      </c>
      <c r="U201" s="58"/>
      <c r="V201" s="58"/>
      <c r="W201" s="58"/>
      <c r="X201" s="58"/>
      <c r="Y201" s="58"/>
      <c r="Z201" s="58"/>
      <c r="AA201" s="56">
        <v>17</v>
      </c>
      <c r="AC201" s="74">
        <f t="shared" si="17"/>
        <v>0</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400">
        <v>0</v>
      </c>
      <c r="S202" s="379">
        <v>1</v>
      </c>
      <c r="T202" s="58">
        <v>1</v>
      </c>
      <c r="U202" s="58"/>
      <c r="V202" s="58"/>
      <c r="W202" s="58"/>
      <c r="X202" s="58"/>
      <c r="Y202" s="58"/>
      <c r="Z202" s="58"/>
      <c r="AA202" s="56">
        <v>18</v>
      </c>
      <c r="AC202" s="74">
        <f t="shared" si="17"/>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400">
        <v>0</v>
      </c>
      <c r="S203" s="379">
        <v>0</v>
      </c>
      <c r="T203" s="58">
        <v>0</v>
      </c>
      <c r="U203" s="58"/>
      <c r="V203" s="58"/>
      <c r="W203" s="58"/>
      <c r="X203" s="58"/>
      <c r="Y203" s="58"/>
      <c r="Z203" s="58"/>
      <c r="AA203" s="56">
        <v>19</v>
      </c>
      <c r="AC203" s="74">
        <f t="shared" si="17"/>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400">
        <v>0</v>
      </c>
      <c r="S204" s="379">
        <v>0</v>
      </c>
      <c r="T204" s="58">
        <v>0</v>
      </c>
      <c r="U204" s="58"/>
      <c r="V204" s="58"/>
      <c r="W204" s="58"/>
      <c r="X204" s="58"/>
      <c r="Y204" s="58"/>
      <c r="Z204" s="58"/>
      <c r="AA204" s="56">
        <v>20</v>
      </c>
      <c r="AC204" s="74">
        <f t="shared" si="17"/>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0">
        <v>6</v>
      </c>
      <c r="R205" s="400">
        <v>9</v>
      </c>
      <c r="S205" s="379">
        <v>8</v>
      </c>
      <c r="T205" s="58">
        <v>6</v>
      </c>
      <c r="U205" s="58"/>
      <c r="V205" s="58"/>
      <c r="W205" s="58"/>
      <c r="X205" s="58"/>
      <c r="Y205" s="58"/>
      <c r="Z205" s="58"/>
      <c r="AA205" s="56">
        <v>21</v>
      </c>
      <c r="AC205" s="74">
        <f t="shared" si="17"/>
        <v>-2</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0">
        <v>11</v>
      </c>
      <c r="R206" s="400">
        <v>10</v>
      </c>
      <c r="S206" s="379">
        <v>11</v>
      </c>
      <c r="T206" s="58">
        <v>9</v>
      </c>
      <c r="U206" s="58"/>
      <c r="V206" s="58"/>
      <c r="W206" s="58"/>
      <c r="X206" s="58"/>
      <c r="Y206" s="58"/>
      <c r="Z206" s="58"/>
      <c r="AA206" s="56">
        <v>22</v>
      </c>
      <c r="AC206" s="74">
        <f t="shared" si="17"/>
        <v>-2</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0">
        <v>6</v>
      </c>
      <c r="R207" s="400">
        <v>7</v>
      </c>
      <c r="S207" s="379">
        <v>10</v>
      </c>
      <c r="T207" s="58">
        <v>6</v>
      </c>
      <c r="U207" s="58"/>
      <c r="V207" s="58"/>
      <c r="W207" s="58"/>
      <c r="X207" s="58"/>
      <c r="Y207" s="58"/>
      <c r="Z207" s="58"/>
      <c r="AA207" s="56">
        <v>23</v>
      </c>
      <c r="AC207" s="74">
        <f t="shared" si="17"/>
        <v>-4</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3</v>
      </c>
      <c r="R208" s="400">
        <v>2</v>
      </c>
      <c r="S208" s="379">
        <v>0</v>
      </c>
      <c r="T208" s="58">
        <v>1</v>
      </c>
      <c r="U208" s="58"/>
      <c r="V208" s="58"/>
      <c r="W208" s="58"/>
      <c r="X208" s="58"/>
      <c r="Y208" s="58"/>
      <c r="Z208" s="58"/>
      <c r="AA208" s="56">
        <v>24</v>
      </c>
      <c r="AC208" s="74">
        <f t="shared" si="17"/>
        <v>1</v>
      </c>
    </row>
    <row r="209" spans="1:30" x14ac:dyDescent="0.2">
      <c r="A209" s="71" t="s">
        <v>2</v>
      </c>
      <c r="B209" s="61">
        <f t="shared" ref="B209:M209" si="18">SUM(B185:B208)</f>
        <v>69</v>
      </c>
      <c r="C209" s="61">
        <f t="shared" si="18"/>
        <v>147</v>
      </c>
      <c r="D209" s="61">
        <f>SUM(D185:D208)</f>
        <v>231</v>
      </c>
      <c r="E209" s="61">
        <f t="shared" si="18"/>
        <v>321</v>
      </c>
      <c r="F209" s="353">
        <f>SUM(F185:F208)</f>
        <v>402</v>
      </c>
      <c r="G209" s="61">
        <f t="shared" si="18"/>
        <v>468</v>
      </c>
      <c r="H209" s="61">
        <f t="shared" si="18"/>
        <v>0</v>
      </c>
      <c r="I209" s="61">
        <f t="shared" si="18"/>
        <v>0</v>
      </c>
      <c r="J209" s="61">
        <f t="shared" si="18"/>
        <v>0</v>
      </c>
      <c r="K209" s="61">
        <f t="shared" si="18"/>
        <v>0</v>
      </c>
      <c r="L209" s="61">
        <f t="shared" si="18"/>
        <v>0</v>
      </c>
      <c r="M209" s="61">
        <f t="shared" si="18"/>
        <v>0</v>
      </c>
      <c r="N209" s="71" t="s">
        <v>2</v>
      </c>
      <c r="O209" s="353">
        <f>SUM(O185:O208)</f>
        <v>69</v>
      </c>
      <c r="P209" s="353">
        <f>SUM(P185:P208)</f>
        <v>78</v>
      </c>
      <c r="Q209" s="353">
        <f>SUM(Q185:Q208)</f>
        <v>84</v>
      </c>
      <c r="R209" s="381">
        <f t="shared" ref="R209:Z209" si="19">SUM(R185:R208)</f>
        <v>90</v>
      </c>
      <c r="S209" s="353">
        <f t="shared" si="19"/>
        <v>81</v>
      </c>
      <c r="T209" s="353">
        <f t="shared" si="19"/>
        <v>66</v>
      </c>
      <c r="U209" s="353">
        <f t="shared" si="19"/>
        <v>0</v>
      </c>
      <c r="V209" s="353">
        <f t="shared" si="19"/>
        <v>0</v>
      </c>
      <c r="W209" s="353">
        <f t="shared" si="19"/>
        <v>0</v>
      </c>
      <c r="X209" s="353">
        <f t="shared" si="19"/>
        <v>0</v>
      </c>
      <c r="Y209" s="353">
        <f t="shared" si="19"/>
        <v>0</v>
      </c>
      <c r="Z209" s="353">
        <f t="shared" si="19"/>
        <v>0</v>
      </c>
      <c r="AA209" s="60" t="s">
        <v>2</v>
      </c>
      <c r="AC209" s="74"/>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74"/>
    </row>
    <row r="211" spans="1:30" x14ac:dyDescent="0.2">
      <c r="A211" s="45"/>
      <c r="B211" s="62"/>
      <c r="C211" s="62"/>
      <c r="D211" s="62"/>
      <c r="E211" s="62"/>
      <c r="F211" s="62"/>
      <c r="G211" s="62"/>
      <c r="H211" s="62"/>
      <c r="I211" s="62"/>
      <c r="J211" s="62"/>
      <c r="K211" s="62"/>
      <c r="L211" s="62"/>
      <c r="N211" s="45"/>
      <c r="X211" s="322"/>
      <c r="AA211" s="45"/>
      <c r="AC211" s="74"/>
    </row>
    <row r="212" spans="1:30" x14ac:dyDescent="0.2">
      <c r="A212" s="45"/>
      <c r="B212" s="62"/>
      <c r="C212" s="62"/>
      <c r="D212" s="62"/>
      <c r="E212" s="62"/>
      <c r="F212" s="62"/>
      <c r="G212" s="62"/>
      <c r="H212" s="62"/>
      <c r="I212" s="62"/>
      <c r="J212" s="62"/>
      <c r="K212" s="62"/>
      <c r="L212" s="62"/>
      <c r="N212" s="45"/>
      <c r="X212" s="322"/>
      <c r="AA212" s="45"/>
      <c r="AC212" s="74"/>
    </row>
    <row r="213" spans="1:30" x14ac:dyDescent="0.2">
      <c r="A213" s="45"/>
      <c r="E213" s="74"/>
      <c r="N213" s="45"/>
      <c r="X213" s="322"/>
      <c r="AA213" s="45"/>
      <c r="AC213" s="74"/>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74"/>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6</v>
      </c>
      <c r="P215" s="58">
        <v>8</v>
      </c>
      <c r="Q215" s="387">
        <v>5</v>
      </c>
      <c r="R215" s="400">
        <v>8</v>
      </c>
      <c r="S215" s="379">
        <v>8</v>
      </c>
      <c r="T215" s="58">
        <v>9</v>
      </c>
      <c r="U215" s="58"/>
      <c r="V215" s="58"/>
      <c r="W215" s="58"/>
      <c r="X215" s="58"/>
      <c r="Y215" s="58"/>
      <c r="Z215" s="58"/>
      <c r="AA215" s="64">
        <v>1</v>
      </c>
      <c r="AC215" s="74">
        <f t="shared" si="17"/>
        <v>1</v>
      </c>
      <c r="AD215" s="15" t="b">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5</v>
      </c>
      <c r="P216" s="58">
        <v>2</v>
      </c>
      <c r="Q216" s="387">
        <v>5</v>
      </c>
      <c r="R216" s="400">
        <v>4</v>
      </c>
      <c r="S216" s="379">
        <v>2</v>
      </c>
      <c r="T216" s="58">
        <v>5</v>
      </c>
      <c r="U216" s="58"/>
      <c r="V216" s="58"/>
      <c r="W216" s="58"/>
      <c r="X216" s="58"/>
      <c r="Y216" s="58"/>
      <c r="Z216" s="58"/>
      <c r="AA216" s="64">
        <v>2</v>
      </c>
      <c r="AC216" s="74">
        <f t="shared" si="17"/>
        <v>3</v>
      </c>
      <c r="AD216" s="15" t="b">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3</v>
      </c>
      <c r="P217" s="58">
        <v>1</v>
      </c>
      <c r="Q217" s="387">
        <v>1</v>
      </c>
      <c r="R217" s="400">
        <v>1</v>
      </c>
      <c r="S217" s="379">
        <v>3</v>
      </c>
      <c r="T217" s="58">
        <v>6</v>
      </c>
      <c r="U217" s="58"/>
      <c r="V217" s="58"/>
      <c r="W217" s="58"/>
      <c r="X217" s="58"/>
      <c r="Y217" s="58"/>
      <c r="Z217" s="58"/>
      <c r="AA217" s="64">
        <v>3</v>
      </c>
      <c r="AC217" s="74">
        <f t="shared" si="17"/>
        <v>3</v>
      </c>
      <c r="AD217" s="15" t="b">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v>
      </c>
      <c r="P218" s="58">
        <v>4</v>
      </c>
      <c r="Q218" s="387">
        <v>3</v>
      </c>
      <c r="R218" s="400">
        <v>2</v>
      </c>
      <c r="S218" s="379">
        <v>2</v>
      </c>
      <c r="T218" s="58">
        <v>1</v>
      </c>
      <c r="U218" s="58"/>
      <c r="V218" s="58"/>
      <c r="W218" s="58"/>
      <c r="X218" s="58"/>
      <c r="Y218" s="58"/>
      <c r="Z218" s="58"/>
      <c r="AA218" s="64">
        <v>4</v>
      </c>
      <c r="AC218" s="74">
        <f t="shared" si="17"/>
        <v>-1</v>
      </c>
      <c r="AD218" s="15" t="b">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5</v>
      </c>
      <c r="P219" s="58">
        <v>6</v>
      </c>
      <c r="Q219" s="387">
        <v>7</v>
      </c>
      <c r="R219" s="400">
        <v>4</v>
      </c>
      <c r="S219" s="379">
        <v>4</v>
      </c>
      <c r="T219" s="58">
        <v>1</v>
      </c>
      <c r="U219" s="58"/>
      <c r="V219" s="58"/>
      <c r="W219" s="58"/>
      <c r="X219" s="58"/>
      <c r="Y219" s="58"/>
      <c r="Z219" s="58"/>
      <c r="AA219" s="64">
        <v>5</v>
      </c>
      <c r="AC219" s="74">
        <f t="shared" si="17"/>
        <v>-3</v>
      </c>
      <c r="AD219" s="15" t="b">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7">
        <v>1</v>
      </c>
      <c r="R220" s="400">
        <v>0</v>
      </c>
      <c r="S220" s="379">
        <v>0</v>
      </c>
      <c r="T220" s="58">
        <v>1</v>
      </c>
      <c r="U220" s="58"/>
      <c r="V220" s="58"/>
      <c r="W220" s="58"/>
      <c r="X220" s="58"/>
      <c r="Y220" s="58"/>
      <c r="Z220" s="58"/>
      <c r="AA220" s="64">
        <v>6</v>
      </c>
      <c r="AC220" s="74">
        <f t="shared" si="17"/>
        <v>1</v>
      </c>
      <c r="AD220" s="15" t="b">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v>
      </c>
      <c r="P221" s="58">
        <v>3</v>
      </c>
      <c r="Q221" s="387">
        <v>2</v>
      </c>
      <c r="R221" s="400">
        <v>4</v>
      </c>
      <c r="S221" s="379">
        <v>2</v>
      </c>
      <c r="T221" s="58">
        <v>1</v>
      </c>
      <c r="U221" s="58"/>
      <c r="V221" s="58"/>
      <c r="W221" s="58"/>
      <c r="X221" s="58"/>
      <c r="Y221" s="58"/>
      <c r="Z221" s="58"/>
      <c r="AA221" s="64">
        <v>7</v>
      </c>
      <c r="AC221" s="74">
        <f t="shared" si="17"/>
        <v>-1</v>
      </c>
      <c r="AD221" s="15" t="b">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15</v>
      </c>
      <c r="P222" s="58">
        <v>14</v>
      </c>
      <c r="Q222" s="387">
        <v>12</v>
      </c>
      <c r="R222" s="400">
        <v>14</v>
      </c>
      <c r="S222" s="379">
        <v>17</v>
      </c>
      <c r="T222" s="58">
        <v>10</v>
      </c>
      <c r="U222" s="58"/>
      <c r="V222" s="58"/>
      <c r="W222" s="58"/>
      <c r="X222" s="58"/>
      <c r="Y222" s="58"/>
      <c r="Z222" s="58"/>
      <c r="AA222" s="64">
        <v>8</v>
      </c>
      <c r="AC222" s="74">
        <f t="shared" si="17"/>
        <v>-7</v>
      </c>
      <c r="AD222" s="15" t="b">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3</v>
      </c>
      <c r="P223" s="58">
        <v>2</v>
      </c>
      <c r="Q223" s="387">
        <v>2</v>
      </c>
      <c r="R223" s="400">
        <v>2</v>
      </c>
      <c r="S223" s="379">
        <v>2</v>
      </c>
      <c r="T223" s="58">
        <v>5</v>
      </c>
      <c r="U223" s="58"/>
      <c r="V223" s="58"/>
      <c r="W223" s="58"/>
      <c r="X223" s="58"/>
      <c r="Y223" s="58"/>
      <c r="Z223" s="58"/>
      <c r="AA223" s="64">
        <v>9</v>
      </c>
      <c r="AC223" s="74">
        <f t="shared" si="17"/>
        <v>3</v>
      </c>
      <c r="AD223" s="15" t="b">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7</v>
      </c>
      <c r="P224" s="58">
        <v>7</v>
      </c>
      <c r="Q224" s="387">
        <v>3</v>
      </c>
      <c r="R224" s="400">
        <v>5</v>
      </c>
      <c r="S224" s="379">
        <v>7</v>
      </c>
      <c r="T224" s="58">
        <v>3</v>
      </c>
      <c r="U224" s="58"/>
      <c r="V224" s="58"/>
      <c r="W224" s="58"/>
      <c r="X224" s="58"/>
      <c r="Y224" s="58"/>
      <c r="Z224" s="58"/>
      <c r="AA224" s="64">
        <v>10</v>
      </c>
      <c r="AC224" s="74">
        <f t="shared" si="17"/>
        <v>-4</v>
      </c>
      <c r="AD224" s="15" t="b">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13</v>
      </c>
      <c r="P225" s="58">
        <v>12</v>
      </c>
      <c r="Q225" s="387">
        <v>16</v>
      </c>
      <c r="R225" s="400">
        <v>15</v>
      </c>
      <c r="S225" s="379">
        <v>15</v>
      </c>
      <c r="T225" s="58">
        <v>14</v>
      </c>
      <c r="U225" s="58"/>
      <c r="V225" s="58"/>
      <c r="W225" s="58"/>
      <c r="X225" s="58"/>
      <c r="Y225" s="58"/>
      <c r="Z225" s="58"/>
      <c r="AA225" s="64">
        <v>11</v>
      </c>
      <c r="AC225" s="74">
        <f t="shared" si="17"/>
        <v>-1</v>
      </c>
      <c r="AD225" s="15" t="b">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35</v>
      </c>
      <c r="P226" s="58">
        <v>45</v>
      </c>
      <c r="Q226" s="387">
        <v>39</v>
      </c>
      <c r="R226" s="400">
        <v>31</v>
      </c>
      <c r="S226" s="379">
        <v>34</v>
      </c>
      <c r="T226" s="58">
        <v>22</v>
      </c>
      <c r="U226" s="58"/>
      <c r="V226" s="58"/>
      <c r="W226" s="58"/>
      <c r="X226" s="58"/>
      <c r="Y226" s="58"/>
      <c r="Z226" s="58"/>
      <c r="AA226" s="64">
        <v>12</v>
      </c>
      <c r="AC226" s="74">
        <f t="shared" si="17"/>
        <v>-12</v>
      </c>
      <c r="AD226" s="15" t="b">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6</v>
      </c>
      <c r="P227" s="58">
        <v>4</v>
      </c>
      <c r="Q227" s="387">
        <v>1</v>
      </c>
      <c r="R227" s="400">
        <v>2</v>
      </c>
      <c r="S227" s="379">
        <v>4</v>
      </c>
      <c r="T227" s="58">
        <v>3</v>
      </c>
      <c r="U227" s="58"/>
      <c r="V227" s="58"/>
      <c r="W227" s="58"/>
      <c r="X227" s="58"/>
      <c r="Y227" s="58"/>
      <c r="Z227" s="58"/>
      <c r="AA227" s="64">
        <v>13</v>
      </c>
      <c r="AC227" s="74">
        <f t="shared" si="17"/>
        <v>-1</v>
      </c>
      <c r="AD227" s="15" t="b">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v>
      </c>
      <c r="P228" s="58">
        <v>9</v>
      </c>
      <c r="Q228" s="387">
        <v>5</v>
      </c>
      <c r="R228" s="400">
        <v>10</v>
      </c>
      <c r="S228" s="379">
        <v>12</v>
      </c>
      <c r="T228" s="58">
        <v>6</v>
      </c>
      <c r="U228" s="58"/>
      <c r="V228" s="58"/>
      <c r="W228" s="58"/>
      <c r="X228" s="58"/>
      <c r="Y228" s="58"/>
      <c r="Z228" s="58"/>
      <c r="AA228" s="64">
        <v>14</v>
      </c>
      <c r="AC228" s="74">
        <f t="shared" si="17"/>
        <v>-6</v>
      </c>
      <c r="AD228" s="15" t="b">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10</v>
      </c>
      <c r="P229" s="58">
        <v>3</v>
      </c>
      <c r="Q229" s="387">
        <v>2</v>
      </c>
      <c r="R229" s="400">
        <v>5</v>
      </c>
      <c r="S229" s="379">
        <v>8</v>
      </c>
      <c r="T229" s="58">
        <v>11</v>
      </c>
      <c r="U229" s="58"/>
      <c r="V229" s="58"/>
      <c r="W229" s="58"/>
      <c r="X229" s="58"/>
      <c r="Y229" s="58"/>
      <c r="Z229" s="58"/>
      <c r="AA229" s="64">
        <v>15</v>
      </c>
      <c r="AC229" s="74">
        <f t="shared" si="17"/>
        <v>3</v>
      </c>
      <c r="AD229" s="15" t="b">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8</v>
      </c>
      <c r="Q230" s="387">
        <v>12</v>
      </c>
      <c r="R230" s="400">
        <v>12</v>
      </c>
      <c r="S230" s="379">
        <v>14</v>
      </c>
      <c r="T230" s="58">
        <v>7</v>
      </c>
      <c r="U230" s="58"/>
      <c r="V230" s="58"/>
      <c r="W230" s="58"/>
      <c r="X230" s="58"/>
      <c r="Y230" s="58"/>
      <c r="Z230" s="58"/>
      <c r="AA230" s="64">
        <v>16</v>
      </c>
      <c r="AC230" s="74">
        <f t="shared" si="17"/>
        <v>-7</v>
      </c>
      <c r="AD230" s="15" t="b">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9</v>
      </c>
      <c r="P231" s="58">
        <v>6</v>
      </c>
      <c r="Q231" s="387">
        <v>8</v>
      </c>
      <c r="R231" s="400">
        <v>8</v>
      </c>
      <c r="S231" s="379">
        <v>8</v>
      </c>
      <c r="T231" s="58">
        <v>6</v>
      </c>
      <c r="U231" s="58"/>
      <c r="V231" s="58"/>
      <c r="W231" s="58"/>
      <c r="X231" s="58"/>
      <c r="Y231" s="58"/>
      <c r="Z231" s="58"/>
      <c r="AA231" s="64">
        <v>17</v>
      </c>
      <c r="AC231" s="74">
        <f t="shared" si="17"/>
        <v>-2</v>
      </c>
      <c r="AD231" s="15" t="b">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v>
      </c>
      <c r="P232" s="58">
        <v>2</v>
      </c>
      <c r="Q232" s="387">
        <v>2</v>
      </c>
      <c r="R232" s="400">
        <v>1</v>
      </c>
      <c r="S232" s="379">
        <v>2</v>
      </c>
      <c r="T232" s="58">
        <v>4</v>
      </c>
      <c r="U232" s="58"/>
      <c r="V232" s="58"/>
      <c r="W232" s="58"/>
      <c r="X232" s="58"/>
      <c r="Y232" s="58"/>
      <c r="Z232" s="58"/>
      <c r="AA232" s="64">
        <v>18</v>
      </c>
      <c r="AC232" s="74">
        <f t="shared" si="17"/>
        <v>2</v>
      </c>
      <c r="AD232" s="15" t="b">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7">
        <v>0</v>
      </c>
      <c r="R233" s="400">
        <v>0</v>
      </c>
      <c r="S233" s="379">
        <v>0</v>
      </c>
      <c r="T233" s="58">
        <v>2</v>
      </c>
      <c r="U233" s="58"/>
      <c r="V233" s="58"/>
      <c r="W233" s="58"/>
      <c r="X233" s="58"/>
      <c r="Y233" s="58"/>
      <c r="Z233" s="58"/>
      <c r="AA233" s="64">
        <v>19</v>
      </c>
      <c r="AC233" s="74">
        <f t="shared" si="17"/>
        <v>2</v>
      </c>
      <c r="AD233" s="15" t="b">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v>
      </c>
      <c r="P234" s="58">
        <v>2</v>
      </c>
      <c r="Q234" s="387">
        <v>2</v>
      </c>
      <c r="R234" s="400">
        <v>3</v>
      </c>
      <c r="S234" s="379">
        <v>6</v>
      </c>
      <c r="T234" s="58">
        <v>3</v>
      </c>
      <c r="U234" s="58"/>
      <c r="V234" s="58"/>
      <c r="W234" s="58"/>
      <c r="X234" s="58"/>
      <c r="Y234" s="58"/>
      <c r="Z234" s="58"/>
      <c r="AA234" s="64">
        <v>20</v>
      </c>
      <c r="AC234" s="74">
        <f t="shared" si="17"/>
        <v>-3</v>
      </c>
      <c r="AD234" s="15" t="b">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8</v>
      </c>
      <c r="P235" s="58">
        <v>11</v>
      </c>
      <c r="Q235" s="387">
        <v>8</v>
      </c>
      <c r="R235" s="400">
        <v>14</v>
      </c>
      <c r="S235" s="379">
        <v>11</v>
      </c>
      <c r="T235" s="58">
        <v>10</v>
      </c>
      <c r="U235" s="58"/>
      <c r="V235" s="58"/>
      <c r="W235" s="58"/>
      <c r="X235" s="58"/>
      <c r="Y235" s="58"/>
      <c r="Z235" s="58"/>
      <c r="AA235" s="64">
        <v>21</v>
      </c>
      <c r="AC235" s="74">
        <f t="shared" si="17"/>
        <v>-1</v>
      </c>
      <c r="AD235" s="15" t="b">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17</v>
      </c>
      <c r="P236" s="58">
        <v>17</v>
      </c>
      <c r="Q236" s="387">
        <v>15</v>
      </c>
      <c r="R236" s="400">
        <v>13</v>
      </c>
      <c r="S236" s="379">
        <v>18</v>
      </c>
      <c r="T236" s="58">
        <v>14</v>
      </c>
      <c r="U236" s="58"/>
      <c r="V236" s="58"/>
      <c r="W236" s="58"/>
      <c r="X236" s="58"/>
      <c r="Y236" s="58"/>
      <c r="Z236" s="58"/>
      <c r="AA236" s="64">
        <v>22</v>
      </c>
      <c r="AC236" s="74">
        <f t="shared" si="17"/>
        <v>-4</v>
      </c>
      <c r="AD236" s="15" t="b">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23</v>
      </c>
      <c r="P237" s="58">
        <v>28</v>
      </c>
      <c r="Q237" s="387">
        <v>35</v>
      </c>
      <c r="R237" s="400">
        <v>27</v>
      </c>
      <c r="S237" s="379">
        <v>33</v>
      </c>
      <c r="T237" s="58">
        <v>33</v>
      </c>
      <c r="U237" s="58"/>
      <c r="V237" s="58"/>
      <c r="W237" s="58"/>
      <c r="X237" s="58"/>
      <c r="Y237" s="58"/>
      <c r="Z237" s="58"/>
      <c r="AA237" s="64">
        <v>23</v>
      </c>
      <c r="AC237" s="74">
        <f t="shared" si="17"/>
        <v>0</v>
      </c>
      <c r="AD237" s="15" t="b">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3</v>
      </c>
      <c r="P238" s="58">
        <v>2</v>
      </c>
      <c r="Q238" s="281">
        <v>6</v>
      </c>
      <c r="R238" s="400">
        <v>6</v>
      </c>
      <c r="S238" s="379">
        <v>2</v>
      </c>
      <c r="T238" s="58">
        <v>3</v>
      </c>
      <c r="U238" s="58"/>
      <c r="V238" s="58"/>
      <c r="W238" s="58"/>
      <c r="X238" s="58"/>
      <c r="Y238" s="58"/>
      <c r="Z238" s="58"/>
      <c r="AA238" s="64">
        <v>24</v>
      </c>
      <c r="AC238" s="74">
        <f t="shared" si="17"/>
        <v>1</v>
      </c>
      <c r="AD238" s="15" t="b">
        <v>1</v>
      </c>
    </row>
    <row r="239" spans="1:30" x14ac:dyDescent="0.2">
      <c r="A239" s="71" t="s">
        <v>2</v>
      </c>
      <c r="B239" s="61">
        <f t="shared" ref="B239:M239" si="20">SUM(B215:B238)</f>
        <v>188</v>
      </c>
      <c r="C239" s="61">
        <f t="shared" si="20"/>
        <v>384</v>
      </c>
      <c r="D239" s="61">
        <f>SUM(D215:D238)</f>
        <v>576</v>
      </c>
      <c r="E239" s="405">
        <f t="shared" si="20"/>
        <v>767</v>
      </c>
      <c r="F239" s="61">
        <f t="shared" si="20"/>
        <v>981</v>
      </c>
      <c r="G239" s="61">
        <f t="shared" si="20"/>
        <v>1161</v>
      </c>
      <c r="H239" s="61">
        <f t="shared" si="20"/>
        <v>0</v>
      </c>
      <c r="I239" s="61">
        <f t="shared" si="20"/>
        <v>0</v>
      </c>
      <c r="J239" s="61">
        <f t="shared" si="20"/>
        <v>0</v>
      </c>
      <c r="K239" s="61">
        <f t="shared" si="20"/>
        <v>0</v>
      </c>
      <c r="L239" s="61">
        <f t="shared" si="20"/>
        <v>0</v>
      </c>
      <c r="M239" s="61">
        <f t="shared" si="20"/>
        <v>0</v>
      </c>
      <c r="N239" s="71" t="s">
        <v>2</v>
      </c>
      <c r="O239" s="353">
        <f>SUM(O215:O238)</f>
        <v>188</v>
      </c>
      <c r="P239" s="353">
        <f t="shared" ref="P239:Z239" si="21">SUM(P215:P238)</f>
        <v>196</v>
      </c>
      <c r="Q239" s="353">
        <f>SUM(Q215:Q238)</f>
        <v>192</v>
      </c>
      <c r="R239" s="381">
        <f t="shared" si="21"/>
        <v>191</v>
      </c>
      <c r="S239" s="353">
        <f t="shared" si="21"/>
        <v>214</v>
      </c>
      <c r="T239" s="353">
        <f t="shared" si="21"/>
        <v>180</v>
      </c>
      <c r="U239" s="353">
        <f t="shared" si="21"/>
        <v>0</v>
      </c>
      <c r="V239" s="353">
        <f t="shared" si="21"/>
        <v>0</v>
      </c>
      <c r="W239" s="353">
        <f t="shared" si="21"/>
        <v>0</v>
      </c>
      <c r="X239" s="353">
        <f t="shared" si="21"/>
        <v>0</v>
      </c>
      <c r="Y239" s="353">
        <f t="shared" si="21"/>
        <v>0</v>
      </c>
      <c r="Z239" s="353">
        <f t="shared" si="21"/>
        <v>0</v>
      </c>
      <c r="AA239" s="60" t="s">
        <v>2</v>
      </c>
      <c r="AC239" s="74"/>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74"/>
    </row>
    <row r="241" spans="1:29" x14ac:dyDescent="0.2">
      <c r="B241" s="62"/>
      <c r="C241" s="62"/>
      <c r="D241" s="62"/>
      <c r="E241" s="62"/>
      <c r="F241" s="62"/>
      <c r="G241" s="62"/>
      <c r="H241" s="62"/>
      <c r="I241" s="62"/>
      <c r="J241" s="62"/>
      <c r="K241" s="62"/>
      <c r="L241" s="62"/>
      <c r="X241" s="322"/>
      <c r="AC241" s="74"/>
    </row>
    <row r="242" spans="1:29" x14ac:dyDescent="0.2">
      <c r="C242" s="62"/>
      <c r="D242" s="62"/>
      <c r="E242" s="62"/>
      <c r="F242" s="62"/>
      <c r="G242" s="62"/>
      <c r="H242" s="62"/>
      <c r="I242" s="62"/>
      <c r="J242" s="62"/>
      <c r="K242" s="62"/>
      <c r="L242" s="62"/>
      <c r="X242" s="322"/>
      <c r="AC242" s="74"/>
    </row>
    <row r="243" spans="1:29" ht="35.25" customHeight="1" x14ac:dyDescent="0.2">
      <c r="E243" s="74"/>
      <c r="X243" s="322"/>
      <c r="AC243" s="74"/>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74"/>
    </row>
    <row r="245" spans="1:29" x14ac:dyDescent="0.2">
      <c r="A245" s="56">
        <v>1</v>
      </c>
      <c r="B245" s="79">
        <v>4</v>
      </c>
      <c r="C245" s="79">
        <v>4</v>
      </c>
      <c r="D245" s="79">
        <v>7</v>
      </c>
      <c r="E245" s="79">
        <v>10</v>
      </c>
      <c r="F245" s="79">
        <v>11</v>
      </c>
      <c r="G245" s="79">
        <v>11</v>
      </c>
      <c r="H245" s="79"/>
      <c r="I245" s="79"/>
      <c r="J245" s="79"/>
      <c r="K245" s="79"/>
      <c r="L245" s="79"/>
      <c r="M245" s="79"/>
      <c r="N245" s="56">
        <v>1</v>
      </c>
      <c r="O245" s="79">
        <v>4</v>
      </c>
      <c r="P245" s="79">
        <v>0</v>
      </c>
      <c r="Q245" s="79">
        <v>3</v>
      </c>
      <c r="R245" s="79">
        <v>3</v>
      </c>
      <c r="S245" s="79">
        <v>1</v>
      </c>
      <c r="T245" s="79">
        <v>0</v>
      </c>
      <c r="U245" s="79"/>
      <c r="V245" s="79"/>
      <c r="W245" s="79"/>
      <c r="X245" s="79"/>
      <c r="Y245" s="79"/>
      <c r="Z245" s="79"/>
      <c r="AA245" s="56">
        <v>1</v>
      </c>
      <c r="AC245" s="74">
        <f t="shared" si="17"/>
        <v>-1</v>
      </c>
    </row>
    <row r="246" spans="1:29" x14ac:dyDescent="0.2">
      <c r="A246" s="56">
        <v>2</v>
      </c>
      <c r="B246" s="79">
        <v>1</v>
      </c>
      <c r="C246" s="79">
        <v>4</v>
      </c>
      <c r="D246" s="79">
        <v>7</v>
      </c>
      <c r="E246" s="79">
        <v>7</v>
      </c>
      <c r="F246" s="79">
        <v>9</v>
      </c>
      <c r="G246" s="79">
        <v>9</v>
      </c>
      <c r="H246" s="79"/>
      <c r="I246" s="79"/>
      <c r="J246" s="79"/>
      <c r="K246" s="79"/>
      <c r="L246" s="79"/>
      <c r="M246" s="79"/>
      <c r="N246" s="56">
        <v>2</v>
      </c>
      <c r="O246" s="79">
        <v>1</v>
      </c>
      <c r="P246" s="79">
        <v>3</v>
      </c>
      <c r="Q246" s="79">
        <v>3</v>
      </c>
      <c r="R246" s="79">
        <v>0</v>
      </c>
      <c r="S246" s="79">
        <v>2</v>
      </c>
      <c r="T246" s="79">
        <v>0</v>
      </c>
      <c r="U246" s="79"/>
      <c r="V246" s="79"/>
      <c r="W246" s="79"/>
      <c r="X246" s="79"/>
      <c r="Y246" s="79"/>
      <c r="Z246" s="79"/>
      <c r="AA246" s="56">
        <v>2</v>
      </c>
      <c r="AC246" s="74">
        <f t="shared" si="17"/>
        <v>-2</v>
      </c>
    </row>
    <row r="247" spans="1:29" x14ac:dyDescent="0.2">
      <c r="A247" s="56">
        <v>3</v>
      </c>
      <c r="B247" s="79">
        <v>1</v>
      </c>
      <c r="C247" s="79">
        <v>3</v>
      </c>
      <c r="D247" s="79">
        <v>3</v>
      </c>
      <c r="E247" s="79">
        <v>4</v>
      </c>
      <c r="F247" s="79">
        <v>4</v>
      </c>
      <c r="G247" s="79">
        <v>6</v>
      </c>
      <c r="H247" s="79"/>
      <c r="I247" s="79"/>
      <c r="J247" s="79"/>
      <c r="K247" s="79"/>
      <c r="L247" s="79"/>
      <c r="M247" s="79"/>
      <c r="N247" s="56">
        <v>3</v>
      </c>
      <c r="O247" s="79">
        <v>1</v>
      </c>
      <c r="P247" s="79">
        <v>2</v>
      </c>
      <c r="Q247" s="79">
        <v>0</v>
      </c>
      <c r="R247" s="79">
        <v>1</v>
      </c>
      <c r="S247" s="79">
        <v>0</v>
      </c>
      <c r="T247" s="79">
        <v>2</v>
      </c>
      <c r="U247" s="79"/>
      <c r="V247" s="79"/>
      <c r="W247" s="79"/>
      <c r="X247" s="79"/>
      <c r="Y247" s="79"/>
      <c r="Z247" s="79"/>
      <c r="AA247" s="56">
        <v>3</v>
      </c>
      <c r="AC247" s="74">
        <f t="shared" si="17"/>
        <v>2</v>
      </c>
    </row>
    <row r="248" spans="1:29" x14ac:dyDescent="0.2">
      <c r="A248" s="56">
        <v>4</v>
      </c>
      <c r="B248" s="79">
        <v>3</v>
      </c>
      <c r="C248" s="79">
        <v>6</v>
      </c>
      <c r="D248" s="79">
        <v>8</v>
      </c>
      <c r="E248" s="79">
        <v>9</v>
      </c>
      <c r="F248" s="79">
        <v>11</v>
      </c>
      <c r="G248" s="79">
        <v>13</v>
      </c>
      <c r="H248" s="79"/>
      <c r="I248" s="79"/>
      <c r="J248" s="79"/>
      <c r="K248" s="79"/>
      <c r="L248" s="79"/>
      <c r="M248" s="79"/>
      <c r="N248" s="56">
        <v>4</v>
      </c>
      <c r="O248" s="79">
        <v>3</v>
      </c>
      <c r="P248" s="79">
        <v>3</v>
      </c>
      <c r="Q248" s="79">
        <v>2</v>
      </c>
      <c r="R248" s="79">
        <v>1</v>
      </c>
      <c r="S248" s="79">
        <v>2</v>
      </c>
      <c r="T248" s="79">
        <v>2</v>
      </c>
      <c r="U248" s="79"/>
      <c r="V248" s="79"/>
      <c r="W248" s="79"/>
      <c r="X248" s="79"/>
      <c r="Y248" s="79"/>
      <c r="Z248" s="79"/>
      <c r="AA248" s="56">
        <v>4</v>
      </c>
      <c r="AC248" s="74">
        <f t="shared" si="17"/>
        <v>0</v>
      </c>
    </row>
    <row r="249" spans="1:29" x14ac:dyDescent="0.2">
      <c r="A249" s="56">
        <v>5</v>
      </c>
      <c r="B249" s="79">
        <v>1</v>
      </c>
      <c r="C249" s="79">
        <v>4</v>
      </c>
      <c r="D249" s="79">
        <v>7</v>
      </c>
      <c r="E249" s="79">
        <v>7</v>
      </c>
      <c r="F249" s="79">
        <v>8</v>
      </c>
      <c r="G249" s="79">
        <v>14</v>
      </c>
      <c r="H249" s="79"/>
      <c r="I249" s="79"/>
      <c r="J249" s="79"/>
      <c r="K249" s="79"/>
      <c r="L249" s="79"/>
      <c r="M249" s="79"/>
      <c r="N249" s="56">
        <v>5</v>
      </c>
      <c r="O249" s="79">
        <v>1</v>
      </c>
      <c r="P249" s="79">
        <v>3</v>
      </c>
      <c r="Q249" s="79">
        <v>3</v>
      </c>
      <c r="R249" s="79">
        <v>0</v>
      </c>
      <c r="S249" s="79">
        <v>1</v>
      </c>
      <c r="T249" s="79">
        <v>0</v>
      </c>
      <c r="U249" s="79"/>
      <c r="V249" s="79"/>
      <c r="W249" s="79"/>
      <c r="X249" s="79"/>
      <c r="Y249" s="79"/>
      <c r="Z249" s="79"/>
      <c r="AA249" s="56">
        <v>5</v>
      </c>
      <c r="AC249" s="74">
        <f t="shared" si="17"/>
        <v>-1</v>
      </c>
    </row>
    <row r="250" spans="1:29" x14ac:dyDescent="0.2">
      <c r="A250" s="56">
        <v>6</v>
      </c>
      <c r="B250" s="79">
        <v>1</v>
      </c>
      <c r="C250" s="79">
        <v>1</v>
      </c>
      <c r="D250" s="79">
        <v>4</v>
      </c>
      <c r="E250" s="79">
        <v>6</v>
      </c>
      <c r="F250" s="79">
        <v>9</v>
      </c>
      <c r="G250" s="79">
        <v>11</v>
      </c>
      <c r="H250" s="79"/>
      <c r="I250" s="79"/>
      <c r="J250" s="79"/>
      <c r="K250" s="79"/>
      <c r="L250" s="79"/>
      <c r="M250" s="79"/>
      <c r="N250" s="56">
        <v>6</v>
      </c>
      <c r="O250" s="79">
        <v>1</v>
      </c>
      <c r="P250" s="79">
        <v>0</v>
      </c>
      <c r="Q250" s="79">
        <v>3</v>
      </c>
      <c r="R250" s="79">
        <v>2</v>
      </c>
      <c r="S250" s="79">
        <v>3</v>
      </c>
      <c r="T250" s="79">
        <v>2</v>
      </c>
      <c r="U250" s="79"/>
      <c r="V250" s="79"/>
      <c r="W250" s="79"/>
      <c r="X250" s="79"/>
      <c r="Y250" s="79"/>
      <c r="Z250" s="406"/>
      <c r="AA250" s="56">
        <v>6</v>
      </c>
      <c r="AC250" s="74">
        <f t="shared" si="17"/>
        <v>-1</v>
      </c>
    </row>
    <row r="251" spans="1:29" x14ac:dyDescent="0.2">
      <c r="A251" s="56">
        <v>7</v>
      </c>
      <c r="B251" s="79">
        <v>5</v>
      </c>
      <c r="C251" s="79">
        <v>9</v>
      </c>
      <c r="D251" s="79">
        <v>10</v>
      </c>
      <c r="E251" s="79">
        <v>13</v>
      </c>
      <c r="F251" s="79">
        <v>15</v>
      </c>
      <c r="G251" s="79">
        <v>15</v>
      </c>
      <c r="H251" s="79"/>
      <c r="I251" s="79"/>
      <c r="J251" s="79"/>
      <c r="K251" s="79"/>
      <c r="L251" s="79"/>
      <c r="M251" s="79"/>
      <c r="N251" s="56">
        <v>7</v>
      </c>
      <c r="O251" s="79">
        <v>5</v>
      </c>
      <c r="P251" s="79">
        <v>4</v>
      </c>
      <c r="Q251" s="79">
        <v>1</v>
      </c>
      <c r="R251" s="79">
        <v>3</v>
      </c>
      <c r="S251" s="79">
        <v>2</v>
      </c>
      <c r="T251" s="79">
        <v>0</v>
      </c>
      <c r="U251" s="79"/>
      <c r="V251" s="79"/>
      <c r="W251" s="79"/>
      <c r="X251" s="79"/>
      <c r="Y251" s="79"/>
      <c r="Z251" s="406"/>
      <c r="AA251" s="56">
        <v>7</v>
      </c>
      <c r="AC251" s="74">
        <f t="shared" si="17"/>
        <v>-2</v>
      </c>
    </row>
    <row r="252" spans="1:29" x14ac:dyDescent="0.2">
      <c r="A252" s="56">
        <v>8</v>
      </c>
      <c r="B252" s="79">
        <v>8</v>
      </c>
      <c r="C252" s="79">
        <v>35</v>
      </c>
      <c r="D252" s="79">
        <v>37</v>
      </c>
      <c r="E252" s="79">
        <v>88</v>
      </c>
      <c r="F252" s="79">
        <v>104</v>
      </c>
      <c r="G252" s="79">
        <v>113</v>
      </c>
      <c r="H252" s="79"/>
      <c r="I252" s="79"/>
      <c r="J252" s="79"/>
      <c r="K252" s="79"/>
      <c r="L252" s="79"/>
      <c r="M252" s="79"/>
      <c r="N252" s="56">
        <v>8</v>
      </c>
      <c r="O252" s="79">
        <v>8</v>
      </c>
      <c r="P252" s="79">
        <v>27</v>
      </c>
      <c r="Q252" s="79">
        <v>3</v>
      </c>
      <c r="R252" s="79">
        <v>51</v>
      </c>
      <c r="S252" s="79">
        <v>16</v>
      </c>
      <c r="T252" s="79">
        <v>9</v>
      </c>
      <c r="U252" s="79"/>
      <c r="V252" s="79"/>
      <c r="W252" s="79"/>
      <c r="X252" s="79"/>
      <c r="Y252" s="79"/>
      <c r="Z252" s="406"/>
      <c r="AA252" s="56">
        <v>8</v>
      </c>
      <c r="AC252" s="74">
        <f t="shared" si="17"/>
        <v>-7</v>
      </c>
    </row>
    <row r="253" spans="1:29" x14ac:dyDescent="0.2">
      <c r="A253" s="56">
        <v>9</v>
      </c>
      <c r="B253" s="79">
        <v>0</v>
      </c>
      <c r="C253" s="79">
        <v>0</v>
      </c>
      <c r="D253" s="79">
        <v>5</v>
      </c>
      <c r="E253" s="79">
        <v>7</v>
      </c>
      <c r="F253" s="79">
        <v>7</v>
      </c>
      <c r="G253" s="79">
        <v>9</v>
      </c>
      <c r="H253" s="79"/>
      <c r="I253" s="79"/>
      <c r="J253" s="79"/>
      <c r="K253" s="79"/>
      <c r="L253" s="79"/>
      <c r="M253" s="79"/>
      <c r="N253" s="56">
        <v>9</v>
      </c>
      <c r="O253" s="79">
        <v>0</v>
      </c>
      <c r="P253" s="79">
        <v>0</v>
      </c>
      <c r="Q253" s="79">
        <v>5</v>
      </c>
      <c r="R253" s="79">
        <v>2</v>
      </c>
      <c r="S253" s="79">
        <v>0</v>
      </c>
      <c r="T253" s="79">
        <v>1</v>
      </c>
      <c r="U253" s="79"/>
      <c r="V253" s="79"/>
      <c r="W253" s="79"/>
      <c r="X253" s="79"/>
      <c r="Y253" s="79"/>
      <c r="Z253" s="406"/>
      <c r="AA253" s="56">
        <v>9</v>
      </c>
      <c r="AC253" s="74">
        <f t="shared" si="17"/>
        <v>1</v>
      </c>
    </row>
    <row r="254" spans="1:29" x14ac:dyDescent="0.2">
      <c r="A254" s="56">
        <v>10</v>
      </c>
      <c r="B254" s="79">
        <v>5</v>
      </c>
      <c r="C254" s="79">
        <v>12</v>
      </c>
      <c r="D254" s="79">
        <v>17</v>
      </c>
      <c r="E254" s="79">
        <v>21</v>
      </c>
      <c r="F254" s="79">
        <v>25</v>
      </c>
      <c r="G254" s="79">
        <v>27</v>
      </c>
      <c r="H254" s="79"/>
      <c r="I254" s="79"/>
      <c r="J254" s="79"/>
      <c r="K254" s="79"/>
      <c r="L254" s="79"/>
      <c r="M254" s="79"/>
      <c r="N254" s="56">
        <v>10</v>
      </c>
      <c r="O254" s="79">
        <v>5</v>
      </c>
      <c r="P254" s="79">
        <v>7</v>
      </c>
      <c r="Q254" s="79">
        <v>5</v>
      </c>
      <c r="R254" s="79">
        <v>4</v>
      </c>
      <c r="S254" s="79">
        <v>4</v>
      </c>
      <c r="T254" s="79">
        <v>2</v>
      </c>
      <c r="U254" s="79"/>
      <c r="V254" s="79"/>
      <c r="W254" s="79"/>
      <c r="X254" s="79"/>
      <c r="Y254" s="79"/>
      <c r="Z254" s="406"/>
      <c r="AA254" s="56">
        <v>10</v>
      </c>
      <c r="AC254" s="74">
        <f t="shared" si="17"/>
        <v>-2</v>
      </c>
    </row>
    <row r="255" spans="1:29" x14ac:dyDescent="0.2">
      <c r="A255" s="56">
        <v>11</v>
      </c>
      <c r="B255" s="79">
        <v>0</v>
      </c>
      <c r="C255" s="79">
        <v>0</v>
      </c>
      <c r="D255" s="79">
        <v>2</v>
      </c>
      <c r="E255" s="79">
        <v>11</v>
      </c>
      <c r="F255" s="79">
        <v>12</v>
      </c>
      <c r="G255" s="79">
        <v>13</v>
      </c>
      <c r="H255" s="79"/>
      <c r="I255" s="79"/>
      <c r="J255" s="79"/>
      <c r="K255" s="79"/>
      <c r="L255" s="79"/>
      <c r="M255" s="79"/>
      <c r="N255" s="56">
        <v>11</v>
      </c>
      <c r="O255" s="79">
        <v>0</v>
      </c>
      <c r="P255" s="79">
        <v>0</v>
      </c>
      <c r="Q255" s="79">
        <v>2</v>
      </c>
      <c r="R255" s="79">
        <v>9</v>
      </c>
      <c r="S255" s="79">
        <v>1</v>
      </c>
      <c r="T255" s="79">
        <v>1</v>
      </c>
      <c r="U255" s="79"/>
      <c r="V255" s="79"/>
      <c r="W255" s="79"/>
      <c r="X255" s="79"/>
      <c r="Y255" s="79"/>
      <c r="Z255" s="406"/>
      <c r="AA255" s="56">
        <v>11</v>
      </c>
      <c r="AC255" s="74">
        <f t="shared" si="17"/>
        <v>0</v>
      </c>
    </row>
    <row r="256" spans="1:29" x14ac:dyDescent="0.2">
      <c r="A256" s="56">
        <v>12</v>
      </c>
      <c r="B256" s="79">
        <v>9</v>
      </c>
      <c r="C256" s="79">
        <v>29</v>
      </c>
      <c r="D256" s="79">
        <v>38</v>
      </c>
      <c r="E256" s="79">
        <v>67</v>
      </c>
      <c r="F256" s="79">
        <v>104</v>
      </c>
      <c r="G256" s="79">
        <v>124</v>
      </c>
      <c r="H256" s="79"/>
      <c r="I256" s="79"/>
      <c r="J256" s="79"/>
      <c r="K256" s="79"/>
      <c r="L256" s="79"/>
      <c r="M256" s="79"/>
      <c r="N256" s="56">
        <v>12</v>
      </c>
      <c r="O256" s="79">
        <v>9</v>
      </c>
      <c r="P256" s="79">
        <v>20</v>
      </c>
      <c r="Q256" s="79">
        <v>9</v>
      </c>
      <c r="R256" s="79">
        <v>28</v>
      </c>
      <c r="S256" s="79">
        <v>36</v>
      </c>
      <c r="T256" s="79">
        <v>20</v>
      </c>
      <c r="U256" s="79"/>
      <c r="V256" s="79"/>
      <c r="W256" s="79"/>
      <c r="X256" s="79"/>
      <c r="Y256" s="79"/>
      <c r="Z256" s="79"/>
      <c r="AA256" s="56">
        <v>12</v>
      </c>
      <c r="AC256" s="74">
        <f t="shared" si="17"/>
        <v>-16</v>
      </c>
    </row>
    <row r="257" spans="1:29" x14ac:dyDescent="0.2">
      <c r="A257" s="56">
        <v>13</v>
      </c>
      <c r="B257" s="79">
        <v>3</v>
      </c>
      <c r="C257" s="79">
        <v>4</v>
      </c>
      <c r="D257" s="79">
        <v>5</v>
      </c>
      <c r="E257" s="79">
        <v>8</v>
      </c>
      <c r="F257" s="79">
        <v>13</v>
      </c>
      <c r="G257" s="79">
        <v>13</v>
      </c>
      <c r="H257" s="79"/>
      <c r="I257" s="79"/>
      <c r="J257" s="79"/>
      <c r="K257" s="79"/>
      <c r="L257" s="79"/>
      <c r="M257" s="79"/>
      <c r="N257" s="56">
        <v>13</v>
      </c>
      <c r="O257" s="79">
        <v>3</v>
      </c>
      <c r="P257" s="79">
        <v>0</v>
      </c>
      <c r="Q257" s="79">
        <v>1</v>
      </c>
      <c r="R257" s="79">
        <v>2</v>
      </c>
      <c r="S257" s="79">
        <v>5</v>
      </c>
      <c r="T257" s="79">
        <v>0</v>
      </c>
      <c r="U257" s="79"/>
      <c r="V257" s="79"/>
      <c r="W257" s="79"/>
      <c r="X257" s="79"/>
      <c r="Y257" s="79"/>
      <c r="Z257" s="79"/>
      <c r="AA257" s="56">
        <v>13</v>
      </c>
      <c r="AC257" s="74">
        <f t="shared" si="17"/>
        <v>-5</v>
      </c>
    </row>
    <row r="258" spans="1:29" x14ac:dyDescent="0.2">
      <c r="A258" s="56">
        <v>14</v>
      </c>
      <c r="B258" s="79">
        <v>36</v>
      </c>
      <c r="C258" s="79">
        <v>55</v>
      </c>
      <c r="D258" s="79">
        <v>63</v>
      </c>
      <c r="E258" s="79">
        <v>74</v>
      </c>
      <c r="F258" s="79">
        <v>86</v>
      </c>
      <c r="G258" s="79">
        <v>87</v>
      </c>
      <c r="H258" s="79"/>
      <c r="I258" s="79"/>
      <c r="J258" s="79"/>
      <c r="K258" s="79"/>
      <c r="L258" s="79"/>
      <c r="M258" s="79"/>
      <c r="N258" s="56">
        <v>14</v>
      </c>
      <c r="O258" s="79">
        <v>36</v>
      </c>
      <c r="P258" s="79">
        <v>18</v>
      </c>
      <c r="Q258" s="79">
        <v>8</v>
      </c>
      <c r="R258" s="79">
        <v>11</v>
      </c>
      <c r="S258" s="79">
        <v>12</v>
      </c>
      <c r="T258" s="79">
        <v>0</v>
      </c>
      <c r="U258" s="79"/>
      <c r="V258" s="79"/>
      <c r="W258" s="79"/>
      <c r="X258" s="79"/>
      <c r="Y258" s="79"/>
      <c r="Z258" s="79"/>
      <c r="AA258" s="56">
        <v>14</v>
      </c>
      <c r="AC258" s="74">
        <f t="shared" si="17"/>
        <v>-12</v>
      </c>
    </row>
    <row r="259" spans="1:29" x14ac:dyDescent="0.2">
      <c r="A259" s="56">
        <v>15</v>
      </c>
      <c r="B259" s="79">
        <v>11</v>
      </c>
      <c r="C259" s="79">
        <v>20</v>
      </c>
      <c r="D259" s="79">
        <v>24</v>
      </c>
      <c r="E259" s="79">
        <v>27</v>
      </c>
      <c r="F259" s="79">
        <v>33</v>
      </c>
      <c r="G259" s="79">
        <v>33</v>
      </c>
      <c r="H259" s="79"/>
      <c r="I259" s="79"/>
      <c r="J259" s="79"/>
      <c r="K259" s="79"/>
      <c r="L259" s="79"/>
      <c r="M259" s="79"/>
      <c r="N259" s="56">
        <v>15</v>
      </c>
      <c r="O259" s="79">
        <v>11</v>
      </c>
      <c r="P259" s="79">
        <v>9</v>
      </c>
      <c r="Q259" s="79">
        <v>0</v>
      </c>
      <c r="R259" s="79">
        <v>1</v>
      </c>
      <c r="S259" s="79">
        <v>2</v>
      </c>
      <c r="T259" s="79">
        <v>0</v>
      </c>
      <c r="U259" s="79"/>
      <c r="V259" s="79"/>
      <c r="W259" s="79"/>
      <c r="X259" s="79"/>
      <c r="Y259" s="79"/>
      <c r="Z259" s="79"/>
      <c r="AA259" s="56">
        <v>15</v>
      </c>
      <c r="AC259" s="74">
        <f t="shared" si="17"/>
        <v>-2</v>
      </c>
    </row>
    <row r="260" spans="1:29" x14ac:dyDescent="0.2">
      <c r="A260" s="56">
        <v>16</v>
      </c>
      <c r="B260" s="79">
        <v>5</v>
      </c>
      <c r="C260" s="79">
        <v>13</v>
      </c>
      <c r="D260" s="79">
        <v>15</v>
      </c>
      <c r="E260" s="79">
        <v>15</v>
      </c>
      <c r="F260" s="79">
        <v>21</v>
      </c>
      <c r="G260" s="79">
        <v>22</v>
      </c>
      <c r="H260" s="79"/>
      <c r="I260" s="79"/>
      <c r="J260" s="79"/>
      <c r="K260" s="79"/>
      <c r="L260" s="79"/>
      <c r="M260" s="79"/>
      <c r="N260" s="56">
        <v>16</v>
      </c>
      <c r="O260" s="79">
        <v>5</v>
      </c>
      <c r="P260" s="79">
        <v>8</v>
      </c>
      <c r="Q260" s="79">
        <v>2</v>
      </c>
      <c r="R260" s="79">
        <v>0</v>
      </c>
      <c r="S260" s="79">
        <v>6</v>
      </c>
      <c r="T260" s="79">
        <v>1</v>
      </c>
      <c r="U260" s="79"/>
      <c r="V260" s="79"/>
      <c r="W260" s="79"/>
      <c r="X260" s="79"/>
      <c r="Y260" s="79"/>
      <c r="Z260" s="79"/>
      <c r="AA260" s="56">
        <v>16</v>
      </c>
      <c r="AC260" s="74">
        <f t="shared" si="17"/>
        <v>-5</v>
      </c>
    </row>
    <row r="261" spans="1:29" x14ac:dyDescent="0.2">
      <c r="A261" s="56">
        <v>17</v>
      </c>
      <c r="B261" s="79">
        <v>12</v>
      </c>
      <c r="C261" s="79">
        <v>29</v>
      </c>
      <c r="D261" s="79">
        <v>31</v>
      </c>
      <c r="E261" s="79">
        <v>37</v>
      </c>
      <c r="F261" s="79">
        <v>41</v>
      </c>
      <c r="G261" s="79">
        <v>53</v>
      </c>
      <c r="H261" s="79"/>
      <c r="I261" s="79"/>
      <c r="J261" s="79"/>
      <c r="K261" s="79"/>
      <c r="L261" s="79"/>
      <c r="M261" s="79"/>
      <c r="N261" s="56">
        <v>17</v>
      </c>
      <c r="O261" s="79">
        <v>12</v>
      </c>
      <c r="P261" s="79">
        <v>17</v>
      </c>
      <c r="Q261" s="79">
        <v>3</v>
      </c>
      <c r="R261" s="79">
        <v>6</v>
      </c>
      <c r="S261" s="79">
        <v>2</v>
      </c>
      <c r="T261" s="79">
        <v>11</v>
      </c>
      <c r="U261" s="79"/>
      <c r="V261" s="79"/>
      <c r="W261" s="79"/>
      <c r="X261" s="79"/>
      <c r="Y261" s="79"/>
      <c r="Z261" s="79"/>
      <c r="AA261" s="56">
        <v>17</v>
      </c>
      <c r="AC261" s="74">
        <f t="shared" si="17"/>
        <v>9</v>
      </c>
    </row>
    <row r="262" spans="1:29" x14ac:dyDescent="0.2">
      <c r="A262" s="56">
        <v>18</v>
      </c>
      <c r="B262" s="79">
        <v>2</v>
      </c>
      <c r="C262" s="79">
        <v>11</v>
      </c>
      <c r="D262" s="79">
        <v>15</v>
      </c>
      <c r="E262" s="79">
        <v>21</v>
      </c>
      <c r="F262" s="79">
        <v>22</v>
      </c>
      <c r="G262" s="79">
        <v>26</v>
      </c>
      <c r="H262" s="79"/>
      <c r="I262" s="79"/>
      <c r="J262" s="79"/>
      <c r="K262" s="79"/>
      <c r="L262" s="79"/>
      <c r="M262" s="79"/>
      <c r="N262" s="56">
        <v>18</v>
      </c>
      <c r="O262" s="79">
        <v>2</v>
      </c>
      <c r="P262" s="79">
        <v>8</v>
      </c>
      <c r="Q262" s="79">
        <v>4</v>
      </c>
      <c r="R262" s="79">
        <v>6</v>
      </c>
      <c r="S262" s="79">
        <v>1</v>
      </c>
      <c r="T262" s="79">
        <v>3</v>
      </c>
      <c r="U262" s="79"/>
      <c r="V262" s="79"/>
      <c r="W262" s="79"/>
      <c r="X262" s="79"/>
      <c r="Y262" s="79"/>
      <c r="Z262" s="79"/>
      <c r="AA262" s="56">
        <v>18</v>
      </c>
      <c r="AC262" s="74">
        <f t="shared" ref="AC262:AC325" si="22">IFERROR(T262-S262,0)</f>
        <v>2</v>
      </c>
    </row>
    <row r="263" spans="1:29" x14ac:dyDescent="0.2">
      <c r="A263" s="56">
        <v>19</v>
      </c>
      <c r="B263" s="79">
        <v>1</v>
      </c>
      <c r="C263" s="79">
        <v>2</v>
      </c>
      <c r="D263" s="79">
        <v>3</v>
      </c>
      <c r="E263" s="79">
        <v>9</v>
      </c>
      <c r="F263" s="79">
        <v>10</v>
      </c>
      <c r="G263" s="79">
        <v>12</v>
      </c>
      <c r="H263" s="79"/>
      <c r="I263" s="79"/>
      <c r="J263" s="79"/>
      <c r="K263" s="79"/>
      <c r="L263" s="79"/>
      <c r="M263" s="79"/>
      <c r="N263" s="56">
        <v>19</v>
      </c>
      <c r="O263" s="79">
        <v>1</v>
      </c>
      <c r="P263" s="79">
        <v>1</v>
      </c>
      <c r="Q263" s="79">
        <v>1</v>
      </c>
      <c r="R263" s="79">
        <v>6</v>
      </c>
      <c r="S263" s="79">
        <v>1</v>
      </c>
      <c r="T263" s="79">
        <v>2</v>
      </c>
      <c r="U263" s="79"/>
      <c r="V263" s="79"/>
      <c r="W263" s="79"/>
      <c r="X263" s="79"/>
      <c r="Y263" s="79"/>
      <c r="Z263" s="79"/>
      <c r="AA263" s="56">
        <v>19</v>
      </c>
      <c r="AC263" s="74">
        <f t="shared" si="22"/>
        <v>1</v>
      </c>
    </row>
    <row r="264" spans="1:29" x14ac:dyDescent="0.2">
      <c r="A264" s="56">
        <v>20</v>
      </c>
      <c r="B264" s="79">
        <v>8</v>
      </c>
      <c r="C264" s="79">
        <v>12</v>
      </c>
      <c r="D264" s="79">
        <v>13</v>
      </c>
      <c r="E264" s="79">
        <v>15</v>
      </c>
      <c r="F264" s="79">
        <v>18</v>
      </c>
      <c r="G264" s="79">
        <v>19</v>
      </c>
      <c r="H264" s="79"/>
      <c r="I264" s="79"/>
      <c r="J264" s="79"/>
      <c r="K264" s="79"/>
      <c r="L264" s="79"/>
      <c r="M264" s="79"/>
      <c r="N264" s="56">
        <v>20</v>
      </c>
      <c r="O264" s="79">
        <v>8</v>
      </c>
      <c r="P264" s="79">
        <v>4</v>
      </c>
      <c r="Q264" s="79">
        <v>1</v>
      </c>
      <c r="R264" s="79">
        <v>0</v>
      </c>
      <c r="S264" s="79">
        <v>3</v>
      </c>
      <c r="T264" s="79">
        <v>1</v>
      </c>
      <c r="U264" s="79"/>
      <c r="V264" s="79"/>
      <c r="W264" s="79"/>
      <c r="X264" s="79"/>
      <c r="Y264" s="79"/>
      <c r="Z264" s="79"/>
      <c r="AA264" s="56">
        <v>20</v>
      </c>
      <c r="AC264" s="74">
        <f t="shared" si="22"/>
        <v>-2</v>
      </c>
    </row>
    <row r="265" spans="1:29" x14ac:dyDescent="0.2">
      <c r="A265" s="56">
        <v>21</v>
      </c>
      <c r="B265" s="79">
        <v>6</v>
      </c>
      <c r="C265" s="79">
        <v>11</v>
      </c>
      <c r="D265" s="79">
        <v>12</v>
      </c>
      <c r="E265" s="79">
        <v>17</v>
      </c>
      <c r="F265" s="79">
        <v>17</v>
      </c>
      <c r="G265" s="79">
        <v>18</v>
      </c>
      <c r="H265" s="79"/>
      <c r="I265" s="79"/>
      <c r="J265" s="79"/>
      <c r="K265" s="79"/>
      <c r="L265" s="79"/>
      <c r="M265" s="79"/>
      <c r="N265" s="56">
        <v>21</v>
      </c>
      <c r="O265" s="79">
        <v>6</v>
      </c>
      <c r="P265" s="79">
        <v>5</v>
      </c>
      <c r="Q265" s="79">
        <v>1</v>
      </c>
      <c r="R265" s="79">
        <v>5</v>
      </c>
      <c r="S265" s="79">
        <v>0</v>
      </c>
      <c r="T265" s="79">
        <v>1</v>
      </c>
      <c r="U265" s="79"/>
      <c r="V265" s="79"/>
      <c r="W265" s="79"/>
      <c r="X265" s="79"/>
      <c r="Y265" s="79"/>
      <c r="Z265" s="79"/>
      <c r="AA265" s="56">
        <v>21</v>
      </c>
      <c r="AC265" s="74">
        <f t="shared" si="22"/>
        <v>1</v>
      </c>
    </row>
    <row r="266" spans="1:29" x14ac:dyDescent="0.2">
      <c r="A266" s="56">
        <v>22</v>
      </c>
      <c r="B266" s="79">
        <v>4</v>
      </c>
      <c r="C266" s="79">
        <v>13</v>
      </c>
      <c r="D266" s="79">
        <v>20</v>
      </c>
      <c r="E266" s="79">
        <v>30</v>
      </c>
      <c r="F266" s="79">
        <v>36</v>
      </c>
      <c r="G266" s="79">
        <v>40</v>
      </c>
      <c r="H266" s="79"/>
      <c r="I266" s="79"/>
      <c r="J266" s="79"/>
      <c r="K266" s="79"/>
      <c r="L266" s="79"/>
      <c r="M266" s="79"/>
      <c r="N266" s="56">
        <v>22</v>
      </c>
      <c r="O266" s="79">
        <v>4</v>
      </c>
      <c r="P266" s="79">
        <v>9</v>
      </c>
      <c r="Q266" s="79">
        <v>7</v>
      </c>
      <c r="R266" s="79">
        <v>10</v>
      </c>
      <c r="S266" s="79">
        <v>6</v>
      </c>
      <c r="T266" s="79">
        <v>4</v>
      </c>
      <c r="U266" s="79"/>
      <c r="V266" s="79"/>
      <c r="W266" s="79"/>
      <c r="X266" s="79"/>
      <c r="Y266" s="79"/>
      <c r="Z266" s="79"/>
      <c r="AA266" s="56">
        <v>22</v>
      </c>
      <c r="AC266" s="74">
        <f t="shared" si="22"/>
        <v>-2</v>
      </c>
    </row>
    <row r="267" spans="1:29" x14ac:dyDescent="0.2">
      <c r="A267" s="56">
        <v>23</v>
      </c>
      <c r="B267" s="79">
        <v>0</v>
      </c>
      <c r="C267" s="79">
        <v>0</v>
      </c>
      <c r="D267" s="79">
        <v>0</v>
      </c>
      <c r="E267" s="79">
        <v>0</v>
      </c>
      <c r="F267" s="79">
        <v>0</v>
      </c>
      <c r="G267" s="79">
        <v>1</v>
      </c>
      <c r="H267" s="79"/>
      <c r="I267" s="79"/>
      <c r="J267" s="79"/>
      <c r="K267" s="79"/>
      <c r="L267" s="79"/>
      <c r="M267" s="79"/>
      <c r="N267" s="56">
        <v>23</v>
      </c>
      <c r="O267" s="79">
        <v>0</v>
      </c>
      <c r="P267" s="79">
        <v>0</v>
      </c>
      <c r="Q267" s="79">
        <v>0</v>
      </c>
      <c r="R267" s="79">
        <v>0</v>
      </c>
      <c r="S267" s="79">
        <v>0</v>
      </c>
      <c r="T267" s="79">
        <v>0</v>
      </c>
      <c r="U267" s="79"/>
      <c r="V267" s="79"/>
      <c r="W267" s="79"/>
      <c r="X267" s="79"/>
      <c r="Y267" s="79"/>
      <c r="Z267" s="79"/>
      <c r="AA267" s="56">
        <v>23</v>
      </c>
      <c r="AC267" s="74">
        <f t="shared" si="22"/>
        <v>0</v>
      </c>
    </row>
    <row r="268" spans="1:29" x14ac:dyDescent="0.2">
      <c r="A268" s="56">
        <v>24</v>
      </c>
      <c r="B268" s="79">
        <v>7</v>
      </c>
      <c r="C268" s="79">
        <v>14</v>
      </c>
      <c r="D268" s="79">
        <v>23</v>
      </c>
      <c r="E268" s="79">
        <v>31</v>
      </c>
      <c r="F268" s="79">
        <v>36</v>
      </c>
      <c r="G268" s="79">
        <v>45</v>
      </c>
      <c r="H268" s="79"/>
      <c r="I268" s="79"/>
      <c r="J268" s="79"/>
      <c r="K268" s="79"/>
      <c r="L268" s="79"/>
      <c r="M268" s="79"/>
      <c r="N268" s="56">
        <v>24</v>
      </c>
      <c r="O268" s="79">
        <v>7</v>
      </c>
      <c r="P268" s="79">
        <v>7</v>
      </c>
      <c r="Q268" s="79">
        <v>7</v>
      </c>
      <c r="R268" s="79">
        <v>8</v>
      </c>
      <c r="S268" s="79">
        <v>5</v>
      </c>
      <c r="T268" s="79">
        <v>6</v>
      </c>
      <c r="U268" s="79"/>
      <c r="V268" s="79"/>
      <c r="W268" s="79"/>
      <c r="X268" s="79"/>
      <c r="Y268" s="79"/>
      <c r="Z268" s="79"/>
      <c r="AA268" s="56">
        <v>24</v>
      </c>
      <c r="AC268" s="74">
        <f t="shared" si="22"/>
        <v>1</v>
      </c>
    </row>
    <row r="269" spans="1:29" x14ac:dyDescent="0.2">
      <c r="A269" s="71" t="s">
        <v>2</v>
      </c>
      <c r="B269" s="404">
        <f>SUM(B245:B268)</f>
        <v>133</v>
      </c>
      <c r="C269" s="404">
        <f>SUM(C245:C268)</f>
        <v>291</v>
      </c>
      <c r="D269" s="404">
        <f>SUM(D245:D268)</f>
        <v>369</v>
      </c>
      <c r="E269" s="404">
        <f>SUM(E245:E268)</f>
        <v>534</v>
      </c>
      <c r="F269" s="404">
        <f>SUM(F245:F268)</f>
        <v>652</v>
      </c>
      <c r="G269" s="404">
        <f t="shared" ref="G269:M269" si="23">SUM(G245:G268)</f>
        <v>734</v>
      </c>
      <c r="H269" s="404">
        <f t="shared" si="23"/>
        <v>0</v>
      </c>
      <c r="I269" s="404">
        <f t="shared" si="23"/>
        <v>0</v>
      </c>
      <c r="J269" s="404">
        <f t="shared" si="23"/>
        <v>0</v>
      </c>
      <c r="K269" s="404">
        <f t="shared" si="23"/>
        <v>0</v>
      </c>
      <c r="L269" s="404">
        <f t="shared" si="23"/>
        <v>0</v>
      </c>
      <c r="M269" s="404">
        <f t="shared" si="23"/>
        <v>0</v>
      </c>
      <c r="N269" s="71" t="s">
        <v>2</v>
      </c>
      <c r="O269" s="404">
        <f>SUM(O245:O268)</f>
        <v>133</v>
      </c>
      <c r="P269" s="404">
        <f>SUM(P245:P268)</f>
        <v>155</v>
      </c>
      <c r="Q269" s="404">
        <f>SUM(Q245:Q268)</f>
        <v>74</v>
      </c>
      <c r="R269" s="404">
        <f t="shared" ref="R269:S269" si="24">SUM(R245:R268)</f>
        <v>159</v>
      </c>
      <c r="S269" s="404">
        <f t="shared" si="24"/>
        <v>111</v>
      </c>
      <c r="T269" s="404">
        <f t="shared" ref="T269:Z269" si="25">SUM(T245:T268)</f>
        <v>68</v>
      </c>
      <c r="U269" s="404">
        <f t="shared" si="25"/>
        <v>0</v>
      </c>
      <c r="V269" s="404">
        <f t="shared" si="25"/>
        <v>0</v>
      </c>
      <c r="W269" s="404">
        <f t="shared" si="25"/>
        <v>0</v>
      </c>
      <c r="X269" s="404">
        <f t="shared" si="25"/>
        <v>0</v>
      </c>
      <c r="Y269" s="404">
        <f t="shared" si="25"/>
        <v>0</v>
      </c>
      <c r="Z269" s="404">
        <f t="shared" si="25"/>
        <v>0</v>
      </c>
      <c r="AA269" s="71" t="s">
        <v>2</v>
      </c>
      <c r="AC269" s="74"/>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74"/>
    </row>
    <row r="271" spans="1:29" x14ac:dyDescent="0.2">
      <c r="A271" s="45"/>
      <c r="N271" s="45"/>
      <c r="O271" s="62"/>
      <c r="P271" s="62"/>
      <c r="Q271" s="62"/>
      <c r="R271" s="62"/>
      <c r="X271" s="62"/>
      <c r="Y271" s="62"/>
      <c r="Z271" s="62"/>
      <c r="AA271" s="62"/>
      <c r="AC271" s="74"/>
    </row>
    <row r="272" spans="1:29" x14ac:dyDescent="0.2">
      <c r="A272" s="45"/>
      <c r="B272" s="282"/>
      <c r="N272" s="45"/>
      <c r="X272" s="62"/>
      <c r="Y272" s="62"/>
      <c r="Z272" s="62"/>
      <c r="AA272" s="62"/>
      <c r="AC272" s="74"/>
    </row>
    <row r="273" spans="1:30" x14ac:dyDescent="0.2">
      <c r="A273" s="45"/>
      <c r="N273" s="45"/>
      <c r="X273" s="62"/>
      <c r="Y273" s="62"/>
      <c r="Z273" s="62"/>
      <c r="AA273" s="62"/>
      <c r="AC273" s="74"/>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74"/>
    </row>
    <row r="275" spans="1:30" x14ac:dyDescent="0.2">
      <c r="A275" s="64">
        <v>1</v>
      </c>
      <c r="B275" s="79">
        <v>6</v>
      </c>
      <c r="C275" s="79">
        <v>7</v>
      </c>
      <c r="D275" s="79">
        <v>12</v>
      </c>
      <c r="E275" s="79">
        <v>17</v>
      </c>
      <c r="F275" s="79">
        <v>20</v>
      </c>
      <c r="G275" s="79">
        <v>22</v>
      </c>
      <c r="H275" s="79"/>
      <c r="I275" s="79"/>
      <c r="J275" s="79"/>
      <c r="K275" s="79"/>
      <c r="L275" s="79"/>
      <c r="M275" s="79"/>
      <c r="N275" s="123">
        <v>1</v>
      </c>
      <c r="O275" s="79">
        <v>6</v>
      </c>
      <c r="P275" s="79">
        <v>1</v>
      </c>
      <c r="Q275" s="79">
        <v>5</v>
      </c>
      <c r="R275" s="79">
        <v>5</v>
      </c>
      <c r="S275" s="79">
        <v>3</v>
      </c>
      <c r="T275" s="79">
        <v>2</v>
      </c>
      <c r="U275" s="79"/>
      <c r="V275" s="79"/>
      <c r="W275" s="79"/>
      <c r="X275" s="79"/>
      <c r="Y275" s="79"/>
      <c r="Z275" s="79"/>
      <c r="AA275" s="64">
        <v>1</v>
      </c>
      <c r="AC275" s="74">
        <f t="shared" si="22"/>
        <v>-1</v>
      </c>
      <c r="AD275" s="15" t="b">
        <f>IF(T275&gt;=T245, TRUE, FALSE)</f>
        <v>1</v>
      </c>
    </row>
    <row r="276" spans="1:30" x14ac:dyDescent="0.2">
      <c r="A276" s="64">
        <v>2</v>
      </c>
      <c r="B276" s="79">
        <v>2</v>
      </c>
      <c r="C276" s="79">
        <v>5</v>
      </c>
      <c r="D276" s="79">
        <v>8</v>
      </c>
      <c r="E276" s="79">
        <v>8</v>
      </c>
      <c r="F276" s="79">
        <v>10</v>
      </c>
      <c r="G276" s="79">
        <v>10</v>
      </c>
      <c r="H276" s="79"/>
      <c r="I276" s="79"/>
      <c r="J276" s="79"/>
      <c r="K276" s="79"/>
      <c r="L276" s="79"/>
      <c r="M276" s="79"/>
      <c r="N276" s="123">
        <v>2</v>
      </c>
      <c r="O276" s="79">
        <v>2</v>
      </c>
      <c r="P276" s="79">
        <v>3</v>
      </c>
      <c r="Q276" s="79">
        <v>3</v>
      </c>
      <c r="R276" s="79">
        <v>0</v>
      </c>
      <c r="S276" s="79">
        <v>2</v>
      </c>
      <c r="T276" s="79">
        <v>0</v>
      </c>
      <c r="U276" s="79"/>
      <c r="V276" s="79"/>
      <c r="W276" s="79"/>
      <c r="X276" s="79"/>
      <c r="Y276" s="79"/>
      <c r="Z276" s="79"/>
      <c r="AA276" s="64">
        <v>2</v>
      </c>
      <c r="AC276" s="74">
        <f t="shared" si="22"/>
        <v>-2</v>
      </c>
      <c r="AD276" s="15" t="b">
        <f t="shared" ref="AD276:AD298" si="26">IF(T276&gt;=T246, TRUE, FALSE)</f>
        <v>1</v>
      </c>
    </row>
    <row r="277" spans="1:30" x14ac:dyDescent="0.2">
      <c r="A277" s="64">
        <v>3</v>
      </c>
      <c r="B277" s="79">
        <v>1</v>
      </c>
      <c r="C277" s="79">
        <v>3</v>
      </c>
      <c r="D277" s="79">
        <v>3</v>
      </c>
      <c r="E277" s="79">
        <v>4</v>
      </c>
      <c r="F277" s="79">
        <v>4</v>
      </c>
      <c r="G277" s="79">
        <v>7</v>
      </c>
      <c r="H277" s="79"/>
      <c r="I277" s="79"/>
      <c r="J277" s="79"/>
      <c r="K277" s="79"/>
      <c r="L277" s="79"/>
      <c r="M277" s="79"/>
      <c r="N277" s="123">
        <v>3</v>
      </c>
      <c r="O277" s="79">
        <v>1</v>
      </c>
      <c r="P277" s="79">
        <v>2</v>
      </c>
      <c r="Q277" s="79">
        <v>0</v>
      </c>
      <c r="R277" s="79">
        <v>1</v>
      </c>
      <c r="S277" s="79">
        <v>0</v>
      </c>
      <c r="T277" s="79">
        <v>3</v>
      </c>
      <c r="U277" s="79"/>
      <c r="V277" s="79"/>
      <c r="W277" s="79"/>
      <c r="X277" s="79"/>
      <c r="Y277" s="79"/>
      <c r="Z277" s="79"/>
      <c r="AA277" s="64">
        <v>3</v>
      </c>
      <c r="AC277" s="74">
        <f t="shared" si="22"/>
        <v>3</v>
      </c>
      <c r="AD277" s="15" t="b">
        <f t="shared" si="26"/>
        <v>1</v>
      </c>
    </row>
    <row r="278" spans="1:30" x14ac:dyDescent="0.2">
      <c r="A278" s="64">
        <v>4</v>
      </c>
      <c r="B278" s="79">
        <v>3</v>
      </c>
      <c r="C278" s="79">
        <v>6</v>
      </c>
      <c r="D278" s="79">
        <v>9</v>
      </c>
      <c r="E278" s="79">
        <v>10</v>
      </c>
      <c r="F278" s="79">
        <v>12</v>
      </c>
      <c r="G278" s="79">
        <v>14</v>
      </c>
      <c r="H278" s="79"/>
      <c r="I278" s="79"/>
      <c r="J278" s="79"/>
      <c r="K278" s="79"/>
      <c r="L278" s="79"/>
      <c r="M278" s="79"/>
      <c r="N278" s="123">
        <v>4</v>
      </c>
      <c r="O278" s="79">
        <v>3</v>
      </c>
      <c r="P278" s="79">
        <v>3</v>
      </c>
      <c r="Q278" s="79">
        <v>3</v>
      </c>
      <c r="R278" s="79">
        <v>1</v>
      </c>
      <c r="S278" s="79">
        <v>2</v>
      </c>
      <c r="T278" s="79">
        <v>2</v>
      </c>
      <c r="U278" s="79"/>
      <c r="V278" s="79"/>
      <c r="W278" s="79"/>
      <c r="X278" s="79"/>
      <c r="Y278" s="79"/>
      <c r="Z278" s="79"/>
      <c r="AA278" s="64">
        <v>4</v>
      </c>
      <c r="AC278" s="74">
        <f t="shared" si="22"/>
        <v>0</v>
      </c>
      <c r="AD278" s="15" t="b">
        <f t="shared" si="26"/>
        <v>1</v>
      </c>
    </row>
    <row r="279" spans="1:30" x14ac:dyDescent="0.2">
      <c r="A279" s="64">
        <v>5</v>
      </c>
      <c r="B279" s="79">
        <v>1</v>
      </c>
      <c r="C279" s="79">
        <v>4</v>
      </c>
      <c r="D279" s="79">
        <v>16</v>
      </c>
      <c r="E279" s="79">
        <v>17</v>
      </c>
      <c r="F279" s="79">
        <v>23</v>
      </c>
      <c r="G279" s="79">
        <v>25</v>
      </c>
      <c r="H279" s="79"/>
      <c r="I279" s="79"/>
      <c r="J279" s="79"/>
      <c r="K279" s="79"/>
      <c r="L279" s="79"/>
      <c r="M279" s="79"/>
      <c r="N279" s="123">
        <v>5</v>
      </c>
      <c r="O279" s="79">
        <v>1</v>
      </c>
      <c r="P279" s="79">
        <v>3</v>
      </c>
      <c r="Q279" s="79">
        <v>12</v>
      </c>
      <c r="R279" s="79">
        <v>1</v>
      </c>
      <c r="S279" s="79">
        <v>6</v>
      </c>
      <c r="T279" s="79">
        <v>2</v>
      </c>
      <c r="U279" s="79"/>
      <c r="V279" s="79"/>
      <c r="W279" s="79"/>
      <c r="X279" s="79"/>
      <c r="Y279" s="79"/>
      <c r="Z279" s="79"/>
      <c r="AA279" s="64">
        <v>5</v>
      </c>
      <c r="AC279" s="74">
        <f t="shared" si="22"/>
        <v>-4</v>
      </c>
      <c r="AD279" s="15" t="b">
        <f t="shared" si="26"/>
        <v>1</v>
      </c>
    </row>
    <row r="280" spans="1:30" x14ac:dyDescent="0.2">
      <c r="A280" s="64">
        <v>6</v>
      </c>
      <c r="B280" s="79">
        <v>1</v>
      </c>
      <c r="C280" s="79">
        <v>1</v>
      </c>
      <c r="D280" s="79">
        <v>4</v>
      </c>
      <c r="E280" s="79">
        <v>8</v>
      </c>
      <c r="F280" s="79">
        <v>12</v>
      </c>
      <c r="G280" s="79">
        <v>15</v>
      </c>
      <c r="H280" s="79"/>
      <c r="I280" s="79"/>
      <c r="J280" s="79"/>
      <c r="K280" s="79"/>
      <c r="L280" s="79"/>
      <c r="M280" s="79"/>
      <c r="N280" s="123">
        <v>6</v>
      </c>
      <c r="O280" s="79">
        <v>1</v>
      </c>
      <c r="P280" s="79">
        <v>0</v>
      </c>
      <c r="Q280" s="79">
        <v>3</v>
      </c>
      <c r="R280" s="79">
        <v>3</v>
      </c>
      <c r="S280" s="79">
        <v>4</v>
      </c>
      <c r="T280" s="79">
        <v>3</v>
      </c>
      <c r="U280" s="79"/>
      <c r="V280" s="79"/>
      <c r="W280" s="79"/>
      <c r="X280" s="79"/>
      <c r="Y280" s="79"/>
      <c r="Z280" s="79"/>
      <c r="AA280" s="64">
        <v>6</v>
      </c>
      <c r="AC280" s="74">
        <f t="shared" si="22"/>
        <v>-1</v>
      </c>
      <c r="AD280" s="15" t="b">
        <f t="shared" si="26"/>
        <v>1</v>
      </c>
    </row>
    <row r="281" spans="1:30" x14ac:dyDescent="0.2">
      <c r="A281" s="64">
        <v>7</v>
      </c>
      <c r="B281" s="79">
        <v>5</v>
      </c>
      <c r="C281" s="79">
        <v>9</v>
      </c>
      <c r="D281" s="79">
        <v>10</v>
      </c>
      <c r="E281" s="79">
        <v>14</v>
      </c>
      <c r="F281" s="79">
        <v>16</v>
      </c>
      <c r="G281" s="79">
        <v>16</v>
      </c>
      <c r="H281" s="79"/>
      <c r="I281" s="79"/>
      <c r="J281" s="79"/>
      <c r="K281" s="79"/>
      <c r="L281" s="79"/>
      <c r="M281" s="79"/>
      <c r="N281" s="123">
        <v>7</v>
      </c>
      <c r="O281" s="79">
        <v>5</v>
      </c>
      <c r="P281" s="79">
        <v>4</v>
      </c>
      <c r="Q281" s="79">
        <v>1</v>
      </c>
      <c r="R281" s="79">
        <v>4</v>
      </c>
      <c r="S281" s="79">
        <v>2</v>
      </c>
      <c r="T281" s="79">
        <v>0</v>
      </c>
      <c r="U281" s="79"/>
      <c r="V281" s="79"/>
      <c r="W281" s="79"/>
      <c r="X281" s="79"/>
      <c r="Y281" s="79"/>
      <c r="Z281" s="79"/>
      <c r="AA281" s="64">
        <v>7</v>
      </c>
      <c r="AC281" s="74">
        <f t="shared" si="22"/>
        <v>-2</v>
      </c>
      <c r="AD281" s="15" t="b">
        <f t="shared" si="26"/>
        <v>1</v>
      </c>
    </row>
    <row r="282" spans="1:30" x14ac:dyDescent="0.2">
      <c r="A282" s="64">
        <v>8</v>
      </c>
      <c r="B282" s="79">
        <v>8</v>
      </c>
      <c r="C282" s="79">
        <v>35</v>
      </c>
      <c r="D282" s="79">
        <v>37</v>
      </c>
      <c r="E282" s="79">
        <v>95</v>
      </c>
      <c r="F282" s="79">
        <v>112</v>
      </c>
      <c r="G282" s="79">
        <v>121</v>
      </c>
      <c r="H282" s="79"/>
      <c r="I282" s="79"/>
      <c r="J282" s="79"/>
      <c r="K282" s="79"/>
      <c r="L282" s="79"/>
      <c r="M282" s="79"/>
      <c r="N282" s="123">
        <v>8</v>
      </c>
      <c r="O282" s="79">
        <v>8</v>
      </c>
      <c r="P282" s="79">
        <v>27</v>
      </c>
      <c r="Q282" s="79">
        <v>3</v>
      </c>
      <c r="R282" s="79">
        <v>55</v>
      </c>
      <c r="S282" s="79">
        <v>18</v>
      </c>
      <c r="T282" s="79">
        <v>10</v>
      </c>
      <c r="U282" s="79"/>
      <c r="V282" s="79"/>
      <c r="W282" s="79"/>
      <c r="X282" s="79"/>
      <c r="Y282" s="79"/>
      <c r="Z282" s="79"/>
      <c r="AA282" s="64">
        <v>8</v>
      </c>
      <c r="AC282" s="74">
        <f t="shared" si="22"/>
        <v>-8</v>
      </c>
      <c r="AD282" s="15" t="b">
        <f t="shared" si="26"/>
        <v>1</v>
      </c>
    </row>
    <row r="283" spans="1:30" x14ac:dyDescent="0.2">
      <c r="A283" s="64">
        <v>9</v>
      </c>
      <c r="B283" s="79">
        <v>0</v>
      </c>
      <c r="C283" s="79">
        <v>0</v>
      </c>
      <c r="D283" s="79">
        <v>7</v>
      </c>
      <c r="E283" s="79">
        <v>10</v>
      </c>
      <c r="F283" s="79">
        <v>10</v>
      </c>
      <c r="G283" s="79">
        <v>13</v>
      </c>
      <c r="H283" s="79"/>
      <c r="I283" s="79"/>
      <c r="J283" s="79"/>
      <c r="K283" s="79"/>
      <c r="L283" s="79"/>
      <c r="M283" s="79"/>
      <c r="N283" s="123">
        <v>9</v>
      </c>
      <c r="O283" s="79">
        <v>0</v>
      </c>
      <c r="P283" s="79">
        <v>0</v>
      </c>
      <c r="Q283" s="79">
        <v>7</v>
      </c>
      <c r="R283" s="79">
        <v>3</v>
      </c>
      <c r="S283" s="79">
        <v>0</v>
      </c>
      <c r="T283" s="79">
        <v>1</v>
      </c>
      <c r="U283" s="79"/>
      <c r="V283" s="79"/>
      <c r="W283" s="79"/>
      <c r="X283" s="79"/>
      <c r="Y283" s="79"/>
      <c r="Z283" s="79"/>
      <c r="AA283" s="64">
        <v>9</v>
      </c>
      <c r="AC283" s="74">
        <f t="shared" si="22"/>
        <v>1</v>
      </c>
      <c r="AD283" s="15" t="b">
        <f t="shared" si="26"/>
        <v>1</v>
      </c>
    </row>
    <row r="284" spans="1:30" x14ac:dyDescent="0.2">
      <c r="A284" s="64">
        <v>10</v>
      </c>
      <c r="B284" s="79">
        <v>8</v>
      </c>
      <c r="C284" s="79">
        <v>16</v>
      </c>
      <c r="D284" s="79">
        <v>21</v>
      </c>
      <c r="E284" s="79">
        <v>25</v>
      </c>
      <c r="F284" s="79">
        <v>30</v>
      </c>
      <c r="G284" s="79">
        <v>32</v>
      </c>
      <c r="H284" s="79"/>
      <c r="I284" s="79"/>
      <c r="J284" s="79"/>
      <c r="K284" s="79"/>
      <c r="L284" s="79"/>
      <c r="M284" s="79"/>
      <c r="N284" s="123">
        <v>10</v>
      </c>
      <c r="O284" s="79">
        <v>8</v>
      </c>
      <c r="P284" s="79">
        <v>8</v>
      </c>
      <c r="Q284" s="79">
        <v>5</v>
      </c>
      <c r="R284" s="79">
        <v>4</v>
      </c>
      <c r="S284" s="79">
        <v>5</v>
      </c>
      <c r="T284" s="79">
        <v>2</v>
      </c>
      <c r="U284" s="79"/>
      <c r="V284" s="79"/>
      <c r="W284" s="79"/>
      <c r="X284" s="79"/>
      <c r="Y284" s="79"/>
      <c r="Z284" s="79"/>
      <c r="AA284" s="64">
        <v>10</v>
      </c>
      <c r="AC284" s="74">
        <f t="shared" si="22"/>
        <v>-3</v>
      </c>
      <c r="AD284" s="15" t="b">
        <f t="shared" si="26"/>
        <v>1</v>
      </c>
    </row>
    <row r="285" spans="1:30" x14ac:dyDescent="0.2">
      <c r="A285" s="64">
        <v>11</v>
      </c>
      <c r="B285" s="79">
        <v>0</v>
      </c>
      <c r="C285" s="79">
        <v>2</v>
      </c>
      <c r="D285" s="79">
        <v>4</v>
      </c>
      <c r="E285" s="79">
        <v>19</v>
      </c>
      <c r="F285" s="79">
        <v>20</v>
      </c>
      <c r="G285" s="79">
        <v>21</v>
      </c>
      <c r="H285" s="79"/>
      <c r="I285" s="79"/>
      <c r="J285" s="79"/>
      <c r="K285" s="79"/>
      <c r="L285" s="79"/>
      <c r="M285" s="79"/>
      <c r="N285" s="123">
        <v>11</v>
      </c>
      <c r="O285" s="79">
        <v>0</v>
      </c>
      <c r="P285" s="79">
        <v>2</v>
      </c>
      <c r="Q285" s="79">
        <v>2</v>
      </c>
      <c r="R285" s="79">
        <v>15</v>
      </c>
      <c r="S285" s="79">
        <v>1</v>
      </c>
      <c r="T285" s="79">
        <v>1</v>
      </c>
      <c r="U285" s="79"/>
      <c r="V285" s="79"/>
      <c r="W285" s="79"/>
      <c r="X285" s="79"/>
      <c r="Y285" s="79"/>
      <c r="Z285" s="79"/>
      <c r="AA285" s="64">
        <v>11</v>
      </c>
      <c r="AC285" s="74">
        <f t="shared" si="22"/>
        <v>0</v>
      </c>
      <c r="AD285" s="15" t="b">
        <f t="shared" si="26"/>
        <v>1</v>
      </c>
    </row>
    <row r="286" spans="1:30" x14ac:dyDescent="0.2">
      <c r="A286" s="64">
        <v>12</v>
      </c>
      <c r="B286" s="79">
        <v>16</v>
      </c>
      <c r="C286" s="79">
        <v>41</v>
      </c>
      <c r="D286" s="79">
        <v>57</v>
      </c>
      <c r="E286" s="79">
        <v>105</v>
      </c>
      <c r="F286" s="79">
        <v>160</v>
      </c>
      <c r="G286" s="79">
        <v>194</v>
      </c>
      <c r="H286" s="79"/>
      <c r="I286" s="79"/>
      <c r="J286" s="79"/>
      <c r="K286" s="79"/>
      <c r="L286" s="79"/>
      <c r="M286" s="79"/>
      <c r="N286" s="123">
        <v>12</v>
      </c>
      <c r="O286" s="79">
        <v>16</v>
      </c>
      <c r="P286" s="79">
        <v>25</v>
      </c>
      <c r="Q286" s="79">
        <v>16</v>
      </c>
      <c r="R286" s="79">
        <v>46</v>
      </c>
      <c r="S286" s="79">
        <v>54</v>
      </c>
      <c r="T286" s="79">
        <v>34</v>
      </c>
      <c r="U286" s="79"/>
      <c r="V286" s="79"/>
      <c r="W286" s="79"/>
      <c r="X286" s="79"/>
      <c r="Y286" s="79"/>
      <c r="Z286" s="79"/>
      <c r="AA286" s="64">
        <v>12</v>
      </c>
      <c r="AC286" s="74">
        <f t="shared" si="22"/>
        <v>-20</v>
      </c>
      <c r="AD286" s="15" t="b">
        <f t="shared" si="26"/>
        <v>1</v>
      </c>
    </row>
    <row r="287" spans="1:30" x14ac:dyDescent="0.2">
      <c r="A287" s="64">
        <v>13</v>
      </c>
      <c r="B287" s="79">
        <v>6</v>
      </c>
      <c r="C287" s="79">
        <v>6</v>
      </c>
      <c r="D287" s="79">
        <v>9</v>
      </c>
      <c r="E287" s="79">
        <v>11</v>
      </c>
      <c r="F287" s="79">
        <v>16</v>
      </c>
      <c r="G287" s="79">
        <v>16</v>
      </c>
      <c r="H287" s="79"/>
      <c r="I287" s="79"/>
      <c r="J287" s="79"/>
      <c r="K287" s="79"/>
      <c r="L287" s="79"/>
      <c r="M287" s="79"/>
      <c r="N287" s="123">
        <v>13</v>
      </c>
      <c r="O287" s="79">
        <v>6</v>
      </c>
      <c r="P287" s="79">
        <v>0</v>
      </c>
      <c r="Q287" s="79">
        <v>3</v>
      </c>
      <c r="R287" s="79">
        <v>2</v>
      </c>
      <c r="S287" s="79">
        <v>5</v>
      </c>
      <c r="T287" s="79">
        <v>0</v>
      </c>
      <c r="U287" s="79"/>
      <c r="V287" s="79"/>
      <c r="W287" s="79"/>
      <c r="X287" s="79"/>
      <c r="Y287" s="79"/>
      <c r="Z287" s="79"/>
      <c r="AA287" s="64">
        <v>13</v>
      </c>
      <c r="AC287" s="74">
        <f t="shared" si="22"/>
        <v>-5</v>
      </c>
      <c r="AD287" s="15" t="b">
        <f t="shared" si="26"/>
        <v>1</v>
      </c>
    </row>
    <row r="288" spans="1:30" x14ac:dyDescent="0.2">
      <c r="A288" s="64">
        <v>14</v>
      </c>
      <c r="B288" s="79">
        <v>36</v>
      </c>
      <c r="C288" s="79">
        <v>55</v>
      </c>
      <c r="D288" s="79">
        <v>64</v>
      </c>
      <c r="E288" s="79">
        <v>75</v>
      </c>
      <c r="F288" s="79">
        <v>87</v>
      </c>
      <c r="G288" s="79">
        <v>88</v>
      </c>
      <c r="H288" s="79"/>
      <c r="I288" s="79"/>
      <c r="J288" s="79"/>
      <c r="K288" s="79"/>
      <c r="L288" s="79"/>
      <c r="M288" s="79"/>
      <c r="N288" s="123">
        <v>14</v>
      </c>
      <c r="O288" s="79">
        <v>36</v>
      </c>
      <c r="P288" s="79">
        <v>18</v>
      </c>
      <c r="Q288" s="79">
        <v>9</v>
      </c>
      <c r="R288" s="79">
        <v>11</v>
      </c>
      <c r="S288" s="79">
        <v>12</v>
      </c>
      <c r="T288" s="79">
        <v>0</v>
      </c>
      <c r="U288" s="79"/>
      <c r="V288" s="79"/>
      <c r="W288" s="79"/>
      <c r="X288" s="79"/>
      <c r="Y288" s="79"/>
      <c r="Z288" s="79"/>
      <c r="AA288" s="64">
        <v>14</v>
      </c>
      <c r="AC288" s="74">
        <f t="shared" si="22"/>
        <v>-12</v>
      </c>
      <c r="AD288" s="15" t="b">
        <f t="shared" si="26"/>
        <v>1</v>
      </c>
    </row>
    <row r="289" spans="1:30" x14ac:dyDescent="0.2">
      <c r="A289" s="64">
        <v>15</v>
      </c>
      <c r="B289" s="79">
        <v>11</v>
      </c>
      <c r="C289" s="79">
        <v>20</v>
      </c>
      <c r="D289" s="79">
        <v>24</v>
      </c>
      <c r="E289" s="79">
        <v>27</v>
      </c>
      <c r="F289" s="79">
        <v>35</v>
      </c>
      <c r="G289" s="79">
        <v>35</v>
      </c>
      <c r="H289" s="79"/>
      <c r="I289" s="79"/>
      <c r="J289" s="79"/>
      <c r="K289" s="79"/>
      <c r="L289" s="79"/>
      <c r="M289" s="79"/>
      <c r="N289" s="123">
        <v>15</v>
      </c>
      <c r="O289" s="79">
        <v>11</v>
      </c>
      <c r="P289" s="79">
        <v>9</v>
      </c>
      <c r="Q289" s="79">
        <v>0</v>
      </c>
      <c r="R289" s="79">
        <v>1</v>
      </c>
      <c r="S289" s="79">
        <v>3</v>
      </c>
      <c r="T289" s="79">
        <v>0</v>
      </c>
      <c r="U289" s="79"/>
      <c r="V289" s="79"/>
      <c r="W289" s="79"/>
      <c r="X289" s="79"/>
      <c r="Y289" s="79"/>
      <c r="Z289" s="79"/>
      <c r="AA289" s="64">
        <v>15</v>
      </c>
      <c r="AC289" s="74">
        <f t="shared" si="22"/>
        <v>-3</v>
      </c>
      <c r="AD289" s="15" t="b">
        <f t="shared" si="26"/>
        <v>1</v>
      </c>
    </row>
    <row r="290" spans="1:30" x14ac:dyDescent="0.2">
      <c r="A290" s="64">
        <v>16</v>
      </c>
      <c r="B290" s="79">
        <v>5</v>
      </c>
      <c r="C290" s="79">
        <v>13</v>
      </c>
      <c r="D290" s="79">
        <v>15</v>
      </c>
      <c r="E290" s="79">
        <v>15</v>
      </c>
      <c r="F290" s="79">
        <v>21</v>
      </c>
      <c r="G290" s="79">
        <v>22</v>
      </c>
      <c r="H290" s="79"/>
      <c r="I290" s="79"/>
      <c r="J290" s="79"/>
      <c r="K290" s="79"/>
      <c r="L290" s="79"/>
      <c r="M290" s="79"/>
      <c r="N290" s="123">
        <v>16</v>
      </c>
      <c r="O290" s="79">
        <v>5</v>
      </c>
      <c r="P290" s="79">
        <v>8</v>
      </c>
      <c r="Q290" s="79">
        <v>2</v>
      </c>
      <c r="R290" s="79">
        <v>0</v>
      </c>
      <c r="S290" s="79">
        <v>6</v>
      </c>
      <c r="T290" s="79">
        <v>1</v>
      </c>
      <c r="U290" s="79"/>
      <c r="V290" s="79"/>
      <c r="W290" s="79"/>
      <c r="X290" s="79"/>
      <c r="Y290" s="79"/>
      <c r="Z290" s="79"/>
      <c r="AA290" s="64">
        <v>16</v>
      </c>
      <c r="AC290" s="74">
        <f t="shared" si="22"/>
        <v>-5</v>
      </c>
      <c r="AD290" s="15" t="b">
        <f t="shared" si="26"/>
        <v>1</v>
      </c>
    </row>
    <row r="291" spans="1:30" x14ac:dyDescent="0.2">
      <c r="A291" s="64">
        <v>17</v>
      </c>
      <c r="B291" s="79">
        <v>16</v>
      </c>
      <c r="C291" s="79">
        <v>39</v>
      </c>
      <c r="D291" s="79">
        <v>42</v>
      </c>
      <c r="E291" s="79">
        <v>50</v>
      </c>
      <c r="F291" s="79">
        <v>56</v>
      </c>
      <c r="G291" s="79">
        <v>71</v>
      </c>
      <c r="H291" s="79"/>
      <c r="I291" s="79"/>
      <c r="J291" s="79"/>
      <c r="K291" s="79"/>
      <c r="L291" s="79"/>
      <c r="M291" s="79"/>
      <c r="N291" s="123">
        <v>17</v>
      </c>
      <c r="O291" s="79">
        <v>16</v>
      </c>
      <c r="P291" s="79">
        <v>23</v>
      </c>
      <c r="Q291" s="79">
        <v>4</v>
      </c>
      <c r="R291" s="79">
        <v>7</v>
      </c>
      <c r="S291" s="79">
        <v>3</v>
      </c>
      <c r="T291" s="79">
        <v>14</v>
      </c>
      <c r="U291" s="79"/>
      <c r="V291" s="79"/>
      <c r="W291" s="79"/>
      <c r="X291" s="79"/>
      <c r="Y291" s="79"/>
      <c r="Z291" s="79"/>
      <c r="AA291" s="64">
        <v>17</v>
      </c>
      <c r="AC291" s="74">
        <f t="shared" si="22"/>
        <v>11</v>
      </c>
      <c r="AD291" s="15" t="b">
        <f t="shared" si="26"/>
        <v>1</v>
      </c>
    </row>
    <row r="292" spans="1:30" x14ac:dyDescent="0.2">
      <c r="A292" s="64">
        <v>18</v>
      </c>
      <c r="B292" s="79">
        <v>8</v>
      </c>
      <c r="C292" s="79">
        <v>19</v>
      </c>
      <c r="D292" s="79">
        <v>27</v>
      </c>
      <c r="E292" s="79">
        <v>34</v>
      </c>
      <c r="F292" s="79">
        <v>35</v>
      </c>
      <c r="G292" s="79">
        <v>40</v>
      </c>
      <c r="H292" s="79"/>
      <c r="I292" s="79"/>
      <c r="J292" s="79"/>
      <c r="K292" s="79"/>
      <c r="L292" s="79"/>
      <c r="M292" s="79"/>
      <c r="N292" s="123">
        <v>18</v>
      </c>
      <c r="O292" s="79">
        <v>8</v>
      </c>
      <c r="P292" s="79">
        <v>10</v>
      </c>
      <c r="Q292" s="79">
        <v>8</v>
      </c>
      <c r="R292" s="79">
        <v>7</v>
      </c>
      <c r="S292" s="79">
        <v>1</v>
      </c>
      <c r="T292" s="79">
        <v>5</v>
      </c>
      <c r="U292" s="79"/>
      <c r="V292" s="79"/>
      <c r="W292" s="79"/>
      <c r="X292" s="79"/>
      <c r="Y292" s="79"/>
      <c r="Z292" s="79"/>
      <c r="AA292" s="64">
        <v>18</v>
      </c>
      <c r="AC292" s="74">
        <f t="shared" si="22"/>
        <v>4</v>
      </c>
      <c r="AD292" s="15" t="b">
        <f t="shared" si="26"/>
        <v>1</v>
      </c>
    </row>
    <row r="293" spans="1:30" x14ac:dyDescent="0.2">
      <c r="A293" s="64">
        <v>19</v>
      </c>
      <c r="B293" s="79">
        <v>1</v>
      </c>
      <c r="C293" s="79">
        <v>2</v>
      </c>
      <c r="D293" s="79">
        <v>3</v>
      </c>
      <c r="E293" s="79">
        <v>10</v>
      </c>
      <c r="F293" s="79">
        <v>11</v>
      </c>
      <c r="G293" s="79">
        <v>13</v>
      </c>
      <c r="H293" s="79"/>
      <c r="I293" s="79"/>
      <c r="J293" s="79"/>
      <c r="K293" s="79"/>
      <c r="L293" s="79"/>
      <c r="M293" s="79"/>
      <c r="N293" s="123">
        <v>19</v>
      </c>
      <c r="O293" s="79">
        <v>1</v>
      </c>
      <c r="P293" s="79">
        <v>1</v>
      </c>
      <c r="Q293" s="79">
        <v>1</v>
      </c>
      <c r="R293" s="79">
        <v>7</v>
      </c>
      <c r="S293" s="79">
        <v>1</v>
      </c>
      <c r="T293" s="79">
        <v>2</v>
      </c>
      <c r="U293" s="79"/>
      <c r="V293" s="79"/>
      <c r="W293" s="79"/>
      <c r="X293" s="79"/>
      <c r="Y293" s="79"/>
      <c r="Z293" s="79"/>
      <c r="AA293" s="64">
        <v>19</v>
      </c>
      <c r="AC293" s="74">
        <f t="shared" si="22"/>
        <v>1</v>
      </c>
      <c r="AD293" s="15" t="b">
        <f t="shared" si="26"/>
        <v>1</v>
      </c>
    </row>
    <row r="294" spans="1:30" x14ac:dyDescent="0.2">
      <c r="A294" s="64">
        <v>20</v>
      </c>
      <c r="B294" s="79">
        <v>13</v>
      </c>
      <c r="C294" s="79">
        <v>19</v>
      </c>
      <c r="D294" s="79">
        <v>20</v>
      </c>
      <c r="E294" s="79">
        <v>22</v>
      </c>
      <c r="F294" s="79">
        <v>25</v>
      </c>
      <c r="G294" s="79">
        <v>26</v>
      </c>
      <c r="H294" s="79"/>
      <c r="I294" s="79"/>
      <c r="J294" s="79"/>
      <c r="K294" s="79"/>
      <c r="L294" s="79"/>
      <c r="M294" s="79"/>
      <c r="N294" s="123">
        <v>20</v>
      </c>
      <c r="O294" s="79">
        <v>13</v>
      </c>
      <c r="P294" s="79">
        <v>6</v>
      </c>
      <c r="Q294" s="79">
        <v>1</v>
      </c>
      <c r="R294" s="79">
        <v>0</v>
      </c>
      <c r="S294" s="79">
        <v>3</v>
      </c>
      <c r="T294" s="79">
        <v>1</v>
      </c>
      <c r="U294" s="79"/>
      <c r="V294" s="79"/>
      <c r="W294" s="79"/>
      <c r="X294" s="79"/>
      <c r="Y294" s="79"/>
      <c r="Z294" s="79"/>
      <c r="AA294" s="64">
        <v>20</v>
      </c>
      <c r="AC294" s="74">
        <f t="shared" si="22"/>
        <v>-2</v>
      </c>
      <c r="AD294" s="15" t="b">
        <f t="shared" si="26"/>
        <v>1</v>
      </c>
    </row>
    <row r="295" spans="1:30" x14ac:dyDescent="0.2">
      <c r="A295" s="64">
        <v>21</v>
      </c>
      <c r="B295" s="79">
        <v>6</v>
      </c>
      <c r="C295" s="79">
        <v>11</v>
      </c>
      <c r="D295" s="79">
        <v>12</v>
      </c>
      <c r="E295" s="79">
        <v>17</v>
      </c>
      <c r="F295" s="79">
        <v>17</v>
      </c>
      <c r="G295" s="79">
        <v>18</v>
      </c>
      <c r="H295" s="79"/>
      <c r="I295" s="79"/>
      <c r="J295" s="79"/>
      <c r="K295" s="79"/>
      <c r="L295" s="79"/>
      <c r="M295" s="79"/>
      <c r="N295" s="123">
        <v>21</v>
      </c>
      <c r="O295" s="79">
        <v>6</v>
      </c>
      <c r="P295" s="79">
        <v>5</v>
      </c>
      <c r="Q295" s="79">
        <v>1</v>
      </c>
      <c r="R295" s="79">
        <v>5</v>
      </c>
      <c r="S295" s="79">
        <v>0</v>
      </c>
      <c r="T295" s="79">
        <v>1</v>
      </c>
      <c r="U295" s="79"/>
      <c r="V295" s="79"/>
      <c r="W295" s="79"/>
      <c r="X295" s="79"/>
      <c r="Y295" s="79"/>
      <c r="Z295" s="79"/>
      <c r="AA295" s="64">
        <v>21</v>
      </c>
      <c r="AC295" s="74">
        <f t="shared" si="22"/>
        <v>1</v>
      </c>
      <c r="AD295" s="15" t="b">
        <f t="shared" si="26"/>
        <v>1</v>
      </c>
    </row>
    <row r="296" spans="1:30" x14ac:dyDescent="0.2">
      <c r="A296" s="64">
        <v>22</v>
      </c>
      <c r="B296" s="79">
        <v>9</v>
      </c>
      <c r="C296" s="79">
        <v>20</v>
      </c>
      <c r="D296" s="79">
        <v>34</v>
      </c>
      <c r="E296" s="79">
        <v>48</v>
      </c>
      <c r="F296" s="79">
        <v>62</v>
      </c>
      <c r="G296" s="79">
        <v>67</v>
      </c>
      <c r="H296" s="79"/>
      <c r="I296" s="79"/>
      <c r="J296" s="79"/>
      <c r="K296" s="79"/>
      <c r="L296" s="79"/>
      <c r="M296" s="79"/>
      <c r="N296" s="123">
        <v>22</v>
      </c>
      <c r="O296" s="79">
        <v>9</v>
      </c>
      <c r="P296" s="79">
        <v>11</v>
      </c>
      <c r="Q296" s="79">
        <v>13</v>
      </c>
      <c r="R296" s="79">
        <v>14</v>
      </c>
      <c r="S296" s="79">
        <v>14</v>
      </c>
      <c r="T296" s="79">
        <v>5</v>
      </c>
      <c r="U296" s="79"/>
      <c r="V296" s="79"/>
      <c r="W296" s="79"/>
      <c r="X296" s="79"/>
      <c r="Y296" s="79"/>
      <c r="Z296" s="79"/>
      <c r="AA296" s="64">
        <v>22</v>
      </c>
      <c r="AC296" s="74">
        <f t="shared" si="22"/>
        <v>-9</v>
      </c>
      <c r="AD296" s="15" t="b">
        <f t="shared" si="26"/>
        <v>1</v>
      </c>
    </row>
    <row r="297" spans="1:30" x14ac:dyDescent="0.2">
      <c r="A297" s="64">
        <v>23</v>
      </c>
      <c r="B297" s="79">
        <v>0</v>
      </c>
      <c r="C297" s="79">
        <v>0</v>
      </c>
      <c r="D297" s="79">
        <v>0</v>
      </c>
      <c r="E297" s="79">
        <v>1</v>
      </c>
      <c r="F297" s="79">
        <v>3</v>
      </c>
      <c r="G297" s="79">
        <v>16</v>
      </c>
      <c r="H297" s="79"/>
      <c r="I297" s="79"/>
      <c r="J297" s="79"/>
      <c r="K297" s="79"/>
      <c r="L297" s="79"/>
      <c r="M297" s="79"/>
      <c r="N297" s="123">
        <v>23</v>
      </c>
      <c r="O297" s="79">
        <v>0</v>
      </c>
      <c r="P297" s="79">
        <v>0</v>
      </c>
      <c r="Q297" s="79">
        <v>0</v>
      </c>
      <c r="R297" s="79">
        <v>0</v>
      </c>
      <c r="S297" s="79">
        <v>0</v>
      </c>
      <c r="T297" s="79">
        <v>0</v>
      </c>
      <c r="U297" s="79"/>
      <c r="V297" s="79"/>
      <c r="W297" s="79"/>
      <c r="X297" s="79"/>
      <c r="Y297" s="79"/>
      <c r="Z297" s="79"/>
      <c r="AA297" s="64">
        <v>23</v>
      </c>
      <c r="AC297" s="74">
        <f t="shared" si="22"/>
        <v>0</v>
      </c>
      <c r="AD297" s="15" t="b">
        <f t="shared" si="26"/>
        <v>1</v>
      </c>
    </row>
    <row r="298" spans="1:30" x14ac:dyDescent="0.2">
      <c r="A298" s="64">
        <v>24</v>
      </c>
      <c r="B298" s="79">
        <v>7</v>
      </c>
      <c r="C298" s="79">
        <v>15</v>
      </c>
      <c r="D298" s="79">
        <v>24</v>
      </c>
      <c r="E298" s="79">
        <v>32</v>
      </c>
      <c r="F298" s="79">
        <v>39</v>
      </c>
      <c r="G298" s="79">
        <v>47</v>
      </c>
      <c r="H298" s="79"/>
      <c r="I298" s="79"/>
      <c r="J298" s="79"/>
      <c r="K298" s="79"/>
      <c r="L298" s="79"/>
      <c r="M298" s="79"/>
      <c r="N298" s="123">
        <v>24</v>
      </c>
      <c r="O298" s="79">
        <v>7</v>
      </c>
      <c r="P298" s="79">
        <v>8</v>
      </c>
      <c r="Q298" s="79">
        <v>7</v>
      </c>
      <c r="R298" s="79">
        <v>8</v>
      </c>
      <c r="S298" s="79">
        <v>5</v>
      </c>
      <c r="T298" s="79">
        <v>7</v>
      </c>
      <c r="U298" s="79"/>
      <c r="V298" s="79"/>
      <c r="W298" s="79"/>
      <c r="X298" s="79"/>
      <c r="Y298" s="79"/>
      <c r="Z298" s="79"/>
      <c r="AA298" s="64">
        <v>24</v>
      </c>
      <c r="AC298" s="74">
        <f t="shared" si="22"/>
        <v>2</v>
      </c>
      <c r="AD298" s="15" t="b">
        <f t="shared" si="26"/>
        <v>1</v>
      </c>
    </row>
    <row r="299" spans="1:30" x14ac:dyDescent="0.2">
      <c r="A299" s="71" t="s">
        <v>2</v>
      </c>
      <c r="B299" s="404">
        <f t="shared" ref="B299:G299" si="27">SUM(B275:B298)</f>
        <v>169</v>
      </c>
      <c r="C299" s="404">
        <f t="shared" si="27"/>
        <v>348</v>
      </c>
      <c r="D299" s="404">
        <f t="shared" si="27"/>
        <v>462</v>
      </c>
      <c r="E299" s="404">
        <f t="shared" si="27"/>
        <v>674</v>
      </c>
      <c r="F299" s="404">
        <f t="shared" si="27"/>
        <v>836</v>
      </c>
      <c r="G299" s="404">
        <f t="shared" si="27"/>
        <v>949</v>
      </c>
      <c r="H299" s="404">
        <f t="shared" ref="H299:M299" si="28">SUM(H275:H298)</f>
        <v>0</v>
      </c>
      <c r="I299" s="404">
        <f t="shared" si="28"/>
        <v>0</v>
      </c>
      <c r="J299" s="404">
        <f t="shared" si="28"/>
        <v>0</v>
      </c>
      <c r="K299" s="404">
        <f t="shared" si="28"/>
        <v>0</v>
      </c>
      <c r="L299" s="404">
        <f t="shared" si="28"/>
        <v>0</v>
      </c>
      <c r="M299" s="404">
        <f t="shared" si="28"/>
        <v>0</v>
      </c>
      <c r="N299" s="71" t="s">
        <v>2</v>
      </c>
      <c r="O299" s="404">
        <f t="shared" ref="O299:T299" si="29">SUM(O275:O298)</f>
        <v>169</v>
      </c>
      <c r="P299" s="404">
        <f t="shared" si="29"/>
        <v>177</v>
      </c>
      <c r="Q299" s="404">
        <f t="shared" si="29"/>
        <v>109</v>
      </c>
      <c r="R299" s="404">
        <f t="shared" si="29"/>
        <v>200</v>
      </c>
      <c r="S299" s="404">
        <f t="shared" si="29"/>
        <v>150</v>
      </c>
      <c r="T299" s="404">
        <f t="shared" si="29"/>
        <v>96</v>
      </c>
      <c r="U299" s="404">
        <f t="shared" ref="U299:Z299" si="30">SUM(U275:U298)</f>
        <v>0</v>
      </c>
      <c r="V299" s="404">
        <f t="shared" si="30"/>
        <v>0</v>
      </c>
      <c r="W299" s="404">
        <f t="shared" si="30"/>
        <v>0</v>
      </c>
      <c r="X299" s="404">
        <f t="shared" si="30"/>
        <v>0</v>
      </c>
      <c r="Y299" s="404">
        <f t="shared" si="30"/>
        <v>0</v>
      </c>
      <c r="Z299" s="404">
        <f t="shared" si="30"/>
        <v>0</v>
      </c>
      <c r="AA299" s="71" t="s">
        <v>2</v>
      </c>
      <c r="AC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74"/>
      <c r="AD300" s="15"/>
    </row>
    <row r="301" spans="1:30" x14ac:dyDescent="0.2">
      <c r="C301" s="67"/>
      <c r="D301" s="67"/>
      <c r="E301" s="67"/>
      <c r="F301" s="67"/>
      <c r="G301" s="67"/>
      <c r="H301" s="67"/>
      <c r="I301" s="67"/>
      <c r="J301" s="67"/>
      <c r="K301" s="67"/>
      <c r="L301" s="67"/>
      <c r="M301" s="67"/>
      <c r="AC301" s="74"/>
    </row>
    <row r="302" spans="1:30" x14ac:dyDescent="0.2">
      <c r="AC302" s="74"/>
    </row>
    <row r="303" spans="1:30" x14ac:dyDescent="0.2">
      <c r="B303" s="81"/>
      <c r="O303" s="81"/>
      <c r="AC303" s="74"/>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74"/>
    </row>
    <row r="305" spans="1:29" x14ac:dyDescent="0.2">
      <c r="A305" s="56">
        <v>1</v>
      </c>
      <c r="B305" s="79">
        <v>4</v>
      </c>
      <c r="C305" s="79">
        <v>4</v>
      </c>
      <c r="D305" s="79">
        <v>7</v>
      </c>
      <c r="E305" s="70">
        <v>10</v>
      </c>
      <c r="F305" s="79">
        <v>11</v>
      </c>
      <c r="G305" s="79">
        <v>11</v>
      </c>
      <c r="H305" s="79"/>
      <c r="I305" s="79"/>
      <c r="J305" s="79"/>
      <c r="K305" s="79"/>
      <c r="L305" s="79"/>
      <c r="M305" s="79"/>
      <c r="N305" s="56">
        <v>1</v>
      </c>
      <c r="O305" s="79">
        <v>4</v>
      </c>
      <c r="P305" s="79">
        <v>0</v>
      </c>
      <c r="Q305" s="79">
        <v>3</v>
      </c>
      <c r="R305" s="79">
        <v>3</v>
      </c>
      <c r="S305" s="79">
        <v>1</v>
      </c>
      <c r="T305" s="79">
        <v>0</v>
      </c>
      <c r="U305" s="79"/>
      <c r="V305" s="79"/>
      <c r="W305" s="79"/>
      <c r="X305" s="79"/>
      <c r="Y305" s="79"/>
      <c r="Z305" s="79"/>
      <c r="AA305" s="56">
        <v>1</v>
      </c>
      <c r="AC305" s="74">
        <f t="shared" si="22"/>
        <v>-1</v>
      </c>
    </row>
    <row r="306" spans="1:29" x14ac:dyDescent="0.2">
      <c r="A306" s="56">
        <v>2</v>
      </c>
      <c r="B306" s="79">
        <v>1</v>
      </c>
      <c r="C306" s="79">
        <v>4</v>
      </c>
      <c r="D306" s="79">
        <v>7</v>
      </c>
      <c r="E306" s="70">
        <v>7</v>
      </c>
      <c r="F306" s="79">
        <v>9</v>
      </c>
      <c r="G306" s="79">
        <v>9</v>
      </c>
      <c r="H306" s="79"/>
      <c r="I306" s="79"/>
      <c r="J306" s="79"/>
      <c r="K306" s="79"/>
      <c r="L306" s="79"/>
      <c r="M306" s="79"/>
      <c r="N306" s="56">
        <v>2</v>
      </c>
      <c r="O306" s="79">
        <v>1</v>
      </c>
      <c r="P306" s="79">
        <v>3</v>
      </c>
      <c r="Q306" s="79">
        <v>3</v>
      </c>
      <c r="R306" s="79">
        <v>0</v>
      </c>
      <c r="S306" s="79">
        <v>2</v>
      </c>
      <c r="T306" s="79">
        <v>0</v>
      </c>
      <c r="U306" s="79"/>
      <c r="V306" s="79"/>
      <c r="W306" s="79"/>
      <c r="X306" s="79"/>
      <c r="Y306" s="79"/>
      <c r="Z306" s="79"/>
      <c r="AA306" s="56">
        <v>2</v>
      </c>
      <c r="AC306" s="74">
        <f t="shared" si="22"/>
        <v>-2</v>
      </c>
    </row>
    <row r="307" spans="1:29" x14ac:dyDescent="0.2">
      <c r="A307" s="56">
        <v>3</v>
      </c>
      <c r="B307" s="79">
        <v>1</v>
      </c>
      <c r="C307" s="79">
        <v>3</v>
      </c>
      <c r="D307" s="79">
        <v>3</v>
      </c>
      <c r="E307" s="70">
        <v>4</v>
      </c>
      <c r="F307" s="79">
        <v>4</v>
      </c>
      <c r="G307" s="79">
        <v>6</v>
      </c>
      <c r="H307" s="79"/>
      <c r="I307" s="79"/>
      <c r="J307" s="79"/>
      <c r="K307" s="79"/>
      <c r="L307" s="79"/>
      <c r="M307" s="79"/>
      <c r="N307" s="56">
        <v>3</v>
      </c>
      <c r="O307" s="79">
        <v>1</v>
      </c>
      <c r="P307" s="79">
        <v>2</v>
      </c>
      <c r="Q307" s="79">
        <v>0</v>
      </c>
      <c r="R307" s="79">
        <v>1</v>
      </c>
      <c r="S307" s="79">
        <v>0</v>
      </c>
      <c r="T307" s="79">
        <v>2</v>
      </c>
      <c r="U307" s="79"/>
      <c r="V307" s="79"/>
      <c r="W307" s="79"/>
      <c r="X307" s="79"/>
      <c r="Y307" s="79"/>
      <c r="Z307" s="79"/>
      <c r="AA307" s="56">
        <v>3</v>
      </c>
      <c r="AC307" s="74">
        <f t="shared" si="22"/>
        <v>2</v>
      </c>
    </row>
    <row r="308" spans="1:29" x14ac:dyDescent="0.2">
      <c r="A308" s="56">
        <v>4</v>
      </c>
      <c r="B308" s="79">
        <v>3</v>
      </c>
      <c r="C308" s="79">
        <v>6</v>
      </c>
      <c r="D308" s="79">
        <v>8</v>
      </c>
      <c r="E308" s="70">
        <v>9</v>
      </c>
      <c r="F308" s="79">
        <v>11</v>
      </c>
      <c r="G308" s="79">
        <v>13</v>
      </c>
      <c r="H308" s="79"/>
      <c r="I308" s="79"/>
      <c r="J308" s="79"/>
      <c r="K308" s="79"/>
      <c r="L308" s="79"/>
      <c r="M308" s="79"/>
      <c r="N308" s="56">
        <v>4</v>
      </c>
      <c r="O308" s="79">
        <v>3</v>
      </c>
      <c r="P308" s="79">
        <v>3</v>
      </c>
      <c r="Q308" s="79">
        <v>2</v>
      </c>
      <c r="R308" s="79">
        <v>1</v>
      </c>
      <c r="S308" s="79">
        <v>2</v>
      </c>
      <c r="T308" s="79">
        <v>2</v>
      </c>
      <c r="U308" s="79"/>
      <c r="V308" s="79"/>
      <c r="W308" s="79"/>
      <c r="X308" s="79"/>
      <c r="Y308" s="79"/>
      <c r="Z308" s="79"/>
      <c r="AA308" s="56">
        <v>4</v>
      </c>
      <c r="AC308" s="74">
        <f t="shared" si="22"/>
        <v>0</v>
      </c>
    </row>
    <row r="309" spans="1:29" x14ac:dyDescent="0.2">
      <c r="A309" s="56">
        <v>5</v>
      </c>
      <c r="B309" s="79">
        <v>1</v>
      </c>
      <c r="C309" s="79">
        <v>4</v>
      </c>
      <c r="D309" s="79">
        <v>7</v>
      </c>
      <c r="E309" s="70">
        <v>7</v>
      </c>
      <c r="F309" s="79">
        <v>8</v>
      </c>
      <c r="G309" s="79">
        <v>14</v>
      </c>
      <c r="H309" s="79"/>
      <c r="I309" s="79"/>
      <c r="J309" s="79"/>
      <c r="K309" s="79"/>
      <c r="L309" s="79"/>
      <c r="M309" s="79"/>
      <c r="N309" s="56">
        <v>5</v>
      </c>
      <c r="O309" s="79">
        <v>1</v>
      </c>
      <c r="P309" s="79">
        <v>3</v>
      </c>
      <c r="Q309" s="79">
        <v>3</v>
      </c>
      <c r="R309" s="79">
        <v>0</v>
      </c>
      <c r="S309" s="79">
        <v>1</v>
      </c>
      <c r="T309" s="79">
        <v>0</v>
      </c>
      <c r="U309" s="79"/>
      <c r="V309" s="79"/>
      <c r="W309" s="79"/>
      <c r="X309" s="79"/>
      <c r="Y309" s="79"/>
      <c r="Z309" s="79"/>
      <c r="AA309" s="56">
        <v>5</v>
      </c>
      <c r="AC309" s="74">
        <f t="shared" si="22"/>
        <v>-1</v>
      </c>
    </row>
    <row r="310" spans="1:29" x14ac:dyDescent="0.2">
      <c r="A310" s="56">
        <v>6</v>
      </c>
      <c r="B310" s="79">
        <v>1</v>
      </c>
      <c r="C310" s="79">
        <v>1</v>
      </c>
      <c r="D310" s="79">
        <v>4</v>
      </c>
      <c r="E310" s="70">
        <v>6</v>
      </c>
      <c r="F310" s="79">
        <v>9</v>
      </c>
      <c r="G310" s="79">
        <v>11</v>
      </c>
      <c r="H310" s="79"/>
      <c r="I310" s="79"/>
      <c r="J310" s="79"/>
      <c r="K310" s="79"/>
      <c r="L310" s="79"/>
      <c r="M310" s="79"/>
      <c r="N310" s="56">
        <v>6</v>
      </c>
      <c r="O310" s="79">
        <v>1</v>
      </c>
      <c r="P310" s="79">
        <v>0</v>
      </c>
      <c r="Q310" s="79">
        <v>3</v>
      </c>
      <c r="R310" s="79">
        <v>2</v>
      </c>
      <c r="S310" s="79">
        <v>3</v>
      </c>
      <c r="T310" s="79">
        <v>2</v>
      </c>
      <c r="U310" s="79"/>
      <c r="V310" s="79"/>
      <c r="W310" s="79"/>
      <c r="X310" s="79"/>
      <c r="Y310" s="79"/>
      <c r="Z310" s="79"/>
      <c r="AA310" s="56">
        <v>6</v>
      </c>
      <c r="AC310" s="74">
        <f t="shared" si="22"/>
        <v>-1</v>
      </c>
    </row>
    <row r="311" spans="1:29" x14ac:dyDescent="0.2">
      <c r="A311" s="56">
        <v>7</v>
      </c>
      <c r="B311" s="79">
        <v>4</v>
      </c>
      <c r="C311" s="79">
        <v>8</v>
      </c>
      <c r="D311" s="79">
        <v>9</v>
      </c>
      <c r="E311" s="70">
        <v>12</v>
      </c>
      <c r="F311" s="79">
        <v>14</v>
      </c>
      <c r="G311" s="79">
        <v>14</v>
      </c>
      <c r="H311" s="79"/>
      <c r="I311" s="79"/>
      <c r="J311" s="79"/>
      <c r="K311" s="79"/>
      <c r="L311" s="79"/>
      <c r="M311" s="79"/>
      <c r="N311" s="56">
        <v>7</v>
      </c>
      <c r="O311" s="79">
        <v>4</v>
      </c>
      <c r="P311" s="79">
        <v>4</v>
      </c>
      <c r="Q311" s="79">
        <v>1</v>
      </c>
      <c r="R311" s="79">
        <v>3</v>
      </c>
      <c r="S311" s="79">
        <v>2</v>
      </c>
      <c r="T311" s="79">
        <v>0</v>
      </c>
      <c r="U311" s="79"/>
      <c r="V311" s="79"/>
      <c r="W311" s="79"/>
      <c r="X311" s="79"/>
      <c r="Y311" s="79"/>
      <c r="Z311" s="79"/>
      <c r="AA311" s="56">
        <v>7</v>
      </c>
      <c r="AC311" s="74">
        <f t="shared" si="22"/>
        <v>-2</v>
      </c>
    </row>
    <row r="312" spans="1:29" x14ac:dyDescent="0.2">
      <c r="A312" s="56">
        <v>8</v>
      </c>
      <c r="B312" s="79">
        <v>8</v>
      </c>
      <c r="C312" s="79">
        <v>35</v>
      </c>
      <c r="D312" s="79">
        <v>37</v>
      </c>
      <c r="E312" s="70">
        <v>88</v>
      </c>
      <c r="F312" s="79">
        <v>104</v>
      </c>
      <c r="G312" s="79">
        <v>113</v>
      </c>
      <c r="H312" s="79"/>
      <c r="I312" s="79"/>
      <c r="J312" s="79"/>
      <c r="K312" s="79"/>
      <c r="L312" s="79"/>
      <c r="M312" s="79"/>
      <c r="N312" s="56">
        <v>8</v>
      </c>
      <c r="O312" s="79">
        <v>8</v>
      </c>
      <c r="P312" s="79">
        <v>27</v>
      </c>
      <c r="Q312" s="79">
        <v>3</v>
      </c>
      <c r="R312" s="79">
        <v>51</v>
      </c>
      <c r="S312" s="79">
        <v>16</v>
      </c>
      <c r="T312" s="79">
        <v>9</v>
      </c>
      <c r="U312" s="79"/>
      <c r="V312" s="79"/>
      <c r="W312" s="79"/>
      <c r="X312" s="79"/>
      <c r="Y312" s="79"/>
      <c r="Z312" s="406"/>
      <c r="AA312" s="56">
        <v>8</v>
      </c>
      <c r="AC312" s="74">
        <f t="shared" si="22"/>
        <v>-7</v>
      </c>
    </row>
    <row r="313" spans="1:29" x14ac:dyDescent="0.2">
      <c r="A313" s="56">
        <v>9</v>
      </c>
      <c r="B313" s="79">
        <v>0</v>
      </c>
      <c r="C313" s="79">
        <v>0</v>
      </c>
      <c r="D313" s="79">
        <v>5</v>
      </c>
      <c r="E313" s="70">
        <v>7</v>
      </c>
      <c r="F313" s="79">
        <v>7</v>
      </c>
      <c r="G313" s="79">
        <v>9</v>
      </c>
      <c r="H313" s="79"/>
      <c r="I313" s="79"/>
      <c r="J313" s="79"/>
      <c r="K313" s="79"/>
      <c r="L313" s="79"/>
      <c r="M313" s="79"/>
      <c r="N313" s="56">
        <v>9</v>
      </c>
      <c r="O313" s="79">
        <v>0</v>
      </c>
      <c r="P313" s="79">
        <v>0</v>
      </c>
      <c r="Q313" s="79">
        <v>5</v>
      </c>
      <c r="R313" s="79">
        <v>2</v>
      </c>
      <c r="S313" s="79">
        <v>0</v>
      </c>
      <c r="T313" s="79">
        <v>1</v>
      </c>
      <c r="U313" s="79"/>
      <c r="V313" s="79"/>
      <c r="W313" s="79"/>
      <c r="X313" s="79"/>
      <c r="Y313" s="79"/>
      <c r="Z313" s="79"/>
      <c r="AA313" s="56">
        <v>9</v>
      </c>
      <c r="AC313" s="74">
        <f t="shared" si="22"/>
        <v>1</v>
      </c>
    </row>
    <row r="314" spans="1:29" x14ac:dyDescent="0.2">
      <c r="A314" s="56">
        <v>10</v>
      </c>
      <c r="B314" s="79">
        <v>5</v>
      </c>
      <c r="C314" s="79">
        <v>12</v>
      </c>
      <c r="D314" s="79">
        <v>17</v>
      </c>
      <c r="E314" s="70">
        <v>21</v>
      </c>
      <c r="F314" s="79">
        <v>25</v>
      </c>
      <c r="G314" s="79">
        <v>27</v>
      </c>
      <c r="H314" s="79"/>
      <c r="I314" s="79"/>
      <c r="J314" s="79"/>
      <c r="K314" s="79"/>
      <c r="L314" s="79"/>
      <c r="M314" s="79"/>
      <c r="N314" s="56">
        <v>10</v>
      </c>
      <c r="O314" s="79">
        <v>5</v>
      </c>
      <c r="P314" s="79">
        <v>7</v>
      </c>
      <c r="Q314" s="79">
        <v>5</v>
      </c>
      <c r="R314" s="79">
        <v>4</v>
      </c>
      <c r="S314" s="79">
        <v>4</v>
      </c>
      <c r="T314" s="79">
        <v>2</v>
      </c>
      <c r="U314" s="79"/>
      <c r="V314" s="79"/>
      <c r="W314" s="79"/>
      <c r="X314" s="79"/>
      <c r="Y314" s="79"/>
      <c r="Z314" s="79"/>
      <c r="AA314" s="56">
        <v>10</v>
      </c>
      <c r="AC314" s="74">
        <f t="shared" si="22"/>
        <v>-2</v>
      </c>
    </row>
    <row r="315" spans="1:29" x14ac:dyDescent="0.2">
      <c r="A315" s="56">
        <v>11</v>
      </c>
      <c r="B315" s="79">
        <v>0</v>
      </c>
      <c r="C315" s="79">
        <v>0</v>
      </c>
      <c r="D315" s="79">
        <v>2</v>
      </c>
      <c r="E315" s="70">
        <v>9</v>
      </c>
      <c r="F315" s="79">
        <v>10</v>
      </c>
      <c r="G315" s="79">
        <v>11</v>
      </c>
      <c r="H315" s="79"/>
      <c r="I315" s="79"/>
      <c r="J315" s="79"/>
      <c r="K315" s="79"/>
      <c r="L315" s="79"/>
      <c r="M315" s="79"/>
      <c r="N315" s="56">
        <v>11</v>
      </c>
      <c r="O315" s="79">
        <v>0</v>
      </c>
      <c r="P315" s="79">
        <v>0</v>
      </c>
      <c r="Q315" s="79">
        <v>2</v>
      </c>
      <c r="R315" s="79">
        <v>7</v>
      </c>
      <c r="S315" s="79">
        <v>1</v>
      </c>
      <c r="T315" s="79">
        <v>1</v>
      </c>
      <c r="U315" s="79"/>
      <c r="V315" s="79"/>
      <c r="W315" s="79"/>
      <c r="X315" s="79"/>
      <c r="Y315" s="79"/>
      <c r="Z315" s="79"/>
      <c r="AA315" s="56">
        <v>11</v>
      </c>
      <c r="AC315" s="74">
        <f t="shared" si="22"/>
        <v>0</v>
      </c>
    </row>
    <row r="316" spans="1:29" x14ac:dyDescent="0.2">
      <c r="A316" s="56">
        <v>12</v>
      </c>
      <c r="B316" s="79">
        <v>8</v>
      </c>
      <c r="C316" s="79">
        <v>28</v>
      </c>
      <c r="D316" s="79">
        <v>37</v>
      </c>
      <c r="E316" s="70">
        <v>66</v>
      </c>
      <c r="F316" s="79">
        <v>103</v>
      </c>
      <c r="G316" s="79">
        <v>123</v>
      </c>
      <c r="H316" s="79"/>
      <c r="I316" s="79"/>
      <c r="J316" s="79"/>
      <c r="K316" s="79"/>
      <c r="L316" s="79"/>
      <c r="M316" s="79"/>
      <c r="N316" s="56">
        <v>12</v>
      </c>
      <c r="O316" s="79">
        <v>8</v>
      </c>
      <c r="P316" s="79">
        <v>20</v>
      </c>
      <c r="Q316" s="79">
        <v>9</v>
      </c>
      <c r="R316" s="79">
        <v>28</v>
      </c>
      <c r="S316" s="79">
        <v>36</v>
      </c>
      <c r="T316" s="79">
        <v>20</v>
      </c>
      <c r="U316" s="79"/>
      <c r="V316" s="79"/>
      <c r="W316" s="79"/>
      <c r="X316" s="79"/>
      <c r="Y316" s="79"/>
      <c r="Z316" s="79"/>
      <c r="AA316" s="56">
        <v>12</v>
      </c>
      <c r="AC316" s="74">
        <f t="shared" si="22"/>
        <v>-16</v>
      </c>
    </row>
    <row r="317" spans="1:29" x14ac:dyDescent="0.2">
      <c r="A317" s="56">
        <v>13</v>
      </c>
      <c r="B317" s="79">
        <v>2</v>
      </c>
      <c r="C317" s="79">
        <v>3</v>
      </c>
      <c r="D317" s="79">
        <v>4</v>
      </c>
      <c r="E317" s="70">
        <v>7</v>
      </c>
      <c r="F317" s="79">
        <v>10</v>
      </c>
      <c r="G317" s="79">
        <v>10</v>
      </c>
      <c r="H317" s="79"/>
      <c r="I317" s="79"/>
      <c r="J317" s="79"/>
      <c r="K317" s="79"/>
      <c r="L317" s="79"/>
      <c r="M317" s="79"/>
      <c r="N317" s="56">
        <v>13</v>
      </c>
      <c r="O317" s="79">
        <v>2</v>
      </c>
      <c r="P317" s="79">
        <v>0</v>
      </c>
      <c r="Q317" s="79">
        <v>1</v>
      </c>
      <c r="R317" s="79">
        <v>2</v>
      </c>
      <c r="S317" s="79">
        <v>3</v>
      </c>
      <c r="T317" s="79">
        <v>0</v>
      </c>
      <c r="U317" s="79"/>
      <c r="V317" s="79"/>
      <c r="W317" s="79"/>
      <c r="X317" s="79"/>
      <c r="Y317" s="79"/>
      <c r="Z317" s="79"/>
      <c r="AA317" s="56">
        <v>13</v>
      </c>
      <c r="AC317" s="74">
        <f t="shared" si="22"/>
        <v>-3</v>
      </c>
    </row>
    <row r="318" spans="1:29" x14ac:dyDescent="0.2">
      <c r="A318" s="56">
        <v>14</v>
      </c>
      <c r="B318" s="79">
        <v>36</v>
      </c>
      <c r="C318" s="79">
        <v>54</v>
      </c>
      <c r="D318" s="79">
        <v>62</v>
      </c>
      <c r="E318" s="70">
        <v>73</v>
      </c>
      <c r="F318" s="79">
        <v>85</v>
      </c>
      <c r="G318" s="79">
        <v>86</v>
      </c>
      <c r="H318" s="79"/>
      <c r="I318" s="79"/>
      <c r="J318" s="79"/>
      <c r="K318" s="79"/>
      <c r="L318" s="79"/>
      <c r="M318" s="79"/>
      <c r="N318" s="56">
        <v>14</v>
      </c>
      <c r="O318" s="79">
        <v>36</v>
      </c>
      <c r="P318" s="79">
        <v>18</v>
      </c>
      <c r="Q318" s="79">
        <v>8</v>
      </c>
      <c r="R318" s="79">
        <v>11</v>
      </c>
      <c r="S318" s="79">
        <v>12</v>
      </c>
      <c r="T318" s="79">
        <v>0</v>
      </c>
      <c r="U318" s="79"/>
      <c r="V318" s="79"/>
      <c r="W318" s="79"/>
      <c r="X318" s="79"/>
      <c r="Y318" s="79"/>
      <c r="Z318" s="79"/>
      <c r="AA318" s="56">
        <v>14</v>
      </c>
      <c r="AC318" s="74">
        <f t="shared" si="22"/>
        <v>-12</v>
      </c>
    </row>
    <row r="319" spans="1:29" x14ac:dyDescent="0.2">
      <c r="A319" s="56">
        <v>15</v>
      </c>
      <c r="B319" s="79">
        <v>11</v>
      </c>
      <c r="C319" s="79">
        <v>18</v>
      </c>
      <c r="D319" s="79">
        <v>21</v>
      </c>
      <c r="E319" s="70">
        <v>24</v>
      </c>
      <c r="F319" s="79">
        <v>29</v>
      </c>
      <c r="G319" s="79">
        <v>29</v>
      </c>
      <c r="H319" s="79"/>
      <c r="I319" s="79"/>
      <c r="J319" s="79"/>
      <c r="K319" s="79"/>
      <c r="L319" s="79"/>
      <c r="M319" s="79"/>
      <c r="N319" s="56">
        <v>15</v>
      </c>
      <c r="O319" s="79">
        <v>11</v>
      </c>
      <c r="P319" s="79">
        <v>7</v>
      </c>
      <c r="Q319" s="79">
        <v>0</v>
      </c>
      <c r="R319" s="79">
        <v>1</v>
      </c>
      <c r="S319" s="79">
        <v>1</v>
      </c>
      <c r="T319" s="79">
        <v>0</v>
      </c>
      <c r="U319" s="79"/>
      <c r="V319" s="79"/>
      <c r="W319" s="79"/>
      <c r="X319" s="79"/>
      <c r="Y319" s="79"/>
      <c r="Z319" s="79"/>
      <c r="AA319" s="56">
        <v>15</v>
      </c>
      <c r="AC319" s="74">
        <f t="shared" si="22"/>
        <v>-1</v>
      </c>
    </row>
    <row r="320" spans="1:29" x14ac:dyDescent="0.2">
      <c r="A320" s="56">
        <v>16</v>
      </c>
      <c r="B320" s="79">
        <v>5</v>
      </c>
      <c r="C320" s="79">
        <v>10</v>
      </c>
      <c r="D320" s="79">
        <v>12</v>
      </c>
      <c r="E320" s="70">
        <v>12</v>
      </c>
      <c r="F320" s="79">
        <v>18</v>
      </c>
      <c r="G320" s="79">
        <v>19</v>
      </c>
      <c r="H320" s="79"/>
      <c r="I320" s="79"/>
      <c r="J320" s="79"/>
      <c r="K320" s="79"/>
      <c r="L320" s="79"/>
      <c r="M320" s="79"/>
      <c r="N320" s="56">
        <v>16</v>
      </c>
      <c r="O320" s="79">
        <v>5</v>
      </c>
      <c r="P320" s="79">
        <v>5</v>
      </c>
      <c r="Q320" s="79">
        <v>2</v>
      </c>
      <c r="R320" s="79">
        <v>0</v>
      </c>
      <c r="S320" s="79">
        <v>6</v>
      </c>
      <c r="T320" s="79">
        <v>1</v>
      </c>
      <c r="U320" s="79"/>
      <c r="V320" s="79"/>
      <c r="W320" s="79"/>
      <c r="X320" s="79"/>
      <c r="Y320" s="79"/>
      <c r="Z320" s="79"/>
      <c r="AA320" s="56">
        <v>16</v>
      </c>
      <c r="AC320" s="74">
        <f t="shared" si="22"/>
        <v>-5</v>
      </c>
    </row>
    <row r="321" spans="1:30" x14ac:dyDescent="0.2">
      <c r="A321" s="56">
        <v>17</v>
      </c>
      <c r="B321" s="79">
        <v>12</v>
      </c>
      <c r="C321" s="79">
        <v>29</v>
      </c>
      <c r="D321" s="79">
        <v>31</v>
      </c>
      <c r="E321" s="70">
        <v>37</v>
      </c>
      <c r="F321" s="79">
        <v>41</v>
      </c>
      <c r="G321" s="79">
        <v>53</v>
      </c>
      <c r="H321" s="79"/>
      <c r="I321" s="79"/>
      <c r="J321" s="79"/>
      <c r="K321" s="79"/>
      <c r="L321" s="79"/>
      <c r="M321" s="79"/>
      <c r="N321" s="56">
        <v>17</v>
      </c>
      <c r="O321" s="79">
        <v>12</v>
      </c>
      <c r="P321" s="79">
        <v>17</v>
      </c>
      <c r="Q321" s="79">
        <v>3</v>
      </c>
      <c r="R321" s="79">
        <v>6</v>
      </c>
      <c r="S321" s="79">
        <v>2</v>
      </c>
      <c r="T321" s="79">
        <v>11</v>
      </c>
      <c r="U321" s="79"/>
      <c r="V321" s="79"/>
      <c r="W321" s="79"/>
      <c r="X321" s="79"/>
      <c r="Y321" s="79"/>
      <c r="Z321" s="79"/>
      <c r="AA321" s="56">
        <v>17</v>
      </c>
      <c r="AC321" s="74">
        <f t="shared" si="22"/>
        <v>9</v>
      </c>
    </row>
    <row r="322" spans="1:30" x14ac:dyDescent="0.2">
      <c r="A322" s="56">
        <v>18</v>
      </c>
      <c r="B322" s="79">
        <v>2</v>
      </c>
      <c r="C322" s="79">
        <v>10</v>
      </c>
      <c r="D322" s="79">
        <v>14</v>
      </c>
      <c r="E322" s="70">
        <v>20</v>
      </c>
      <c r="F322" s="79">
        <v>21</v>
      </c>
      <c r="G322" s="79">
        <v>25</v>
      </c>
      <c r="H322" s="79"/>
      <c r="I322" s="79"/>
      <c r="J322" s="79"/>
      <c r="K322" s="79"/>
      <c r="L322" s="79"/>
      <c r="M322" s="79"/>
      <c r="N322" s="56">
        <v>18</v>
      </c>
      <c r="O322" s="79">
        <v>2</v>
      </c>
      <c r="P322" s="79">
        <v>7</v>
      </c>
      <c r="Q322" s="79">
        <v>4</v>
      </c>
      <c r="R322" s="79">
        <v>6</v>
      </c>
      <c r="S322" s="79">
        <v>1</v>
      </c>
      <c r="T322" s="79">
        <v>3</v>
      </c>
      <c r="U322" s="79"/>
      <c r="V322" s="79"/>
      <c r="W322" s="79"/>
      <c r="X322" s="79"/>
      <c r="Y322" s="79"/>
      <c r="Z322" s="79"/>
      <c r="AA322" s="56">
        <v>18</v>
      </c>
      <c r="AC322" s="74">
        <f t="shared" si="22"/>
        <v>2</v>
      </c>
    </row>
    <row r="323" spans="1:30" x14ac:dyDescent="0.2">
      <c r="A323" s="56">
        <v>19</v>
      </c>
      <c r="B323" s="79">
        <v>1</v>
      </c>
      <c r="C323" s="79">
        <v>2</v>
      </c>
      <c r="D323" s="79">
        <v>3</v>
      </c>
      <c r="E323" s="70">
        <v>9</v>
      </c>
      <c r="F323" s="79">
        <v>10</v>
      </c>
      <c r="G323" s="79">
        <v>12</v>
      </c>
      <c r="H323" s="79"/>
      <c r="I323" s="79"/>
      <c r="J323" s="79"/>
      <c r="K323" s="79"/>
      <c r="L323" s="79"/>
      <c r="M323" s="79"/>
      <c r="N323" s="56">
        <v>19</v>
      </c>
      <c r="O323" s="79">
        <v>1</v>
      </c>
      <c r="P323" s="79">
        <v>1</v>
      </c>
      <c r="Q323" s="79">
        <v>1</v>
      </c>
      <c r="R323" s="79">
        <v>6</v>
      </c>
      <c r="S323" s="79">
        <v>1</v>
      </c>
      <c r="T323" s="79">
        <v>2</v>
      </c>
      <c r="U323" s="79"/>
      <c r="V323" s="79"/>
      <c r="W323" s="79"/>
      <c r="X323" s="79"/>
      <c r="Y323" s="79"/>
      <c r="Z323" s="79"/>
      <c r="AA323" s="56">
        <v>19</v>
      </c>
      <c r="AC323" s="74">
        <f t="shared" si="22"/>
        <v>1</v>
      </c>
    </row>
    <row r="324" spans="1:30" x14ac:dyDescent="0.2">
      <c r="A324" s="56">
        <v>20</v>
      </c>
      <c r="B324" s="79">
        <v>8</v>
      </c>
      <c r="C324" s="79">
        <v>12</v>
      </c>
      <c r="D324" s="79">
        <v>13</v>
      </c>
      <c r="E324" s="70">
        <v>15</v>
      </c>
      <c r="F324" s="79">
        <v>18</v>
      </c>
      <c r="G324" s="79">
        <v>19</v>
      </c>
      <c r="H324" s="79"/>
      <c r="I324" s="79"/>
      <c r="J324" s="79"/>
      <c r="K324" s="79"/>
      <c r="L324" s="79"/>
      <c r="M324" s="79"/>
      <c r="N324" s="56">
        <v>20</v>
      </c>
      <c r="O324" s="79">
        <v>8</v>
      </c>
      <c r="P324" s="79">
        <v>4</v>
      </c>
      <c r="Q324" s="79">
        <v>1</v>
      </c>
      <c r="R324" s="79">
        <v>0</v>
      </c>
      <c r="S324" s="79">
        <v>3</v>
      </c>
      <c r="T324" s="79">
        <v>1</v>
      </c>
      <c r="U324" s="79"/>
      <c r="V324" s="79"/>
      <c r="W324" s="79"/>
      <c r="X324" s="79"/>
      <c r="Y324" s="79"/>
      <c r="Z324" s="79"/>
      <c r="AA324" s="56">
        <v>20</v>
      </c>
      <c r="AC324" s="74">
        <f t="shared" si="22"/>
        <v>-2</v>
      </c>
    </row>
    <row r="325" spans="1:30" x14ac:dyDescent="0.2">
      <c r="A325" s="56">
        <v>21</v>
      </c>
      <c r="B325" s="79">
        <v>6</v>
      </c>
      <c r="C325" s="79">
        <v>11</v>
      </c>
      <c r="D325" s="79">
        <v>12</v>
      </c>
      <c r="E325" s="70">
        <v>17</v>
      </c>
      <c r="F325" s="79">
        <v>17</v>
      </c>
      <c r="G325" s="79">
        <v>18</v>
      </c>
      <c r="H325" s="79"/>
      <c r="I325" s="79"/>
      <c r="J325" s="79"/>
      <c r="K325" s="79"/>
      <c r="L325" s="79"/>
      <c r="M325" s="79"/>
      <c r="N325" s="56">
        <v>21</v>
      </c>
      <c r="O325" s="79">
        <v>6</v>
      </c>
      <c r="P325" s="79">
        <v>5</v>
      </c>
      <c r="Q325" s="79">
        <v>1</v>
      </c>
      <c r="R325" s="79">
        <v>5</v>
      </c>
      <c r="S325" s="79">
        <v>0</v>
      </c>
      <c r="T325" s="79">
        <v>1</v>
      </c>
      <c r="U325" s="79"/>
      <c r="V325" s="79"/>
      <c r="W325" s="79"/>
      <c r="X325" s="79"/>
      <c r="Y325" s="79"/>
      <c r="Z325" s="79"/>
      <c r="AA325" s="56">
        <v>21</v>
      </c>
      <c r="AC325" s="74">
        <f t="shared" si="22"/>
        <v>1</v>
      </c>
    </row>
    <row r="326" spans="1:30" x14ac:dyDescent="0.2">
      <c r="A326" s="56">
        <v>22</v>
      </c>
      <c r="B326" s="79">
        <v>4</v>
      </c>
      <c r="C326" s="79">
        <v>13</v>
      </c>
      <c r="D326" s="79">
        <v>20</v>
      </c>
      <c r="E326" s="70">
        <v>30</v>
      </c>
      <c r="F326" s="79">
        <v>36</v>
      </c>
      <c r="G326" s="79">
        <v>40</v>
      </c>
      <c r="H326" s="79"/>
      <c r="I326" s="79"/>
      <c r="J326" s="79"/>
      <c r="K326" s="79"/>
      <c r="L326" s="79"/>
      <c r="M326" s="79"/>
      <c r="N326" s="56">
        <v>22</v>
      </c>
      <c r="O326" s="79">
        <v>4</v>
      </c>
      <c r="P326" s="79">
        <v>9</v>
      </c>
      <c r="Q326" s="79">
        <v>7</v>
      </c>
      <c r="R326" s="79">
        <v>10</v>
      </c>
      <c r="S326" s="79">
        <v>6</v>
      </c>
      <c r="T326" s="79">
        <v>4</v>
      </c>
      <c r="U326" s="79"/>
      <c r="V326" s="79"/>
      <c r="W326" s="79"/>
      <c r="X326" s="79"/>
      <c r="Y326" s="79"/>
      <c r="Z326" s="79"/>
      <c r="AA326" s="56">
        <v>22</v>
      </c>
      <c r="AC326" s="74">
        <f t="shared" ref="AC326:AC388" si="31">IFERROR(T326-S326,0)</f>
        <v>-2</v>
      </c>
    </row>
    <row r="327" spans="1:30" x14ac:dyDescent="0.2">
      <c r="A327" s="56">
        <v>23</v>
      </c>
      <c r="B327" s="79">
        <v>0</v>
      </c>
      <c r="C327" s="79">
        <v>0</v>
      </c>
      <c r="D327" s="79">
        <v>0</v>
      </c>
      <c r="E327" s="70">
        <v>0</v>
      </c>
      <c r="F327" s="79">
        <v>0</v>
      </c>
      <c r="G327" s="79">
        <v>1</v>
      </c>
      <c r="H327" s="79"/>
      <c r="I327" s="79"/>
      <c r="J327" s="79"/>
      <c r="K327" s="79"/>
      <c r="L327" s="79"/>
      <c r="M327" s="79"/>
      <c r="N327" s="56">
        <v>23</v>
      </c>
      <c r="O327" s="79">
        <v>0</v>
      </c>
      <c r="P327" s="79">
        <v>0</v>
      </c>
      <c r="Q327" s="79">
        <v>0</v>
      </c>
      <c r="R327" s="79">
        <v>0</v>
      </c>
      <c r="S327" s="79">
        <v>0</v>
      </c>
      <c r="T327" s="79">
        <v>0</v>
      </c>
      <c r="U327" s="79"/>
      <c r="V327" s="79"/>
      <c r="W327" s="79"/>
      <c r="X327" s="79"/>
      <c r="Y327" s="79"/>
      <c r="Z327" s="79"/>
      <c r="AA327" s="56">
        <v>23</v>
      </c>
      <c r="AC327" s="74">
        <f t="shared" si="31"/>
        <v>0</v>
      </c>
    </row>
    <row r="328" spans="1:30" x14ac:dyDescent="0.2">
      <c r="A328" s="56">
        <v>24</v>
      </c>
      <c r="B328" s="79">
        <v>7</v>
      </c>
      <c r="C328" s="79">
        <v>14</v>
      </c>
      <c r="D328" s="79">
        <v>23</v>
      </c>
      <c r="E328" s="70">
        <v>30</v>
      </c>
      <c r="F328" s="79">
        <v>35</v>
      </c>
      <c r="G328" s="79">
        <v>44</v>
      </c>
      <c r="H328" s="79"/>
      <c r="I328" s="79"/>
      <c r="J328" s="79"/>
      <c r="K328" s="79"/>
      <c r="L328" s="79"/>
      <c r="M328" s="79"/>
      <c r="N328" s="56">
        <v>24</v>
      </c>
      <c r="O328" s="79">
        <v>7</v>
      </c>
      <c r="P328" s="79">
        <v>7</v>
      </c>
      <c r="Q328" s="79">
        <v>7</v>
      </c>
      <c r="R328" s="79">
        <v>7</v>
      </c>
      <c r="S328" s="79">
        <v>5</v>
      </c>
      <c r="T328" s="79">
        <v>6</v>
      </c>
      <c r="U328" s="79"/>
      <c r="V328" s="79"/>
      <c r="W328" s="79"/>
      <c r="X328" s="79"/>
      <c r="Y328" s="79"/>
      <c r="Z328" s="79"/>
      <c r="AA328" s="56">
        <v>24</v>
      </c>
      <c r="AC328" s="74">
        <f t="shared" si="31"/>
        <v>1</v>
      </c>
    </row>
    <row r="329" spans="1:30" x14ac:dyDescent="0.2">
      <c r="A329" s="60" t="s">
        <v>2</v>
      </c>
      <c r="B329" s="61">
        <f>SUM(B305:B328)</f>
        <v>130</v>
      </c>
      <c r="C329" s="61">
        <f t="shared" ref="C329:M329" si="32">SUM(C305:C328)</f>
        <v>281</v>
      </c>
      <c r="D329" s="61">
        <f t="shared" si="32"/>
        <v>358</v>
      </c>
      <c r="E329" s="61">
        <f>SUM(E305:E328)</f>
        <v>520</v>
      </c>
      <c r="F329" s="61">
        <f t="shared" si="32"/>
        <v>635</v>
      </c>
      <c r="G329" s="61">
        <f t="shared" si="32"/>
        <v>717</v>
      </c>
      <c r="H329" s="61">
        <f t="shared" si="32"/>
        <v>0</v>
      </c>
      <c r="I329" s="61">
        <f t="shared" si="32"/>
        <v>0</v>
      </c>
      <c r="J329" s="61">
        <f t="shared" si="32"/>
        <v>0</v>
      </c>
      <c r="K329" s="61">
        <f t="shared" si="32"/>
        <v>0</v>
      </c>
      <c r="L329" s="61">
        <f t="shared" si="32"/>
        <v>0</v>
      </c>
      <c r="M329" s="61">
        <f t="shared" si="32"/>
        <v>0</v>
      </c>
      <c r="N329" s="60" t="s">
        <v>2</v>
      </c>
      <c r="O329" s="61">
        <f>SUM(O305:O328)</f>
        <v>130</v>
      </c>
      <c r="P329" s="61">
        <f t="shared" ref="P329:Z329" si="33">SUM(P305:P328)</f>
        <v>149</v>
      </c>
      <c r="Q329" s="61">
        <f t="shared" si="33"/>
        <v>74</v>
      </c>
      <c r="R329" s="61">
        <f>SUM(R305:R328)</f>
        <v>156</v>
      </c>
      <c r="S329" s="61">
        <f t="shared" si="33"/>
        <v>108</v>
      </c>
      <c r="T329" s="61">
        <f t="shared" si="33"/>
        <v>68</v>
      </c>
      <c r="U329" s="61">
        <f t="shared" si="33"/>
        <v>0</v>
      </c>
      <c r="V329" s="61">
        <f t="shared" si="33"/>
        <v>0</v>
      </c>
      <c r="W329" s="61">
        <f t="shared" si="33"/>
        <v>0</v>
      </c>
      <c r="X329" s="61">
        <f t="shared" si="33"/>
        <v>0</v>
      </c>
      <c r="Y329" s="61">
        <f t="shared" si="33"/>
        <v>0</v>
      </c>
      <c r="Z329" s="61">
        <f t="shared" si="33"/>
        <v>0</v>
      </c>
      <c r="AA329" s="60" t="s">
        <v>2</v>
      </c>
      <c r="AC329" s="74"/>
    </row>
    <row r="330" spans="1:30" x14ac:dyDescent="0.2">
      <c r="A330" s="45"/>
      <c r="AC330" s="74"/>
    </row>
    <row r="331" spans="1:30" x14ac:dyDescent="0.2">
      <c r="A331" s="45"/>
      <c r="E331" s="67"/>
      <c r="F331" s="67"/>
      <c r="G331" s="67"/>
      <c r="H331" s="67"/>
      <c r="I331" s="67"/>
      <c r="J331" s="67"/>
      <c r="N331" s="45"/>
      <c r="AC331" s="74"/>
    </row>
    <row r="332" spans="1:30" x14ac:dyDescent="0.2">
      <c r="A332" s="45"/>
      <c r="N332" s="45"/>
      <c r="AC332" s="74"/>
    </row>
    <row r="333" spans="1:30" x14ac:dyDescent="0.2">
      <c r="A333" s="45"/>
      <c r="B333" s="81"/>
      <c r="N333" s="45"/>
      <c r="O333" s="81"/>
      <c r="AC333" s="74"/>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74"/>
    </row>
    <row r="335" spans="1:30" x14ac:dyDescent="0.2">
      <c r="A335" s="64">
        <v>1</v>
      </c>
      <c r="B335" s="79">
        <v>6</v>
      </c>
      <c r="C335" s="79">
        <v>7</v>
      </c>
      <c r="D335" s="79">
        <v>12</v>
      </c>
      <c r="E335" s="79">
        <v>17</v>
      </c>
      <c r="F335" s="79">
        <v>20</v>
      </c>
      <c r="G335" s="79">
        <v>22</v>
      </c>
      <c r="H335" s="79"/>
      <c r="I335" s="79"/>
      <c r="J335" s="79"/>
      <c r="K335" s="79"/>
      <c r="L335" s="79"/>
      <c r="M335" s="79"/>
      <c r="N335" s="123">
        <v>1</v>
      </c>
      <c r="O335" s="79">
        <v>6</v>
      </c>
      <c r="P335" s="79">
        <v>1</v>
      </c>
      <c r="Q335" s="79">
        <v>5</v>
      </c>
      <c r="R335" s="79">
        <v>5</v>
      </c>
      <c r="S335" s="79">
        <v>3</v>
      </c>
      <c r="T335" s="79">
        <v>2</v>
      </c>
      <c r="U335" s="79"/>
      <c r="V335" s="79"/>
      <c r="W335" s="79"/>
      <c r="X335" s="79"/>
      <c r="Y335" s="79"/>
      <c r="Z335" s="79"/>
      <c r="AA335" s="64">
        <v>1</v>
      </c>
      <c r="AC335" s="74">
        <f t="shared" si="31"/>
        <v>-1</v>
      </c>
      <c r="AD335" s="15" t="b">
        <f t="shared" ref="AD335:AD358" si="34">IF(T335&gt;=T305, TRUE, FALSE)</f>
        <v>1</v>
      </c>
    </row>
    <row r="336" spans="1:30" x14ac:dyDescent="0.2">
      <c r="A336" s="64">
        <v>2</v>
      </c>
      <c r="B336" s="79">
        <v>2</v>
      </c>
      <c r="C336" s="79">
        <v>5</v>
      </c>
      <c r="D336" s="79">
        <v>8</v>
      </c>
      <c r="E336" s="79">
        <v>8</v>
      </c>
      <c r="F336" s="79">
        <v>10</v>
      </c>
      <c r="G336" s="79">
        <v>10</v>
      </c>
      <c r="H336" s="79"/>
      <c r="I336" s="79"/>
      <c r="J336" s="79"/>
      <c r="K336" s="79"/>
      <c r="L336" s="79"/>
      <c r="M336" s="79"/>
      <c r="N336" s="123">
        <v>2</v>
      </c>
      <c r="O336" s="79">
        <v>2</v>
      </c>
      <c r="P336" s="79">
        <v>3</v>
      </c>
      <c r="Q336" s="79">
        <v>3</v>
      </c>
      <c r="R336" s="79">
        <v>0</v>
      </c>
      <c r="S336" s="79">
        <v>2</v>
      </c>
      <c r="T336" s="79">
        <v>0</v>
      </c>
      <c r="U336" s="79"/>
      <c r="V336" s="79"/>
      <c r="W336" s="79"/>
      <c r="X336" s="79"/>
      <c r="Y336" s="79"/>
      <c r="Z336" s="79"/>
      <c r="AA336" s="64">
        <v>2</v>
      </c>
      <c r="AC336" s="74">
        <f t="shared" si="31"/>
        <v>-2</v>
      </c>
      <c r="AD336" s="15" t="b">
        <f t="shared" si="34"/>
        <v>1</v>
      </c>
    </row>
    <row r="337" spans="1:30" x14ac:dyDescent="0.2">
      <c r="A337" s="64">
        <v>3</v>
      </c>
      <c r="B337" s="79">
        <v>1</v>
      </c>
      <c r="C337" s="79">
        <v>3</v>
      </c>
      <c r="D337" s="79">
        <v>3</v>
      </c>
      <c r="E337" s="79">
        <v>4</v>
      </c>
      <c r="F337" s="79">
        <v>4</v>
      </c>
      <c r="G337" s="79">
        <v>7</v>
      </c>
      <c r="H337" s="79"/>
      <c r="I337" s="79"/>
      <c r="J337" s="79"/>
      <c r="K337" s="79"/>
      <c r="L337" s="79"/>
      <c r="M337" s="79"/>
      <c r="N337" s="123">
        <v>3</v>
      </c>
      <c r="O337" s="79">
        <v>1</v>
      </c>
      <c r="P337" s="79">
        <v>2</v>
      </c>
      <c r="Q337" s="79">
        <v>0</v>
      </c>
      <c r="R337" s="79">
        <v>1</v>
      </c>
      <c r="S337" s="79">
        <v>0</v>
      </c>
      <c r="T337" s="79">
        <v>3</v>
      </c>
      <c r="U337" s="79"/>
      <c r="V337" s="79"/>
      <c r="W337" s="79"/>
      <c r="X337" s="79"/>
      <c r="Y337" s="79"/>
      <c r="Z337" s="79"/>
      <c r="AA337" s="64">
        <v>3</v>
      </c>
      <c r="AC337" s="74">
        <f t="shared" si="31"/>
        <v>3</v>
      </c>
      <c r="AD337" s="15" t="b">
        <f t="shared" si="34"/>
        <v>1</v>
      </c>
    </row>
    <row r="338" spans="1:30" x14ac:dyDescent="0.2">
      <c r="A338" s="64">
        <v>4</v>
      </c>
      <c r="B338" s="79">
        <v>3</v>
      </c>
      <c r="C338" s="79">
        <v>6</v>
      </c>
      <c r="D338" s="79">
        <v>9</v>
      </c>
      <c r="E338" s="79">
        <v>10</v>
      </c>
      <c r="F338" s="79">
        <v>12</v>
      </c>
      <c r="G338" s="79">
        <v>14</v>
      </c>
      <c r="H338" s="79"/>
      <c r="I338" s="79"/>
      <c r="J338" s="79"/>
      <c r="K338" s="79"/>
      <c r="L338" s="79"/>
      <c r="M338" s="79"/>
      <c r="N338" s="123">
        <v>4</v>
      </c>
      <c r="O338" s="79">
        <v>3</v>
      </c>
      <c r="P338" s="79">
        <v>3</v>
      </c>
      <c r="Q338" s="79">
        <v>3</v>
      </c>
      <c r="R338" s="79">
        <v>1</v>
      </c>
      <c r="S338" s="79">
        <v>2</v>
      </c>
      <c r="T338" s="79">
        <v>2</v>
      </c>
      <c r="U338" s="79"/>
      <c r="V338" s="79"/>
      <c r="W338" s="79"/>
      <c r="X338" s="79"/>
      <c r="Y338" s="79"/>
      <c r="Z338" s="79"/>
      <c r="AA338" s="64">
        <v>4</v>
      </c>
      <c r="AC338" s="74">
        <f t="shared" si="31"/>
        <v>0</v>
      </c>
      <c r="AD338" s="15" t="b">
        <f t="shared" si="34"/>
        <v>1</v>
      </c>
    </row>
    <row r="339" spans="1:30" x14ac:dyDescent="0.2">
      <c r="A339" s="64">
        <v>5</v>
      </c>
      <c r="B339" s="79">
        <v>1</v>
      </c>
      <c r="C339" s="79">
        <v>4</v>
      </c>
      <c r="D339" s="79">
        <v>16</v>
      </c>
      <c r="E339" s="79">
        <v>17</v>
      </c>
      <c r="F339" s="79">
        <v>23</v>
      </c>
      <c r="G339" s="79">
        <v>24</v>
      </c>
      <c r="H339" s="79"/>
      <c r="I339" s="79"/>
      <c r="J339" s="79"/>
      <c r="K339" s="79"/>
      <c r="L339" s="79"/>
      <c r="M339" s="79"/>
      <c r="N339" s="123">
        <v>5</v>
      </c>
      <c r="O339" s="79">
        <v>1</v>
      </c>
      <c r="P339" s="79">
        <v>3</v>
      </c>
      <c r="Q339" s="79">
        <v>12</v>
      </c>
      <c r="R339" s="79">
        <v>1</v>
      </c>
      <c r="S339" s="79">
        <v>6</v>
      </c>
      <c r="T339" s="79">
        <v>1</v>
      </c>
      <c r="U339" s="79"/>
      <c r="V339" s="79"/>
      <c r="W339" s="79"/>
      <c r="X339" s="79"/>
      <c r="Y339" s="79"/>
      <c r="Z339" s="79"/>
      <c r="AA339" s="64">
        <v>5</v>
      </c>
      <c r="AC339" s="74">
        <f t="shared" si="31"/>
        <v>-5</v>
      </c>
      <c r="AD339" s="15" t="b">
        <f t="shared" si="34"/>
        <v>1</v>
      </c>
    </row>
    <row r="340" spans="1:30" x14ac:dyDescent="0.2">
      <c r="A340" s="64">
        <v>6</v>
      </c>
      <c r="B340" s="79">
        <v>1</v>
      </c>
      <c r="C340" s="79">
        <v>1</v>
      </c>
      <c r="D340" s="79">
        <v>4</v>
      </c>
      <c r="E340" s="79">
        <v>8</v>
      </c>
      <c r="F340" s="79">
        <v>12</v>
      </c>
      <c r="G340" s="79">
        <v>15</v>
      </c>
      <c r="H340" s="79"/>
      <c r="I340" s="79"/>
      <c r="J340" s="79"/>
      <c r="K340" s="79"/>
      <c r="L340" s="79"/>
      <c r="M340" s="79"/>
      <c r="N340" s="123">
        <v>6</v>
      </c>
      <c r="O340" s="79">
        <v>1</v>
      </c>
      <c r="P340" s="79">
        <v>0</v>
      </c>
      <c r="Q340" s="79">
        <v>3</v>
      </c>
      <c r="R340" s="79">
        <v>3</v>
      </c>
      <c r="S340" s="79">
        <v>4</v>
      </c>
      <c r="T340" s="79">
        <v>3</v>
      </c>
      <c r="U340" s="79"/>
      <c r="V340" s="79"/>
      <c r="W340" s="79"/>
      <c r="X340" s="79"/>
      <c r="Y340" s="79"/>
      <c r="Z340" s="79"/>
      <c r="AA340" s="64">
        <v>6</v>
      </c>
      <c r="AC340" s="74">
        <f t="shared" si="31"/>
        <v>-1</v>
      </c>
      <c r="AD340" s="15" t="b">
        <f t="shared" si="34"/>
        <v>1</v>
      </c>
    </row>
    <row r="341" spans="1:30" x14ac:dyDescent="0.2">
      <c r="A341" s="64">
        <v>7</v>
      </c>
      <c r="B341" s="79">
        <v>4</v>
      </c>
      <c r="C341" s="79">
        <v>8</v>
      </c>
      <c r="D341" s="79">
        <v>9</v>
      </c>
      <c r="E341" s="79">
        <v>13</v>
      </c>
      <c r="F341" s="79">
        <v>15</v>
      </c>
      <c r="G341" s="79">
        <v>15</v>
      </c>
      <c r="H341" s="79"/>
      <c r="I341" s="79"/>
      <c r="J341" s="79"/>
      <c r="K341" s="79"/>
      <c r="L341" s="79"/>
      <c r="M341" s="79"/>
      <c r="N341" s="123">
        <v>7</v>
      </c>
      <c r="O341" s="79">
        <v>4</v>
      </c>
      <c r="P341" s="79">
        <v>4</v>
      </c>
      <c r="Q341" s="79">
        <v>1</v>
      </c>
      <c r="R341" s="79">
        <v>4</v>
      </c>
      <c r="S341" s="79">
        <v>2</v>
      </c>
      <c r="T341" s="79">
        <v>0</v>
      </c>
      <c r="U341" s="79"/>
      <c r="V341" s="79"/>
      <c r="W341" s="79"/>
      <c r="X341" s="79"/>
      <c r="Y341" s="79"/>
      <c r="Z341" s="79"/>
      <c r="AA341" s="64">
        <v>7</v>
      </c>
      <c r="AC341" s="74">
        <f t="shared" si="31"/>
        <v>-2</v>
      </c>
      <c r="AD341" s="15" t="b">
        <f t="shared" si="34"/>
        <v>1</v>
      </c>
    </row>
    <row r="342" spans="1:30" x14ac:dyDescent="0.2">
      <c r="A342" s="64">
        <v>8</v>
      </c>
      <c r="B342" s="79">
        <v>8</v>
      </c>
      <c r="C342" s="79">
        <v>35</v>
      </c>
      <c r="D342" s="79">
        <v>37</v>
      </c>
      <c r="E342" s="79">
        <v>95</v>
      </c>
      <c r="F342" s="79">
        <v>112</v>
      </c>
      <c r="G342" s="79">
        <v>121</v>
      </c>
      <c r="H342" s="79"/>
      <c r="I342" s="79"/>
      <c r="J342" s="79"/>
      <c r="K342" s="79"/>
      <c r="L342" s="79"/>
      <c r="M342" s="79"/>
      <c r="N342" s="123">
        <v>8</v>
      </c>
      <c r="O342" s="79">
        <v>8</v>
      </c>
      <c r="P342" s="79">
        <v>27</v>
      </c>
      <c r="Q342" s="79">
        <v>3</v>
      </c>
      <c r="R342" s="79">
        <v>55</v>
      </c>
      <c r="S342" s="79">
        <v>18</v>
      </c>
      <c r="T342" s="79">
        <v>10</v>
      </c>
      <c r="U342" s="79"/>
      <c r="V342" s="79"/>
      <c r="W342" s="79"/>
      <c r="X342" s="79"/>
      <c r="Y342" s="79"/>
      <c r="Z342" s="406"/>
      <c r="AA342" s="64">
        <v>8</v>
      </c>
      <c r="AC342" s="74">
        <f t="shared" si="31"/>
        <v>-8</v>
      </c>
      <c r="AD342" s="15" t="b">
        <f t="shared" si="34"/>
        <v>1</v>
      </c>
    </row>
    <row r="343" spans="1:30" x14ac:dyDescent="0.2">
      <c r="A343" s="64">
        <v>9</v>
      </c>
      <c r="B343" s="79">
        <v>0</v>
      </c>
      <c r="C343" s="79">
        <v>0</v>
      </c>
      <c r="D343" s="79">
        <v>7</v>
      </c>
      <c r="E343" s="79">
        <v>10</v>
      </c>
      <c r="F343" s="79">
        <v>10</v>
      </c>
      <c r="G343" s="79">
        <v>13</v>
      </c>
      <c r="H343" s="79"/>
      <c r="I343" s="79"/>
      <c r="J343" s="79"/>
      <c r="K343" s="79"/>
      <c r="L343" s="79"/>
      <c r="M343" s="79"/>
      <c r="N343" s="123">
        <v>9</v>
      </c>
      <c r="O343" s="79">
        <v>0</v>
      </c>
      <c r="P343" s="79">
        <v>0</v>
      </c>
      <c r="Q343" s="79">
        <v>7</v>
      </c>
      <c r="R343" s="79">
        <v>3</v>
      </c>
      <c r="S343" s="79">
        <v>0</v>
      </c>
      <c r="T343" s="79">
        <v>1</v>
      </c>
      <c r="U343" s="79"/>
      <c r="V343" s="79"/>
      <c r="W343" s="79"/>
      <c r="X343" s="79"/>
      <c r="Y343" s="79"/>
      <c r="Z343" s="79"/>
      <c r="AA343" s="64">
        <v>9</v>
      </c>
      <c r="AC343" s="74">
        <f t="shared" si="31"/>
        <v>1</v>
      </c>
      <c r="AD343" s="15" t="b">
        <f t="shared" si="34"/>
        <v>1</v>
      </c>
    </row>
    <row r="344" spans="1:30" x14ac:dyDescent="0.2">
      <c r="A344" s="64">
        <v>10</v>
      </c>
      <c r="B344" s="79">
        <v>8</v>
      </c>
      <c r="C344" s="79">
        <v>16</v>
      </c>
      <c r="D344" s="79">
        <v>21</v>
      </c>
      <c r="E344" s="79">
        <v>25</v>
      </c>
      <c r="F344" s="79">
        <v>30</v>
      </c>
      <c r="G344" s="79">
        <v>32</v>
      </c>
      <c r="H344" s="79"/>
      <c r="I344" s="79"/>
      <c r="J344" s="79"/>
      <c r="K344" s="79"/>
      <c r="L344" s="79"/>
      <c r="M344" s="79"/>
      <c r="N344" s="123">
        <v>10</v>
      </c>
      <c r="O344" s="79">
        <v>8</v>
      </c>
      <c r="P344" s="79">
        <v>8</v>
      </c>
      <c r="Q344" s="79">
        <v>5</v>
      </c>
      <c r="R344" s="79">
        <v>4</v>
      </c>
      <c r="S344" s="79">
        <v>5</v>
      </c>
      <c r="T344" s="79">
        <v>2</v>
      </c>
      <c r="U344" s="79"/>
      <c r="V344" s="79"/>
      <c r="W344" s="79"/>
      <c r="X344" s="79"/>
      <c r="Y344" s="79"/>
      <c r="Z344" s="79"/>
      <c r="AA344" s="64">
        <v>10</v>
      </c>
      <c r="AC344" s="74">
        <f t="shared" si="31"/>
        <v>-3</v>
      </c>
      <c r="AD344" s="15" t="b">
        <f t="shared" si="34"/>
        <v>1</v>
      </c>
    </row>
    <row r="345" spans="1:30" x14ac:dyDescent="0.2">
      <c r="A345" s="64">
        <v>11</v>
      </c>
      <c r="B345" s="79">
        <v>0</v>
      </c>
      <c r="C345" s="79">
        <v>2</v>
      </c>
      <c r="D345" s="79">
        <v>4</v>
      </c>
      <c r="E345" s="79">
        <v>13</v>
      </c>
      <c r="F345" s="79">
        <v>14</v>
      </c>
      <c r="G345" s="79">
        <v>15</v>
      </c>
      <c r="H345" s="79"/>
      <c r="I345" s="79"/>
      <c r="J345" s="79"/>
      <c r="K345" s="79"/>
      <c r="L345" s="79"/>
      <c r="M345" s="79"/>
      <c r="N345" s="123">
        <v>11</v>
      </c>
      <c r="O345" s="79">
        <v>0</v>
      </c>
      <c r="P345" s="79">
        <v>2</v>
      </c>
      <c r="Q345" s="79">
        <v>2</v>
      </c>
      <c r="R345" s="79">
        <v>9</v>
      </c>
      <c r="S345" s="79">
        <v>1</v>
      </c>
      <c r="T345" s="79">
        <v>1</v>
      </c>
      <c r="U345" s="79"/>
      <c r="V345" s="79"/>
      <c r="W345" s="79"/>
      <c r="X345" s="79"/>
      <c r="Y345" s="79"/>
      <c r="Z345" s="79"/>
      <c r="AA345" s="64">
        <v>11</v>
      </c>
      <c r="AC345" s="74">
        <f t="shared" si="31"/>
        <v>0</v>
      </c>
      <c r="AD345" s="15" t="b">
        <f t="shared" si="34"/>
        <v>1</v>
      </c>
    </row>
    <row r="346" spans="1:30" x14ac:dyDescent="0.2">
      <c r="A346" s="64">
        <v>12</v>
      </c>
      <c r="B346" s="79">
        <v>14</v>
      </c>
      <c r="C346" s="79">
        <v>38</v>
      </c>
      <c r="D346" s="79">
        <v>54</v>
      </c>
      <c r="E346" s="79">
        <v>101</v>
      </c>
      <c r="F346" s="79">
        <v>153</v>
      </c>
      <c r="G346" s="79">
        <v>183</v>
      </c>
      <c r="H346" s="79"/>
      <c r="I346" s="79"/>
      <c r="J346" s="79"/>
      <c r="K346" s="79"/>
      <c r="L346" s="79"/>
      <c r="M346" s="79"/>
      <c r="N346" s="123">
        <v>12</v>
      </c>
      <c r="O346" s="79">
        <v>14</v>
      </c>
      <c r="P346" s="79">
        <v>24</v>
      </c>
      <c r="Q346" s="79">
        <v>16</v>
      </c>
      <c r="R346" s="79">
        <v>45</v>
      </c>
      <c r="S346" s="79">
        <v>51</v>
      </c>
      <c r="T346" s="79">
        <v>30</v>
      </c>
      <c r="U346" s="79"/>
      <c r="V346" s="79"/>
      <c r="W346" s="79"/>
      <c r="X346" s="79"/>
      <c r="Y346" s="79"/>
      <c r="Z346" s="79"/>
      <c r="AA346" s="64">
        <v>12</v>
      </c>
      <c r="AC346" s="74">
        <f t="shared" si="31"/>
        <v>-21</v>
      </c>
      <c r="AD346" s="15" t="b">
        <f t="shared" si="34"/>
        <v>1</v>
      </c>
    </row>
    <row r="347" spans="1:30" x14ac:dyDescent="0.2">
      <c r="A347" s="64">
        <v>13</v>
      </c>
      <c r="B347" s="79">
        <v>5</v>
      </c>
      <c r="C347" s="79">
        <v>5</v>
      </c>
      <c r="D347" s="79">
        <v>8</v>
      </c>
      <c r="E347" s="79">
        <v>10</v>
      </c>
      <c r="F347" s="79">
        <v>13</v>
      </c>
      <c r="G347" s="79">
        <v>13</v>
      </c>
      <c r="H347" s="79"/>
      <c r="I347" s="79"/>
      <c r="J347" s="79"/>
      <c r="K347" s="79"/>
      <c r="L347" s="79"/>
      <c r="M347" s="79"/>
      <c r="N347" s="123">
        <v>13</v>
      </c>
      <c r="O347" s="79">
        <v>5</v>
      </c>
      <c r="P347" s="79">
        <v>0</v>
      </c>
      <c r="Q347" s="79">
        <v>3</v>
      </c>
      <c r="R347" s="79">
        <v>2</v>
      </c>
      <c r="S347" s="79">
        <v>3</v>
      </c>
      <c r="T347" s="79">
        <v>0</v>
      </c>
      <c r="U347" s="79"/>
      <c r="V347" s="79"/>
      <c r="W347" s="79"/>
      <c r="X347" s="79"/>
      <c r="Y347" s="79"/>
      <c r="Z347" s="79"/>
      <c r="AA347" s="64">
        <v>13</v>
      </c>
      <c r="AC347" s="74">
        <f t="shared" si="31"/>
        <v>-3</v>
      </c>
      <c r="AD347" s="15" t="b">
        <f t="shared" si="34"/>
        <v>1</v>
      </c>
    </row>
    <row r="348" spans="1:30" x14ac:dyDescent="0.2">
      <c r="A348" s="64">
        <v>14</v>
      </c>
      <c r="B348" s="79">
        <v>36</v>
      </c>
      <c r="C348" s="79">
        <v>54</v>
      </c>
      <c r="D348" s="79">
        <v>62</v>
      </c>
      <c r="E348" s="79">
        <v>73</v>
      </c>
      <c r="F348" s="79">
        <v>85</v>
      </c>
      <c r="G348" s="79">
        <v>86</v>
      </c>
      <c r="H348" s="79"/>
      <c r="I348" s="79"/>
      <c r="J348" s="79"/>
      <c r="K348" s="79"/>
      <c r="L348" s="79"/>
      <c r="M348" s="79"/>
      <c r="N348" s="123">
        <v>14</v>
      </c>
      <c r="O348" s="79">
        <v>36</v>
      </c>
      <c r="P348" s="79">
        <v>18</v>
      </c>
      <c r="Q348" s="79">
        <v>8</v>
      </c>
      <c r="R348" s="79">
        <v>11</v>
      </c>
      <c r="S348" s="79">
        <v>12</v>
      </c>
      <c r="T348" s="79">
        <v>0</v>
      </c>
      <c r="U348" s="79"/>
      <c r="V348" s="79"/>
      <c r="W348" s="79"/>
      <c r="X348" s="79"/>
      <c r="Y348" s="79"/>
      <c r="Z348" s="79"/>
      <c r="AA348" s="64">
        <v>14</v>
      </c>
      <c r="AC348" s="74">
        <f t="shared" si="31"/>
        <v>-12</v>
      </c>
      <c r="AD348" s="15" t="b">
        <f t="shared" si="34"/>
        <v>1</v>
      </c>
    </row>
    <row r="349" spans="1:30" x14ac:dyDescent="0.2">
      <c r="A349" s="64">
        <v>15</v>
      </c>
      <c r="B349" s="79">
        <v>11</v>
      </c>
      <c r="C349" s="79">
        <v>18</v>
      </c>
      <c r="D349" s="79">
        <v>21</v>
      </c>
      <c r="E349" s="79">
        <v>24</v>
      </c>
      <c r="F349" s="79">
        <v>31</v>
      </c>
      <c r="G349" s="79">
        <v>31</v>
      </c>
      <c r="H349" s="79"/>
      <c r="I349" s="79"/>
      <c r="J349" s="79"/>
      <c r="K349" s="79"/>
      <c r="L349" s="79"/>
      <c r="M349" s="79"/>
      <c r="N349" s="123">
        <v>15</v>
      </c>
      <c r="O349" s="79">
        <v>11</v>
      </c>
      <c r="P349" s="79">
        <v>7</v>
      </c>
      <c r="Q349" s="79">
        <v>0</v>
      </c>
      <c r="R349" s="79">
        <v>1</v>
      </c>
      <c r="S349" s="79">
        <v>2</v>
      </c>
      <c r="T349" s="79">
        <v>0</v>
      </c>
      <c r="U349" s="79"/>
      <c r="V349" s="79"/>
      <c r="W349" s="79"/>
      <c r="X349" s="79"/>
      <c r="Y349" s="79"/>
      <c r="Z349" s="79"/>
      <c r="AA349" s="64">
        <v>15</v>
      </c>
      <c r="AC349" s="74">
        <f t="shared" si="31"/>
        <v>-2</v>
      </c>
      <c r="AD349" s="15" t="b">
        <f t="shared" si="34"/>
        <v>1</v>
      </c>
    </row>
    <row r="350" spans="1:30" x14ac:dyDescent="0.2">
      <c r="A350" s="64">
        <v>16</v>
      </c>
      <c r="B350" s="79">
        <v>5</v>
      </c>
      <c r="C350" s="79">
        <v>10</v>
      </c>
      <c r="D350" s="79">
        <v>12</v>
      </c>
      <c r="E350" s="79">
        <v>12</v>
      </c>
      <c r="F350" s="79">
        <v>18</v>
      </c>
      <c r="G350" s="79">
        <v>19</v>
      </c>
      <c r="H350" s="79"/>
      <c r="I350" s="79"/>
      <c r="J350" s="79"/>
      <c r="K350" s="79"/>
      <c r="L350" s="79"/>
      <c r="M350" s="79"/>
      <c r="N350" s="123">
        <v>16</v>
      </c>
      <c r="O350" s="79">
        <v>5</v>
      </c>
      <c r="P350" s="79">
        <v>5</v>
      </c>
      <c r="Q350" s="79">
        <v>2</v>
      </c>
      <c r="R350" s="79">
        <v>0</v>
      </c>
      <c r="S350" s="79">
        <v>6</v>
      </c>
      <c r="T350" s="79">
        <v>1</v>
      </c>
      <c r="U350" s="79"/>
      <c r="V350" s="79"/>
      <c r="W350" s="79"/>
      <c r="X350" s="79"/>
      <c r="Y350" s="79"/>
      <c r="Z350" s="79"/>
      <c r="AA350" s="64">
        <v>16</v>
      </c>
      <c r="AC350" s="74">
        <f t="shared" si="31"/>
        <v>-5</v>
      </c>
      <c r="AD350" s="15" t="b">
        <f t="shared" si="34"/>
        <v>1</v>
      </c>
    </row>
    <row r="351" spans="1:30" x14ac:dyDescent="0.2">
      <c r="A351" s="64">
        <v>17</v>
      </c>
      <c r="B351" s="79">
        <v>16</v>
      </c>
      <c r="C351" s="79">
        <v>38</v>
      </c>
      <c r="D351" s="79">
        <v>41</v>
      </c>
      <c r="E351" s="79">
        <v>49</v>
      </c>
      <c r="F351" s="79">
        <v>55</v>
      </c>
      <c r="G351" s="79">
        <v>69</v>
      </c>
      <c r="H351" s="79"/>
      <c r="I351" s="79"/>
      <c r="J351" s="79"/>
      <c r="K351" s="79"/>
      <c r="L351" s="79"/>
      <c r="M351" s="79"/>
      <c r="N351" s="123">
        <v>17</v>
      </c>
      <c r="O351" s="79">
        <v>16</v>
      </c>
      <c r="P351" s="79">
        <v>22</v>
      </c>
      <c r="Q351" s="79">
        <v>4</v>
      </c>
      <c r="R351" s="79">
        <v>7</v>
      </c>
      <c r="S351" s="79">
        <v>3</v>
      </c>
      <c r="T351" s="79">
        <v>13</v>
      </c>
      <c r="U351" s="79"/>
      <c r="V351" s="79"/>
      <c r="W351" s="79"/>
      <c r="X351" s="79"/>
      <c r="Y351" s="79"/>
      <c r="Z351" s="79"/>
      <c r="AA351" s="64">
        <v>17</v>
      </c>
      <c r="AC351" s="74">
        <f t="shared" si="31"/>
        <v>10</v>
      </c>
      <c r="AD351" s="15" t="b">
        <f t="shared" si="34"/>
        <v>1</v>
      </c>
    </row>
    <row r="352" spans="1:30" x14ac:dyDescent="0.2">
      <c r="A352" s="64">
        <v>18</v>
      </c>
      <c r="B352" s="79">
        <v>8</v>
      </c>
      <c r="C352" s="79">
        <v>18</v>
      </c>
      <c r="D352" s="79">
        <v>26</v>
      </c>
      <c r="E352" s="79">
        <v>33</v>
      </c>
      <c r="F352" s="79">
        <v>34</v>
      </c>
      <c r="G352" s="79">
        <v>39</v>
      </c>
      <c r="H352" s="79"/>
      <c r="I352" s="79"/>
      <c r="J352" s="79"/>
      <c r="K352" s="79"/>
      <c r="L352" s="79"/>
      <c r="M352" s="79"/>
      <c r="N352" s="123">
        <v>18</v>
      </c>
      <c r="O352" s="79">
        <v>8</v>
      </c>
      <c r="P352" s="79">
        <v>9</v>
      </c>
      <c r="Q352" s="79">
        <v>8</v>
      </c>
      <c r="R352" s="79">
        <v>7</v>
      </c>
      <c r="S352" s="79">
        <v>1</v>
      </c>
      <c r="T352" s="79">
        <v>5</v>
      </c>
      <c r="U352" s="79"/>
      <c r="V352" s="79"/>
      <c r="W352" s="79"/>
      <c r="X352" s="79"/>
      <c r="Y352" s="79"/>
      <c r="Z352" s="79"/>
      <c r="AA352" s="64">
        <v>18</v>
      </c>
      <c r="AC352" s="74">
        <f t="shared" si="31"/>
        <v>4</v>
      </c>
      <c r="AD352" s="15" t="b">
        <f t="shared" si="34"/>
        <v>1</v>
      </c>
    </row>
    <row r="353" spans="1:30" x14ac:dyDescent="0.2">
      <c r="A353" s="64">
        <v>19</v>
      </c>
      <c r="B353" s="79">
        <v>1</v>
      </c>
      <c r="C353" s="79">
        <v>2</v>
      </c>
      <c r="D353" s="79">
        <v>3</v>
      </c>
      <c r="E353" s="79">
        <v>10</v>
      </c>
      <c r="F353" s="79">
        <v>11</v>
      </c>
      <c r="G353" s="79">
        <v>13</v>
      </c>
      <c r="H353" s="79"/>
      <c r="I353" s="79"/>
      <c r="J353" s="79"/>
      <c r="K353" s="79"/>
      <c r="L353" s="79"/>
      <c r="M353" s="79"/>
      <c r="N353" s="123">
        <v>19</v>
      </c>
      <c r="O353" s="79">
        <v>1</v>
      </c>
      <c r="P353" s="79">
        <v>1</v>
      </c>
      <c r="Q353" s="79">
        <v>1</v>
      </c>
      <c r="R353" s="79">
        <v>7</v>
      </c>
      <c r="S353" s="79">
        <v>1</v>
      </c>
      <c r="T353" s="79">
        <v>2</v>
      </c>
      <c r="U353" s="79"/>
      <c r="V353" s="79"/>
      <c r="W353" s="79"/>
      <c r="X353" s="79"/>
      <c r="Y353" s="79"/>
      <c r="Z353" s="79"/>
      <c r="AA353" s="64">
        <v>19</v>
      </c>
      <c r="AC353" s="74">
        <f t="shared" si="31"/>
        <v>1</v>
      </c>
      <c r="AD353" s="15" t="b">
        <f t="shared" si="34"/>
        <v>1</v>
      </c>
    </row>
    <row r="354" spans="1:30" x14ac:dyDescent="0.2">
      <c r="A354" s="64">
        <v>20</v>
      </c>
      <c r="B354" s="79">
        <v>11</v>
      </c>
      <c r="C354" s="79">
        <v>17</v>
      </c>
      <c r="D354" s="79">
        <v>18</v>
      </c>
      <c r="E354" s="79">
        <v>20</v>
      </c>
      <c r="F354" s="79">
        <v>23</v>
      </c>
      <c r="G354" s="79">
        <v>24</v>
      </c>
      <c r="H354" s="79"/>
      <c r="I354" s="79"/>
      <c r="J354" s="79"/>
      <c r="K354" s="79"/>
      <c r="L354" s="79"/>
      <c r="M354" s="79"/>
      <c r="N354" s="123">
        <v>20</v>
      </c>
      <c r="O354" s="79">
        <v>11</v>
      </c>
      <c r="P354" s="79">
        <v>6</v>
      </c>
      <c r="Q354" s="79">
        <v>1</v>
      </c>
      <c r="R354" s="79">
        <v>0</v>
      </c>
      <c r="S354" s="79">
        <v>3</v>
      </c>
      <c r="T354" s="79">
        <v>1</v>
      </c>
      <c r="U354" s="79"/>
      <c r="V354" s="79"/>
      <c r="W354" s="79"/>
      <c r="X354" s="79"/>
      <c r="Y354" s="79"/>
      <c r="Z354" s="79"/>
      <c r="AA354" s="64">
        <v>20</v>
      </c>
      <c r="AC354" s="74">
        <f t="shared" si="31"/>
        <v>-2</v>
      </c>
      <c r="AD354" s="15" t="b">
        <f t="shared" si="34"/>
        <v>1</v>
      </c>
    </row>
    <row r="355" spans="1:30" x14ac:dyDescent="0.2">
      <c r="A355" s="64">
        <v>21</v>
      </c>
      <c r="B355" s="79">
        <v>6</v>
      </c>
      <c r="C355" s="79">
        <v>11</v>
      </c>
      <c r="D355" s="79">
        <v>12</v>
      </c>
      <c r="E355" s="79">
        <v>17</v>
      </c>
      <c r="F355" s="79">
        <v>17</v>
      </c>
      <c r="G355" s="79">
        <v>18</v>
      </c>
      <c r="H355" s="79"/>
      <c r="I355" s="79"/>
      <c r="J355" s="79"/>
      <c r="K355" s="79"/>
      <c r="L355" s="79"/>
      <c r="M355" s="79"/>
      <c r="N355" s="123">
        <v>21</v>
      </c>
      <c r="O355" s="79">
        <v>6</v>
      </c>
      <c r="P355" s="79">
        <v>5</v>
      </c>
      <c r="Q355" s="79">
        <v>1</v>
      </c>
      <c r="R355" s="79">
        <v>5</v>
      </c>
      <c r="S355" s="79">
        <v>0</v>
      </c>
      <c r="T355" s="79">
        <v>1</v>
      </c>
      <c r="U355" s="79"/>
      <c r="V355" s="79"/>
      <c r="W355" s="79"/>
      <c r="X355" s="79"/>
      <c r="Y355" s="79"/>
      <c r="Z355" s="79"/>
      <c r="AA355" s="64">
        <v>21</v>
      </c>
      <c r="AC355" s="74">
        <f t="shared" si="31"/>
        <v>1</v>
      </c>
      <c r="AD355" s="15" t="b">
        <f t="shared" si="34"/>
        <v>1</v>
      </c>
    </row>
    <row r="356" spans="1:30" x14ac:dyDescent="0.2">
      <c r="A356" s="64">
        <v>22</v>
      </c>
      <c r="B356" s="79">
        <v>8</v>
      </c>
      <c r="C356" s="79">
        <v>19</v>
      </c>
      <c r="D356" s="79">
        <v>33</v>
      </c>
      <c r="E356" s="79">
        <v>46</v>
      </c>
      <c r="F356" s="79">
        <v>60</v>
      </c>
      <c r="G356" s="79">
        <v>65</v>
      </c>
      <c r="H356" s="79"/>
      <c r="I356" s="79"/>
      <c r="J356" s="79"/>
      <c r="K356" s="79"/>
      <c r="L356" s="79"/>
      <c r="M356" s="79"/>
      <c r="N356" s="123">
        <v>22</v>
      </c>
      <c r="O356" s="79">
        <v>8</v>
      </c>
      <c r="P356" s="79">
        <v>11</v>
      </c>
      <c r="Q356" s="79">
        <v>13</v>
      </c>
      <c r="R356" s="79">
        <v>13</v>
      </c>
      <c r="S356" s="79">
        <v>14</v>
      </c>
      <c r="T356" s="79">
        <v>5</v>
      </c>
      <c r="U356" s="79"/>
      <c r="V356" s="79"/>
      <c r="W356" s="79"/>
      <c r="X356" s="79"/>
      <c r="Y356" s="79"/>
      <c r="Z356" s="79"/>
      <c r="AA356" s="64">
        <v>22</v>
      </c>
      <c r="AC356" s="74">
        <f t="shared" si="31"/>
        <v>-9</v>
      </c>
      <c r="AD356" s="15" t="b">
        <f t="shared" si="34"/>
        <v>1</v>
      </c>
    </row>
    <row r="357" spans="1:30" x14ac:dyDescent="0.2">
      <c r="A357" s="64">
        <v>23</v>
      </c>
      <c r="B357" s="79">
        <v>0</v>
      </c>
      <c r="C357" s="79">
        <v>0</v>
      </c>
      <c r="D357" s="79">
        <v>0</v>
      </c>
      <c r="E357" s="79">
        <v>1</v>
      </c>
      <c r="F357" s="79">
        <v>1</v>
      </c>
      <c r="G357" s="79">
        <v>2</v>
      </c>
      <c r="H357" s="79"/>
      <c r="I357" s="79"/>
      <c r="J357" s="79"/>
      <c r="K357" s="79"/>
      <c r="L357" s="79"/>
      <c r="M357" s="79"/>
      <c r="N357" s="123">
        <v>23</v>
      </c>
      <c r="O357" s="79">
        <v>0</v>
      </c>
      <c r="P357" s="79">
        <v>0</v>
      </c>
      <c r="Q357" s="79">
        <v>0</v>
      </c>
      <c r="R357" s="79">
        <v>0</v>
      </c>
      <c r="S357" s="79">
        <v>0</v>
      </c>
      <c r="T357" s="79">
        <v>0</v>
      </c>
      <c r="U357" s="79"/>
      <c r="V357" s="79"/>
      <c r="W357" s="79"/>
      <c r="X357" s="79"/>
      <c r="Y357" s="79"/>
      <c r="Z357" s="79"/>
      <c r="AA357" s="64">
        <v>23</v>
      </c>
      <c r="AC357" s="74">
        <f t="shared" si="31"/>
        <v>0</v>
      </c>
      <c r="AD357" s="15" t="b">
        <f t="shared" si="34"/>
        <v>1</v>
      </c>
    </row>
    <row r="358" spans="1:30" x14ac:dyDescent="0.2">
      <c r="A358" s="64">
        <v>24</v>
      </c>
      <c r="B358" s="79">
        <v>7</v>
      </c>
      <c r="C358" s="79">
        <v>15</v>
      </c>
      <c r="D358" s="79">
        <v>24</v>
      </c>
      <c r="E358" s="79">
        <v>31</v>
      </c>
      <c r="F358" s="79">
        <v>38</v>
      </c>
      <c r="G358" s="79">
        <v>46</v>
      </c>
      <c r="H358" s="79"/>
      <c r="I358" s="79"/>
      <c r="J358" s="79"/>
      <c r="K358" s="79"/>
      <c r="L358" s="79"/>
      <c r="M358" s="79"/>
      <c r="N358" s="123">
        <v>24</v>
      </c>
      <c r="O358" s="79">
        <v>7</v>
      </c>
      <c r="P358" s="79">
        <v>8</v>
      </c>
      <c r="Q358" s="79">
        <v>7</v>
      </c>
      <c r="R358" s="79">
        <v>7</v>
      </c>
      <c r="S358" s="79">
        <v>5</v>
      </c>
      <c r="T358" s="79">
        <v>7</v>
      </c>
      <c r="U358" s="79"/>
      <c r="V358" s="79"/>
      <c r="W358" s="79"/>
      <c r="X358" s="79"/>
      <c r="Y358" s="79"/>
      <c r="Z358" s="79"/>
      <c r="AA358" s="64">
        <v>24</v>
      </c>
      <c r="AC358" s="74">
        <f t="shared" si="31"/>
        <v>2</v>
      </c>
      <c r="AD358" s="15" t="b">
        <f t="shared" si="34"/>
        <v>1</v>
      </c>
    </row>
    <row r="359" spans="1:30" x14ac:dyDescent="0.2">
      <c r="A359" s="71" t="s">
        <v>2</v>
      </c>
      <c r="B359" s="61">
        <f t="shared" ref="B359:G359" si="35">SUM(B335:B358)</f>
        <v>162</v>
      </c>
      <c r="C359" s="61">
        <f t="shared" si="35"/>
        <v>332</v>
      </c>
      <c r="D359" s="61">
        <f t="shared" si="35"/>
        <v>444</v>
      </c>
      <c r="E359" s="61">
        <f t="shared" si="35"/>
        <v>647</v>
      </c>
      <c r="F359" s="61">
        <f t="shared" si="35"/>
        <v>801</v>
      </c>
      <c r="G359" s="61">
        <f t="shared" si="35"/>
        <v>896</v>
      </c>
      <c r="H359" s="61">
        <f t="shared" ref="H359:M359" si="36">SUM(H335:H358)</f>
        <v>0</v>
      </c>
      <c r="I359" s="61">
        <f t="shared" si="36"/>
        <v>0</v>
      </c>
      <c r="J359" s="61">
        <f t="shared" si="36"/>
        <v>0</v>
      </c>
      <c r="K359" s="61">
        <f t="shared" si="36"/>
        <v>0</v>
      </c>
      <c r="L359" s="61">
        <f t="shared" si="36"/>
        <v>0</v>
      </c>
      <c r="M359" s="61">
        <f t="shared" si="36"/>
        <v>0</v>
      </c>
      <c r="N359" s="71" t="s">
        <v>2</v>
      </c>
      <c r="O359" s="61">
        <f>SUM(O335:O358)</f>
        <v>162</v>
      </c>
      <c r="P359" s="61">
        <f t="shared" ref="P359:Z359" si="37">SUM(P335:P358)</f>
        <v>169</v>
      </c>
      <c r="Q359" s="61">
        <f t="shared" si="37"/>
        <v>108</v>
      </c>
      <c r="R359" s="61">
        <f t="shared" si="37"/>
        <v>191</v>
      </c>
      <c r="S359" s="61">
        <f t="shared" si="37"/>
        <v>144</v>
      </c>
      <c r="T359" s="61">
        <f t="shared" si="37"/>
        <v>90</v>
      </c>
      <c r="U359" s="61">
        <f t="shared" si="37"/>
        <v>0</v>
      </c>
      <c r="V359" s="61">
        <f t="shared" si="37"/>
        <v>0</v>
      </c>
      <c r="W359" s="61">
        <f t="shared" si="37"/>
        <v>0</v>
      </c>
      <c r="X359" s="61">
        <f t="shared" si="37"/>
        <v>0</v>
      </c>
      <c r="Y359" s="61">
        <f t="shared" si="37"/>
        <v>0</v>
      </c>
      <c r="Z359" s="61">
        <f t="shared" si="37"/>
        <v>0</v>
      </c>
      <c r="AA359" s="71" t="s">
        <v>2</v>
      </c>
      <c r="AC359" s="74"/>
    </row>
    <row r="360" spans="1:30" x14ac:dyDescent="0.2">
      <c r="A360" s="45"/>
      <c r="AA360" s="45"/>
      <c r="AC360" s="74"/>
    </row>
    <row r="361" spans="1:30" x14ac:dyDescent="0.2">
      <c r="E361" s="67"/>
      <c r="F361" s="67"/>
      <c r="G361" s="67"/>
      <c r="H361" s="67"/>
      <c r="I361" s="67"/>
      <c r="J361" s="67"/>
      <c r="X361" s="324"/>
      <c r="AC361" s="74"/>
    </row>
    <row r="362" spans="1:30" x14ac:dyDescent="0.2">
      <c r="X362" s="324"/>
      <c r="AC362" s="74"/>
    </row>
    <row r="363" spans="1:30" x14ac:dyDescent="0.2">
      <c r="B363" s="81"/>
      <c r="C363" s="81"/>
      <c r="D363" s="81"/>
      <c r="E363" s="81"/>
      <c r="F363" s="81"/>
      <c r="G363" s="81"/>
      <c r="H363" s="81"/>
      <c r="I363" s="81"/>
      <c r="J363" s="81"/>
      <c r="K363" s="81"/>
      <c r="L363" s="81"/>
      <c r="M363" s="81"/>
      <c r="O363" s="81"/>
      <c r="X363" s="324"/>
      <c r="AC363" s="74"/>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74"/>
    </row>
    <row r="365" spans="1:30" x14ac:dyDescent="0.2">
      <c r="A365" s="56">
        <v>1</v>
      </c>
      <c r="B365" s="79">
        <v>1</v>
      </c>
      <c r="C365" s="79">
        <v>2</v>
      </c>
      <c r="D365" s="79">
        <v>2</v>
      </c>
      <c r="E365" s="79">
        <v>5</v>
      </c>
      <c r="F365" s="79">
        <v>7</v>
      </c>
      <c r="G365" s="79">
        <v>8</v>
      </c>
      <c r="H365" s="79"/>
      <c r="I365" s="79"/>
      <c r="J365" s="79"/>
      <c r="K365" s="79"/>
      <c r="L365" s="79"/>
      <c r="M365" s="79"/>
      <c r="N365" s="56">
        <v>1</v>
      </c>
      <c r="O365" s="79">
        <v>1</v>
      </c>
      <c r="P365" s="79">
        <v>1</v>
      </c>
      <c r="Q365" s="79">
        <v>0</v>
      </c>
      <c r="R365" s="79">
        <v>3</v>
      </c>
      <c r="S365" s="79">
        <v>2</v>
      </c>
      <c r="T365" s="79">
        <v>1</v>
      </c>
      <c r="U365" s="79"/>
      <c r="V365" s="79"/>
      <c r="W365" s="79"/>
      <c r="X365" s="79"/>
      <c r="Y365" s="79"/>
      <c r="Z365" s="79"/>
      <c r="AA365" s="56">
        <v>1</v>
      </c>
      <c r="AC365" s="74">
        <f t="shared" si="31"/>
        <v>-1</v>
      </c>
    </row>
    <row r="366" spans="1:30" x14ac:dyDescent="0.2">
      <c r="A366" s="56">
        <v>2</v>
      </c>
      <c r="B366" s="79">
        <v>1</v>
      </c>
      <c r="C366" s="79">
        <v>1</v>
      </c>
      <c r="D366" s="79">
        <v>2</v>
      </c>
      <c r="E366" s="79">
        <v>5</v>
      </c>
      <c r="F366" s="79">
        <v>6</v>
      </c>
      <c r="G366" s="79">
        <v>6</v>
      </c>
      <c r="H366" s="79"/>
      <c r="I366" s="79"/>
      <c r="J366" s="79"/>
      <c r="K366" s="79"/>
      <c r="L366" s="79"/>
      <c r="M366" s="79"/>
      <c r="N366" s="56">
        <v>2</v>
      </c>
      <c r="O366" s="79">
        <v>1</v>
      </c>
      <c r="P366" s="79">
        <v>0</v>
      </c>
      <c r="Q366" s="79">
        <v>1</v>
      </c>
      <c r="R366" s="79">
        <v>3</v>
      </c>
      <c r="S366" s="79">
        <v>1</v>
      </c>
      <c r="T366" s="79">
        <v>0</v>
      </c>
      <c r="U366" s="79"/>
      <c r="V366" s="79"/>
      <c r="W366" s="79"/>
      <c r="X366" s="79"/>
      <c r="Y366" s="79"/>
      <c r="Z366" s="79"/>
      <c r="AA366" s="56">
        <v>2</v>
      </c>
      <c r="AC366" s="74">
        <f t="shared" si="31"/>
        <v>-1</v>
      </c>
    </row>
    <row r="367" spans="1:30" x14ac:dyDescent="0.2">
      <c r="A367" s="56">
        <v>3</v>
      </c>
      <c r="B367" s="79">
        <v>0</v>
      </c>
      <c r="C367" s="79">
        <v>2</v>
      </c>
      <c r="D367" s="79">
        <v>2</v>
      </c>
      <c r="E367" s="79">
        <v>2</v>
      </c>
      <c r="F367" s="79">
        <v>2</v>
      </c>
      <c r="G367" s="79">
        <v>7</v>
      </c>
      <c r="H367" s="79"/>
      <c r="I367" s="79"/>
      <c r="J367" s="79"/>
      <c r="K367" s="79"/>
      <c r="L367" s="79"/>
      <c r="M367" s="79"/>
      <c r="N367" s="56">
        <v>3</v>
      </c>
      <c r="O367" s="79">
        <v>0</v>
      </c>
      <c r="P367" s="79">
        <v>2</v>
      </c>
      <c r="Q367" s="79">
        <v>0</v>
      </c>
      <c r="R367" s="79">
        <v>0</v>
      </c>
      <c r="S367" s="79">
        <v>0</v>
      </c>
      <c r="T367" s="79">
        <v>4</v>
      </c>
      <c r="U367" s="79"/>
      <c r="V367" s="79"/>
      <c r="W367" s="79"/>
      <c r="X367" s="79"/>
      <c r="Y367" s="79"/>
      <c r="Z367" s="79"/>
      <c r="AA367" s="56">
        <v>3</v>
      </c>
      <c r="AC367" s="74">
        <f t="shared" si="31"/>
        <v>4</v>
      </c>
    </row>
    <row r="368" spans="1:30" x14ac:dyDescent="0.2">
      <c r="A368" s="56">
        <v>4</v>
      </c>
      <c r="B368" s="79">
        <v>1</v>
      </c>
      <c r="C368" s="79">
        <v>8</v>
      </c>
      <c r="D368" s="79">
        <v>9</v>
      </c>
      <c r="E368" s="79">
        <v>9</v>
      </c>
      <c r="F368" s="79">
        <v>10</v>
      </c>
      <c r="G368" s="79">
        <v>10</v>
      </c>
      <c r="H368" s="79"/>
      <c r="I368" s="79"/>
      <c r="J368" s="79"/>
      <c r="K368" s="79"/>
      <c r="L368" s="79"/>
      <c r="M368" s="79"/>
      <c r="N368" s="56">
        <v>4</v>
      </c>
      <c r="O368" s="79">
        <v>1</v>
      </c>
      <c r="P368" s="79">
        <v>6</v>
      </c>
      <c r="Q368" s="79">
        <v>1</v>
      </c>
      <c r="R368" s="79">
        <v>0</v>
      </c>
      <c r="S368" s="79">
        <v>1</v>
      </c>
      <c r="T368" s="79">
        <v>0</v>
      </c>
      <c r="U368" s="79"/>
      <c r="V368" s="79"/>
      <c r="W368" s="79"/>
      <c r="X368" s="79"/>
      <c r="Y368" s="79"/>
      <c r="Z368" s="79"/>
      <c r="AA368" s="56">
        <v>4</v>
      </c>
      <c r="AC368" s="74">
        <f t="shared" si="31"/>
        <v>-1</v>
      </c>
    </row>
    <row r="369" spans="1:29" x14ac:dyDescent="0.2">
      <c r="A369" s="56">
        <v>5</v>
      </c>
      <c r="B369" s="79">
        <v>0</v>
      </c>
      <c r="C369" s="79">
        <v>7</v>
      </c>
      <c r="D369" s="79">
        <v>14</v>
      </c>
      <c r="E369" s="79">
        <v>18</v>
      </c>
      <c r="F369" s="79">
        <v>18</v>
      </c>
      <c r="G369" s="79">
        <v>20</v>
      </c>
      <c r="H369" s="79"/>
      <c r="I369" s="79"/>
      <c r="J369" s="79"/>
      <c r="K369" s="79"/>
      <c r="L369" s="79"/>
      <c r="M369" s="79"/>
      <c r="N369" s="56">
        <v>5</v>
      </c>
      <c r="O369" s="79">
        <v>0</v>
      </c>
      <c r="P369" s="79">
        <v>7</v>
      </c>
      <c r="Q369" s="79">
        <v>6</v>
      </c>
      <c r="R369" s="79">
        <v>4</v>
      </c>
      <c r="S369" s="79">
        <v>0</v>
      </c>
      <c r="T369" s="79">
        <v>2</v>
      </c>
      <c r="U369" s="79"/>
      <c r="V369" s="79"/>
      <c r="W369" s="79"/>
      <c r="X369" s="79"/>
      <c r="Y369" s="79"/>
      <c r="Z369" s="79"/>
      <c r="AA369" s="56">
        <v>5</v>
      </c>
      <c r="AC369" s="74">
        <f t="shared" si="31"/>
        <v>2</v>
      </c>
    </row>
    <row r="370" spans="1:29" x14ac:dyDescent="0.2">
      <c r="A370" s="56">
        <v>6</v>
      </c>
      <c r="B370" s="79">
        <v>1</v>
      </c>
      <c r="C370" s="79">
        <v>2</v>
      </c>
      <c r="D370" s="79">
        <v>6</v>
      </c>
      <c r="E370" s="79">
        <v>7</v>
      </c>
      <c r="F370" s="79">
        <v>7</v>
      </c>
      <c r="G370" s="79">
        <v>9</v>
      </c>
      <c r="H370" s="79"/>
      <c r="I370" s="79"/>
      <c r="J370" s="79"/>
      <c r="K370" s="79"/>
      <c r="L370" s="79"/>
      <c r="M370" s="79"/>
      <c r="N370" s="56">
        <v>6</v>
      </c>
      <c r="O370" s="79">
        <v>1</v>
      </c>
      <c r="P370" s="79">
        <v>1</v>
      </c>
      <c r="Q370" s="79">
        <v>4</v>
      </c>
      <c r="R370" s="79">
        <v>1</v>
      </c>
      <c r="S370" s="79">
        <v>0</v>
      </c>
      <c r="T370" s="79">
        <v>2</v>
      </c>
      <c r="U370" s="79"/>
      <c r="V370" s="79"/>
      <c r="W370" s="79"/>
      <c r="X370" s="79"/>
      <c r="Y370" s="79"/>
      <c r="Z370" s="79"/>
      <c r="AA370" s="56">
        <v>6</v>
      </c>
      <c r="AC370" s="74">
        <f t="shared" si="31"/>
        <v>2</v>
      </c>
    </row>
    <row r="371" spans="1:29" x14ac:dyDescent="0.2">
      <c r="A371" s="56">
        <v>7</v>
      </c>
      <c r="B371" s="79">
        <v>3</v>
      </c>
      <c r="C371" s="79">
        <v>5</v>
      </c>
      <c r="D371" s="79">
        <v>5</v>
      </c>
      <c r="E371" s="79">
        <v>5</v>
      </c>
      <c r="F371" s="79">
        <v>5</v>
      </c>
      <c r="G371" s="79">
        <v>5</v>
      </c>
      <c r="H371" s="79"/>
      <c r="I371" s="79"/>
      <c r="J371" s="79"/>
      <c r="K371" s="79"/>
      <c r="L371" s="79"/>
      <c r="M371" s="79"/>
      <c r="N371" s="56">
        <v>7</v>
      </c>
      <c r="O371" s="79">
        <v>3</v>
      </c>
      <c r="P371" s="79">
        <v>2</v>
      </c>
      <c r="Q371" s="79">
        <v>0</v>
      </c>
      <c r="R371" s="79">
        <v>0</v>
      </c>
      <c r="S371" s="79">
        <v>0</v>
      </c>
      <c r="T371" s="79">
        <v>0</v>
      </c>
      <c r="U371" s="79"/>
      <c r="V371" s="79"/>
      <c r="W371" s="79"/>
      <c r="X371" s="79"/>
      <c r="Y371" s="79"/>
      <c r="Z371" s="79"/>
      <c r="AA371" s="56">
        <v>7</v>
      </c>
      <c r="AC371" s="74">
        <f t="shared" si="31"/>
        <v>0</v>
      </c>
    </row>
    <row r="372" spans="1:29" x14ac:dyDescent="0.2">
      <c r="A372" s="56">
        <v>8</v>
      </c>
      <c r="B372" s="79">
        <v>5</v>
      </c>
      <c r="C372" s="79">
        <v>9</v>
      </c>
      <c r="D372" s="79">
        <v>9</v>
      </c>
      <c r="E372" s="79">
        <v>25</v>
      </c>
      <c r="F372" s="79">
        <v>37</v>
      </c>
      <c r="G372" s="79">
        <v>38</v>
      </c>
      <c r="H372" s="79"/>
      <c r="I372" s="79"/>
      <c r="J372" s="79"/>
      <c r="K372" s="79"/>
      <c r="L372" s="79"/>
      <c r="M372" s="79"/>
      <c r="N372" s="56">
        <v>8</v>
      </c>
      <c r="O372" s="79">
        <v>5</v>
      </c>
      <c r="P372" s="79">
        <v>4</v>
      </c>
      <c r="Q372" s="79">
        <v>0</v>
      </c>
      <c r="R372" s="79">
        <v>16</v>
      </c>
      <c r="S372" s="79">
        <v>12</v>
      </c>
      <c r="T372" s="79">
        <v>1</v>
      </c>
      <c r="U372" s="79"/>
      <c r="V372" s="79"/>
      <c r="W372" s="79"/>
      <c r="X372" s="79"/>
      <c r="Y372" s="79"/>
      <c r="Z372" s="79"/>
      <c r="AA372" s="56">
        <v>8</v>
      </c>
      <c r="AC372" s="74">
        <f t="shared" si="31"/>
        <v>-11</v>
      </c>
    </row>
    <row r="373" spans="1:29" x14ac:dyDescent="0.2">
      <c r="A373" s="56">
        <v>9</v>
      </c>
      <c r="B373" s="79">
        <v>0</v>
      </c>
      <c r="C373" s="79">
        <v>1</v>
      </c>
      <c r="D373" s="79">
        <v>23</v>
      </c>
      <c r="E373" s="79">
        <v>27</v>
      </c>
      <c r="F373" s="79">
        <v>31</v>
      </c>
      <c r="G373" s="79">
        <v>31</v>
      </c>
      <c r="H373" s="79"/>
      <c r="I373" s="79"/>
      <c r="J373" s="79"/>
      <c r="K373" s="79"/>
      <c r="L373" s="79"/>
      <c r="M373" s="79"/>
      <c r="N373" s="56">
        <v>9</v>
      </c>
      <c r="O373" s="79">
        <v>0</v>
      </c>
      <c r="P373" s="79">
        <v>1</v>
      </c>
      <c r="Q373" s="79">
        <v>21</v>
      </c>
      <c r="R373" s="79">
        <v>4</v>
      </c>
      <c r="S373" s="79">
        <v>3</v>
      </c>
      <c r="T373" s="79">
        <v>0</v>
      </c>
      <c r="U373" s="79"/>
      <c r="V373" s="79"/>
      <c r="W373" s="79"/>
      <c r="X373" s="79"/>
      <c r="Y373" s="79"/>
      <c r="Z373" s="79"/>
      <c r="AA373" s="56">
        <v>9</v>
      </c>
      <c r="AC373" s="74">
        <f t="shared" si="31"/>
        <v>-3</v>
      </c>
    </row>
    <row r="374" spans="1:29" x14ac:dyDescent="0.2">
      <c r="A374" s="56">
        <v>10</v>
      </c>
      <c r="B374" s="79">
        <v>3</v>
      </c>
      <c r="C374" s="79">
        <v>5</v>
      </c>
      <c r="D374" s="79">
        <v>8</v>
      </c>
      <c r="E374" s="79">
        <v>8</v>
      </c>
      <c r="F374" s="79">
        <v>10</v>
      </c>
      <c r="G374" s="79">
        <v>10</v>
      </c>
      <c r="H374" s="79"/>
      <c r="I374" s="79"/>
      <c r="J374" s="79"/>
      <c r="K374" s="79"/>
      <c r="L374" s="79"/>
      <c r="M374" s="79"/>
      <c r="N374" s="56">
        <v>10</v>
      </c>
      <c r="O374" s="79">
        <v>3</v>
      </c>
      <c r="P374" s="79">
        <v>2</v>
      </c>
      <c r="Q374" s="79">
        <v>3</v>
      </c>
      <c r="R374" s="79">
        <v>0</v>
      </c>
      <c r="S374" s="79">
        <v>2</v>
      </c>
      <c r="T374" s="79">
        <v>0</v>
      </c>
      <c r="U374" s="79"/>
      <c r="V374" s="79"/>
      <c r="W374" s="79"/>
      <c r="X374" s="79"/>
      <c r="Y374" s="79"/>
      <c r="Z374" s="79"/>
      <c r="AA374" s="56">
        <v>10</v>
      </c>
      <c r="AC374" s="74">
        <f t="shared" si="31"/>
        <v>-2</v>
      </c>
    </row>
    <row r="375" spans="1:29" x14ac:dyDescent="0.2">
      <c r="A375" s="56">
        <v>11</v>
      </c>
      <c r="B375" s="79">
        <v>0</v>
      </c>
      <c r="C375" s="79">
        <v>5</v>
      </c>
      <c r="D375" s="79">
        <v>8</v>
      </c>
      <c r="E375" s="79">
        <v>23</v>
      </c>
      <c r="F375" s="79">
        <v>23</v>
      </c>
      <c r="G375" s="79">
        <v>23</v>
      </c>
      <c r="H375" s="79"/>
      <c r="I375" s="79"/>
      <c r="J375" s="79"/>
      <c r="K375" s="79"/>
      <c r="L375" s="79"/>
      <c r="M375" s="79"/>
      <c r="N375" s="56">
        <v>11</v>
      </c>
      <c r="O375" s="79">
        <v>0</v>
      </c>
      <c r="P375" s="79">
        <v>5</v>
      </c>
      <c r="Q375" s="79">
        <v>3</v>
      </c>
      <c r="R375" s="79">
        <v>15</v>
      </c>
      <c r="S375" s="79">
        <v>0</v>
      </c>
      <c r="T375" s="79">
        <v>0</v>
      </c>
      <c r="U375" s="79"/>
      <c r="V375" s="79"/>
      <c r="W375" s="79"/>
      <c r="X375" s="79"/>
      <c r="Y375" s="79"/>
      <c r="Z375" s="79"/>
      <c r="AA375" s="56">
        <v>11</v>
      </c>
      <c r="AC375" s="74">
        <f t="shared" si="31"/>
        <v>0</v>
      </c>
    </row>
    <row r="376" spans="1:29" x14ac:dyDescent="0.2">
      <c r="A376" s="56">
        <v>12</v>
      </c>
      <c r="B376" s="79">
        <v>27</v>
      </c>
      <c r="C376" s="79">
        <v>56</v>
      </c>
      <c r="D376" s="79">
        <v>67</v>
      </c>
      <c r="E376" s="79">
        <v>96</v>
      </c>
      <c r="F376" s="79">
        <v>155</v>
      </c>
      <c r="G376" s="79">
        <v>179</v>
      </c>
      <c r="H376" s="79"/>
      <c r="I376" s="79"/>
      <c r="J376" s="79"/>
      <c r="K376" s="79"/>
      <c r="L376" s="79"/>
      <c r="M376" s="79"/>
      <c r="N376" s="56">
        <v>12</v>
      </c>
      <c r="O376" s="79">
        <v>27</v>
      </c>
      <c r="P376" s="79">
        <v>29</v>
      </c>
      <c r="Q376" s="79">
        <v>10</v>
      </c>
      <c r="R376" s="79">
        <v>28</v>
      </c>
      <c r="S376" s="79">
        <v>58</v>
      </c>
      <c r="T376" s="79">
        <v>24</v>
      </c>
      <c r="U376" s="79"/>
      <c r="V376" s="79"/>
      <c r="W376" s="79"/>
      <c r="X376" s="79"/>
      <c r="Y376" s="79"/>
      <c r="Z376" s="79"/>
      <c r="AA376" s="56">
        <v>12</v>
      </c>
      <c r="AC376" s="74">
        <f t="shared" si="31"/>
        <v>-34</v>
      </c>
    </row>
    <row r="377" spans="1:29" x14ac:dyDescent="0.2">
      <c r="A377" s="56">
        <v>13</v>
      </c>
      <c r="B377" s="79">
        <v>1</v>
      </c>
      <c r="C377" s="79">
        <v>5</v>
      </c>
      <c r="D377" s="79">
        <v>6</v>
      </c>
      <c r="E377" s="79">
        <v>13</v>
      </c>
      <c r="F377" s="79">
        <v>15</v>
      </c>
      <c r="G377" s="79">
        <v>15</v>
      </c>
      <c r="H377" s="79"/>
      <c r="I377" s="79"/>
      <c r="J377" s="79"/>
      <c r="K377" s="79"/>
      <c r="L377" s="79"/>
      <c r="M377" s="79"/>
      <c r="N377" s="56">
        <v>13</v>
      </c>
      <c r="O377" s="79">
        <v>1</v>
      </c>
      <c r="P377" s="79">
        <v>3</v>
      </c>
      <c r="Q377" s="79">
        <v>1</v>
      </c>
      <c r="R377" s="79">
        <v>7</v>
      </c>
      <c r="S377" s="79">
        <v>2</v>
      </c>
      <c r="T377" s="79">
        <v>0</v>
      </c>
      <c r="U377" s="79"/>
      <c r="V377" s="79"/>
      <c r="W377" s="79"/>
      <c r="X377" s="79"/>
      <c r="Y377" s="79"/>
      <c r="Z377" s="79"/>
      <c r="AA377" s="56">
        <v>13</v>
      </c>
      <c r="AC377" s="74">
        <f t="shared" si="31"/>
        <v>-2</v>
      </c>
    </row>
    <row r="378" spans="1:29" x14ac:dyDescent="0.2">
      <c r="A378" s="56">
        <v>14</v>
      </c>
      <c r="B378" s="79">
        <v>19</v>
      </c>
      <c r="C378" s="79">
        <v>33</v>
      </c>
      <c r="D378" s="79">
        <v>77</v>
      </c>
      <c r="E378" s="79">
        <v>94</v>
      </c>
      <c r="F378" s="79">
        <v>108</v>
      </c>
      <c r="G378" s="79">
        <v>109</v>
      </c>
      <c r="H378" s="79"/>
      <c r="I378" s="79"/>
      <c r="J378" s="79"/>
      <c r="K378" s="79"/>
      <c r="L378" s="79"/>
      <c r="M378" s="79"/>
      <c r="N378" s="56">
        <v>14</v>
      </c>
      <c r="O378" s="79">
        <v>19</v>
      </c>
      <c r="P378" s="79">
        <v>14</v>
      </c>
      <c r="Q378" s="79">
        <v>44</v>
      </c>
      <c r="R378" s="79">
        <v>16</v>
      </c>
      <c r="S378" s="79">
        <v>14</v>
      </c>
      <c r="T378" s="79">
        <v>1</v>
      </c>
      <c r="U378" s="79"/>
      <c r="V378" s="79"/>
      <c r="W378" s="79"/>
      <c r="X378" s="79"/>
      <c r="Y378" s="79"/>
      <c r="Z378" s="79"/>
      <c r="AA378" s="56">
        <v>14</v>
      </c>
      <c r="AC378" s="74">
        <f t="shared" si="31"/>
        <v>-13</v>
      </c>
    </row>
    <row r="379" spans="1:29" x14ac:dyDescent="0.2">
      <c r="A379" s="56">
        <v>15</v>
      </c>
      <c r="B379" s="79">
        <v>23</v>
      </c>
      <c r="C379" s="79">
        <v>45</v>
      </c>
      <c r="D379" s="79">
        <v>55</v>
      </c>
      <c r="E379" s="79">
        <v>63</v>
      </c>
      <c r="F379" s="79">
        <v>86</v>
      </c>
      <c r="G379" s="79">
        <v>88</v>
      </c>
      <c r="H379" s="79"/>
      <c r="I379" s="79"/>
      <c r="J379" s="79"/>
      <c r="K379" s="79"/>
      <c r="L379" s="79"/>
      <c r="M379" s="79"/>
      <c r="N379" s="56">
        <v>15</v>
      </c>
      <c r="O379" s="79">
        <v>23</v>
      </c>
      <c r="P379" s="79">
        <v>20</v>
      </c>
      <c r="Q379" s="79">
        <v>1</v>
      </c>
      <c r="R379" s="79">
        <v>4</v>
      </c>
      <c r="S379" s="79">
        <v>17</v>
      </c>
      <c r="T379" s="79">
        <v>2</v>
      </c>
      <c r="U379" s="79"/>
      <c r="V379" s="79"/>
      <c r="W379" s="79"/>
      <c r="X379" s="79"/>
      <c r="Y379" s="79"/>
      <c r="Z379" s="79"/>
      <c r="AA379" s="56">
        <v>15</v>
      </c>
      <c r="AC379" s="74">
        <f t="shared" si="31"/>
        <v>-15</v>
      </c>
    </row>
    <row r="380" spans="1:29" x14ac:dyDescent="0.2">
      <c r="A380" s="56">
        <v>16</v>
      </c>
      <c r="B380" s="79">
        <v>4</v>
      </c>
      <c r="C380" s="79">
        <v>11</v>
      </c>
      <c r="D380" s="79">
        <v>14</v>
      </c>
      <c r="E380" s="79">
        <v>14</v>
      </c>
      <c r="F380" s="79">
        <v>20</v>
      </c>
      <c r="G380" s="79">
        <v>26</v>
      </c>
      <c r="H380" s="79"/>
      <c r="I380" s="79"/>
      <c r="J380" s="79"/>
      <c r="K380" s="79"/>
      <c r="L380" s="79"/>
      <c r="M380" s="79"/>
      <c r="N380" s="56">
        <v>16</v>
      </c>
      <c r="O380" s="79">
        <v>4</v>
      </c>
      <c r="P380" s="79">
        <v>7</v>
      </c>
      <c r="Q380" s="79">
        <v>3</v>
      </c>
      <c r="R380" s="79">
        <v>0</v>
      </c>
      <c r="S380" s="79">
        <v>6</v>
      </c>
      <c r="T380" s="79">
        <v>5</v>
      </c>
      <c r="U380" s="79"/>
      <c r="V380" s="79"/>
      <c r="W380" s="79"/>
      <c r="X380" s="79"/>
      <c r="Y380" s="79"/>
      <c r="Z380" s="79"/>
      <c r="AA380" s="56">
        <v>16</v>
      </c>
      <c r="AC380" s="74">
        <f t="shared" si="31"/>
        <v>-1</v>
      </c>
    </row>
    <row r="381" spans="1:29" x14ac:dyDescent="0.2">
      <c r="A381" s="56">
        <v>17</v>
      </c>
      <c r="B381" s="79">
        <v>8</v>
      </c>
      <c r="C381" s="79">
        <v>22</v>
      </c>
      <c r="D381" s="79">
        <v>30</v>
      </c>
      <c r="E381" s="79">
        <v>37</v>
      </c>
      <c r="F381" s="79">
        <v>47</v>
      </c>
      <c r="G381" s="79">
        <v>60</v>
      </c>
      <c r="H381" s="79"/>
      <c r="I381" s="79"/>
      <c r="J381" s="79"/>
      <c r="K381" s="79"/>
      <c r="L381" s="79"/>
      <c r="M381" s="79"/>
      <c r="N381" s="56">
        <v>17</v>
      </c>
      <c r="O381" s="79">
        <v>8</v>
      </c>
      <c r="P381" s="79">
        <v>13</v>
      </c>
      <c r="Q381" s="79">
        <v>7</v>
      </c>
      <c r="R381" s="79">
        <v>7</v>
      </c>
      <c r="S381" s="79">
        <v>9</v>
      </c>
      <c r="T381" s="79">
        <v>12</v>
      </c>
      <c r="U381" s="79"/>
      <c r="V381" s="79"/>
      <c r="W381" s="79"/>
      <c r="X381" s="79"/>
      <c r="Y381" s="79"/>
      <c r="Z381" s="79"/>
      <c r="AA381" s="56">
        <v>17</v>
      </c>
      <c r="AC381" s="74">
        <f t="shared" si="31"/>
        <v>3</v>
      </c>
    </row>
    <row r="382" spans="1:29" x14ac:dyDescent="0.2">
      <c r="A382" s="56">
        <v>18</v>
      </c>
      <c r="B382" s="79">
        <v>14</v>
      </c>
      <c r="C382" s="79">
        <v>17</v>
      </c>
      <c r="D382" s="79">
        <v>20</v>
      </c>
      <c r="E382" s="79">
        <v>20</v>
      </c>
      <c r="F382" s="79">
        <v>26</v>
      </c>
      <c r="G382" s="79">
        <v>29</v>
      </c>
      <c r="H382" s="79"/>
      <c r="I382" s="79"/>
      <c r="J382" s="79"/>
      <c r="K382" s="79"/>
      <c r="L382" s="79"/>
      <c r="M382" s="79"/>
      <c r="N382" s="56">
        <v>18</v>
      </c>
      <c r="O382" s="79">
        <v>14</v>
      </c>
      <c r="P382" s="79">
        <v>3</v>
      </c>
      <c r="Q382" s="79">
        <v>3</v>
      </c>
      <c r="R382" s="79">
        <v>0</v>
      </c>
      <c r="S382" s="79">
        <v>6</v>
      </c>
      <c r="T382" s="79">
        <v>3</v>
      </c>
      <c r="U382" s="79"/>
      <c r="V382" s="79"/>
      <c r="W382" s="79"/>
      <c r="X382" s="79"/>
      <c r="Y382" s="79"/>
      <c r="Z382" s="79"/>
      <c r="AA382" s="56">
        <v>18</v>
      </c>
      <c r="AC382" s="74">
        <f t="shared" si="31"/>
        <v>-3</v>
      </c>
    </row>
    <row r="383" spans="1:29" x14ac:dyDescent="0.2">
      <c r="A383" s="56">
        <v>19</v>
      </c>
      <c r="B383" s="79">
        <v>0</v>
      </c>
      <c r="C383" s="79">
        <v>1</v>
      </c>
      <c r="D383" s="79">
        <v>1</v>
      </c>
      <c r="E383" s="79">
        <v>2</v>
      </c>
      <c r="F383" s="79">
        <v>2</v>
      </c>
      <c r="G383" s="79">
        <v>2</v>
      </c>
      <c r="H383" s="79"/>
      <c r="I383" s="79"/>
      <c r="J383" s="79"/>
      <c r="K383" s="79"/>
      <c r="L383" s="79"/>
      <c r="M383" s="79"/>
      <c r="N383" s="56">
        <v>19</v>
      </c>
      <c r="O383" s="79">
        <v>0</v>
      </c>
      <c r="P383" s="79">
        <v>1</v>
      </c>
      <c r="Q383" s="79">
        <v>0</v>
      </c>
      <c r="R383" s="79">
        <v>1</v>
      </c>
      <c r="S383" s="79">
        <v>0</v>
      </c>
      <c r="T383" s="79">
        <v>0</v>
      </c>
      <c r="U383" s="79"/>
      <c r="V383" s="79"/>
      <c r="W383" s="79"/>
      <c r="X383" s="79"/>
      <c r="Y383" s="79"/>
      <c r="Z383" s="79"/>
      <c r="AA383" s="56">
        <v>19</v>
      </c>
      <c r="AC383" s="74">
        <f t="shared" si="31"/>
        <v>0</v>
      </c>
    </row>
    <row r="384" spans="1:29" x14ac:dyDescent="0.2">
      <c r="A384" s="56">
        <v>20</v>
      </c>
      <c r="B384" s="79">
        <v>7</v>
      </c>
      <c r="C384" s="79">
        <v>9</v>
      </c>
      <c r="D384" s="79">
        <v>11</v>
      </c>
      <c r="E384" s="79">
        <v>15</v>
      </c>
      <c r="F384" s="79">
        <v>16</v>
      </c>
      <c r="G384" s="79">
        <v>18</v>
      </c>
      <c r="H384" s="79"/>
      <c r="I384" s="79"/>
      <c r="J384" s="79"/>
      <c r="K384" s="79"/>
      <c r="L384" s="79"/>
      <c r="M384" s="79"/>
      <c r="N384" s="56">
        <v>20</v>
      </c>
      <c r="O384" s="79">
        <v>7</v>
      </c>
      <c r="P384" s="79">
        <v>2</v>
      </c>
      <c r="Q384" s="79">
        <v>2</v>
      </c>
      <c r="R384" s="79">
        <v>3</v>
      </c>
      <c r="S384" s="79">
        <v>1</v>
      </c>
      <c r="T384" s="79">
        <v>1</v>
      </c>
      <c r="U384" s="79"/>
      <c r="V384" s="79"/>
      <c r="W384" s="79"/>
      <c r="X384" s="79"/>
      <c r="Y384" s="79"/>
      <c r="Z384" s="79"/>
      <c r="AA384" s="56">
        <v>20</v>
      </c>
      <c r="AC384" s="74">
        <f t="shared" si="31"/>
        <v>0</v>
      </c>
    </row>
    <row r="385" spans="1:30" x14ac:dyDescent="0.2">
      <c r="A385" s="56">
        <v>21</v>
      </c>
      <c r="B385" s="79">
        <v>5</v>
      </c>
      <c r="C385" s="79">
        <v>7</v>
      </c>
      <c r="D385" s="79">
        <v>10</v>
      </c>
      <c r="E385" s="79">
        <v>13</v>
      </c>
      <c r="F385" s="79">
        <v>15</v>
      </c>
      <c r="G385" s="79">
        <v>18</v>
      </c>
      <c r="H385" s="79"/>
      <c r="I385" s="79"/>
      <c r="J385" s="79"/>
      <c r="K385" s="79"/>
      <c r="L385" s="79"/>
      <c r="M385" s="79"/>
      <c r="N385" s="56">
        <v>21</v>
      </c>
      <c r="O385" s="79">
        <v>5</v>
      </c>
      <c r="P385" s="79">
        <v>2</v>
      </c>
      <c r="Q385" s="79">
        <v>3</v>
      </c>
      <c r="R385" s="79">
        <v>3</v>
      </c>
      <c r="S385" s="79">
        <v>2</v>
      </c>
      <c r="T385" s="79">
        <v>3</v>
      </c>
      <c r="U385" s="79"/>
      <c r="V385" s="79"/>
      <c r="W385" s="79"/>
      <c r="X385" s="79"/>
      <c r="Y385" s="79"/>
      <c r="Z385" s="79"/>
      <c r="AA385" s="56">
        <v>21</v>
      </c>
      <c r="AC385" s="74">
        <f t="shared" si="31"/>
        <v>1</v>
      </c>
    </row>
    <row r="386" spans="1:30" x14ac:dyDescent="0.2">
      <c r="A386" s="56">
        <v>22</v>
      </c>
      <c r="B386" s="79">
        <v>4</v>
      </c>
      <c r="C386" s="79">
        <v>6</v>
      </c>
      <c r="D386" s="79">
        <v>13</v>
      </c>
      <c r="E386" s="79">
        <v>25</v>
      </c>
      <c r="F386" s="79">
        <v>35</v>
      </c>
      <c r="G386" s="79">
        <v>35</v>
      </c>
      <c r="H386" s="79"/>
      <c r="I386" s="79"/>
      <c r="J386" s="79"/>
      <c r="K386" s="79"/>
      <c r="L386" s="79"/>
      <c r="M386" s="79"/>
      <c r="N386" s="56">
        <v>22</v>
      </c>
      <c r="O386" s="79">
        <v>4</v>
      </c>
      <c r="P386" s="79">
        <v>2</v>
      </c>
      <c r="Q386" s="79">
        <v>7</v>
      </c>
      <c r="R386" s="79">
        <v>12</v>
      </c>
      <c r="S386" s="79">
        <v>10</v>
      </c>
      <c r="T386" s="79">
        <v>1</v>
      </c>
      <c r="U386" s="79"/>
      <c r="V386" s="79"/>
      <c r="W386" s="79"/>
      <c r="X386" s="79"/>
      <c r="Y386" s="79"/>
      <c r="Z386" s="79"/>
      <c r="AA386" s="56">
        <v>22</v>
      </c>
      <c r="AC386" s="74">
        <f t="shared" si="31"/>
        <v>-9</v>
      </c>
    </row>
    <row r="387" spans="1:30" x14ac:dyDescent="0.2">
      <c r="A387" s="56">
        <v>23</v>
      </c>
      <c r="B387" s="79">
        <v>4</v>
      </c>
      <c r="C387" s="79">
        <v>6</v>
      </c>
      <c r="D387" s="79">
        <v>7</v>
      </c>
      <c r="E387" s="79">
        <v>10</v>
      </c>
      <c r="F387" s="79">
        <v>25</v>
      </c>
      <c r="G387" s="79">
        <v>53</v>
      </c>
      <c r="H387" s="79"/>
      <c r="I387" s="79"/>
      <c r="J387" s="79"/>
      <c r="K387" s="79"/>
      <c r="L387" s="79"/>
      <c r="M387" s="79"/>
      <c r="N387" s="56">
        <v>23</v>
      </c>
      <c r="O387" s="79">
        <v>4</v>
      </c>
      <c r="P387" s="79">
        <v>2</v>
      </c>
      <c r="Q387" s="79">
        <v>0</v>
      </c>
      <c r="R387" s="79">
        <v>0</v>
      </c>
      <c r="S387" s="79">
        <v>0</v>
      </c>
      <c r="T387" s="79">
        <v>0</v>
      </c>
      <c r="U387" s="79"/>
      <c r="V387" s="79"/>
      <c r="W387" s="79"/>
      <c r="X387" s="79"/>
      <c r="Y387" s="79"/>
      <c r="Z387" s="79"/>
      <c r="AA387" s="56">
        <v>23</v>
      </c>
      <c r="AC387" s="74">
        <f t="shared" si="31"/>
        <v>0</v>
      </c>
    </row>
    <row r="388" spans="1:30" x14ac:dyDescent="0.2">
      <c r="A388" s="56">
        <v>24</v>
      </c>
      <c r="B388" s="79">
        <v>15</v>
      </c>
      <c r="C388" s="79">
        <v>29</v>
      </c>
      <c r="D388" s="79">
        <v>38</v>
      </c>
      <c r="E388" s="79">
        <v>54</v>
      </c>
      <c r="F388" s="79">
        <v>60</v>
      </c>
      <c r="G388" s="79">
        <v>69</v>
      </c>
      <c r="H388" s="79"/>
      <c r="I388" s="79"/>
      <c r="J388" s="79"/>
      <c r="K388" s="79"/>
      <c r="L388" s="79"/>
      <c r="M388" s="79"/>
      <c r="N388" s="56">
        <v>24</v>
      </c>
      <c r="O388" s="79">
        <v>15</v>
      </c>
      <c r="P388" s="79">
        <v>14</v>
      </c>
      <c r="Q388" s="79">
        <v>8</v>
      </c>
      <c r="R388" s="79">
        <v>17</v>
      </c>
      <c r="S388" s="79">
        <v>5</v>
      </c>
      <c r="T388" s="79">
        <v>8</v>
      </c>
      <c r="U388" s="79"/>
      <c r="V388" s="79"/>
      <c r="W388" s="79"/>
      <c r="X388" s="79"/>
      <c r="Y388" s="79"/>
      <c r="Z388" s="79"/>
      <c r="AA388" s="56">
        <v>24</v>
      </c>
      <c r="AC388" s="74">
        <f t="shared" si="31"/>
        <v>3</v>
      </c>
    </row>
    <row r="389" spans="1:30" x14ac:dyDescent="0.2">
      <c r="A389" s="60" t="s">
        <v>2</v>
      </c>
      <c r="B389" s="61">
        <f t="shared" ref="B389:G389" si="38">SUM(B365:B388)</f>
        <v>146</v>
      </c>
      <c r="C389" s="61">
        <f t="shared" si="38"/>
        <v>294</v>
      </c>
      <c r="D389" s="61">
        <f t="shared" si="38"/>
        <v>437</v>
      </c>
      <c r="E389" s="61">
        <f t="shared" si="38"/>
        <v>590</v>
      </c>
      <c r="F389" s="61">
        <f t="shared" si="38"/>
        <v>766</v>
      </c>
      <c r="G389" s="61">
        <f t="shared" si="38"/>
        <v>868</v>
      </c>
      <c r="H389" s="61">
        <f t="shared" ref="H389:M389" si="39">SUM(H365:H388)</f>
        <v>0</v>
      </c>
      <c r="I389" s="61">
        <f t="shared" si="39"/>
        <v>0</v>
      </c>
      <c r="J389" s="61">
        <f t="shared" si="39"/>
        <v>0</v>
      </c>
      <c r="K389" s="61">
        <f t="shared" si="39"/>
        <v>0</v>
      </c>
      <c r="L389" s="61">
        <f t="shared" si="39"/>
        <v>0</v>
      </c>
      <c r="M389" s="61">
        <f t="shared" si="39"/>
        <v>0</v>
      </c>
      <c r="N389" s="60" t="s">
        <v>2</v>
      </c>
      <c r="O389" s="61">
        <f t="shared" ref="O389:T389" si="40">SUM(O365:O388)</f>
        <v>146</v>
      </c>
      <c r="P389" s="61">
        <f t="shared" si="40"/>
        <v>143</v>
      </c>
      <c r="Q389" s="61">
        <f t="shared" si="40"/>
        <v>128</v>
      </c>
      <c r="R389" s="61">
        <f t="shared" si="40"/>
        <v>144</v>
      </c>
      <c r="S389" s="61">
        <f t="shared" si="40"/>
        <v>151</v>
      </c>
      <c r="T389" s="61">
        <f t="shared" si="40"/>
        <v>70</v>
      </c>
      <c r="U389" s="61">
        <f t="shared" ref="U389:Z389" si="41">SUM(U365:U388)</f>
        <v>0</v>
      </c>
      <c r="V389" s="61">
        <f t="shared" si="41"/>
        <v>0</v>
      </c>
      <c r="W389" s="61">
        <f t="shared" si="41"/>
        <v>0</v>
      </c>
      <c r="X389" s="61">
        <f t="shared" si="41"/>
        <v>0</v>
      </c>
      <c r="Y389" s="61">
        <f t="shared" si="41"/>
        <v>0</v>
      </c>
      <c r="Z389" s="61">
        <f t="shared" si="41"/>
        <v>0</v>
      </c>
      <c r="AA389" s="60" t="s">
        <v>2</v>
      </c>
      <c r="AC389" s="74"/>
    </row>
    <row r="390" spans="1:30" x14ac:dyDescent="0.2">
      <c r="A390" s="45"/>
      <c r="Y390" s="45"/>
      <c r="AC390" s="74"/>
    </row>
    <row r="391" spans="1:30" x14ac:dyDescent="0.2">
      <c r="A391" s="45"/>
      <c r="E391" s="67"/>
      <c r="F391" s="67"/>
      <c r="G391" s="67"/>
      <c r="H391" s="67"/>
      <c r="I391" s="67"/>
      <c r="J391" s="67"/>
      <c r="L391" s="396"/>
      <c r="N391" s="45"/>
      <c r="X391" s="324"/>
      <c r="AA391" s="45"/>
      <c r="AC391" s="74"/>
    </row>
    <row r="392" spans="1:30" x14ac:dyDescent="0.2">
      <c r="A392" s="45"/>
      <c r="N392" s="45"/>
      <c r="X392" s="324"/>
      <c r="AA392" s="45"/>
      <c r="AC392" s="74"/>
    </row>
    <row r="393" spans="1:30" x14ac:dyDescent="0.2">
      <c r="A393" s="45"/>
      <c r="B393" s="81"/>
      <c r="N393" s="45"/>
      <c r="O393" s="81"/>
      <c r="X393" s="324"/>
      <c r="AA393" s="45"/>
      <c r="AC393" s="74"/>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74"/>
    </row>
    <row r="395" spans="1:30" x14ac:dyDescent="0.2">
      <c r="A395" s="64">
        <v>1</v>
      </c>
      <c r="B395" s="79">
        <v>1</v>
      </c>
      <c r="C395" s="79">
        <v>3</v>
      </c>
      <c r="D395" s="79">
        <v>5</v>
      </c>
      <c r="E395" s="79">
        <v>8</v>
      </c>
      <c r="F395" s="79">
        <v>11</v>
      </c>
      <c r="G395" s="79">
        <v>12</v>
      </c>
      <c r="H395" s="79"/>
      <c r="I395" s="79"/>
      <c r="J395" s="79"/>
      <c r="K395" s="79"/>
      <c r="L395" s="79"/>
      <c r="M395" s="79"/>
      <c r="N395" s="123">
        <v>1</v>
      </c>
      <c r="O395" s="79">
        <v>1</v>
      </c>
      <c r="P395" s="79">
        <v>2</v>
      </c>
      <c r="Q395" s="79">
        <v>2</v>
      </c>
      <c r="R395" s="79">
        <v>3</v>
      </c>
      <c r="S395" s="79">
        <v>2</v>
      </c>
      <c r="T395" s="79">
        <v>1</v>
      </c>
      <c r="U395" s="79"/>
      <c r="V395" s="79"/>
      <c r="W395" s="79"/>
      <c r="X395" s="79"/>
      <c r="Y395" s="79"/>
      <c r="Z395" s="79"/>
      <c r="AA395" s="64">
        <v>1</v>
      </c>
      <c r="AC395" s="74">
        <f t="shared" ref="AC395:AC448" si="42">IFERROR(T395-S395,0)</f>
        <v>-1</v>
      </c>
      <c r="AD395" s="15" t="b">
        <f t="shared" ref="AD395:AD418" si="43">IF(T395&gt;=T365, TRUE, FALSE)</f>
        <v>1</v>
      </c>
    </row>
    <row r="396" spans="1:30" x14ac:dyDescent="0.2">
      <c r="A396" s="64">
        <v>2</v>
      </c>
      <c r="B396" s="79">
        <v>1</v>
      </c>
      <c r="C396" s="79">
        <v>1</v>
      </c>
      <c r="D396" s="79">
        <v>2</v>
      </c>
      <c r="E396" s="79">
        <v>5</v>
      </c>
      <c r="F396" s="79">
        <v>6</v>
      </c>
      <c r="G396" s="79">
        <v>6</v>
      </c>
      <c r="H396" s="79"/>
      <c r="I396" s="79"/>
      <c r="J396" s="79"/>
      <c r="K396" s="79"/>
      <c r="L396" s="79"/>
      <c r="M396" s="79"/>
      <c r="N396" s="123">
        <v>2</v>
      </c>
      <c r="O396" s="79">
        <v>1</v>
      </c>
      <c r="P396" s="406">
        <v>0</v>
      </c>
      <c r="Q396" s="79">
        <v>1</v>
      </c>
      <c r="R396" s="79">
        <v>3</v>
      </c>
      <c r="S396" s="79">
        <v>1</v>
      </c>
      <c r="T396" s="79">
        <v>0</v>
      </c>
      <c r="U396" s="79"/>
      <c r="V396" s="79"/>
      <c r="W396" s="79"/>
      <c r="X396" s="79"/>
      <c r="Y396" s="79"/>
      <c r="Z396" s="79"/>
      <c r="AA396" s="64">
        <v>2</v>
      </c>
      <c r="AC396" s="74">
        <f t="shared" si="42"/>
        <v>-1</v>
      </c>
      <c r="AD396" s="15" t="b">
        <f t="shared" si="43"/>
        <v>1</v>
      </c>
    </row>
    <row r="397" spans="1:30" x14ac:dyDescent="0.2">
      <c r="A397" s="64">
        <v>3</v>
      </c>
      <c r="B397" s="79">
        <v>0</v>
      </c>
      <c r="C397" s="79">
        <v>2</v>
      </c>
      <c r="D397" s="79">
        <v>2</v>
      </c>
      <c r="E397" s="79">
        <v>2</v>
      </c>
      <c r="F397" s="79">
        <v>2</v>
      </c>
      <c r="G397" s="79">
        <v>7</v>
      </c>
      <c r="H397" s="79"/>
      <c r="I397" s="79"/>
      <c r="J397" s="79"/>
      <c r="K397" s="79"/>
      <c r="L397" s="79"/>
      <c r="M397" s="79"/>
      <c r="N397" s="123">
        <v>3</v>
      </c>
      <c r="O397" s="79">
        <v>0</v>
      </c>
      <c r="P397" s="79">
        <v>2</v>
      </c>
      <c r="Q397" s="79">
        <v>0</v>
      </c>
      <c r="R397" s="79">
        <v>0</v>
      </c>
      <c r="S397" s="79">
        <v>0</v>
      </c>
      <c r="T397" s="79">
        <v>4</v>
      </c>
      <c r="U397" s="79"/>
      <c r="V397" s="79"/>
      <c r="W397" s="79"/>
      <c r="X397" s="79"/>
      <c r="Y397" s="79"/>
      <c r="Z397" s="79"/>
      <c r="AA397" s="64">
        <v>3</v>
      </c>
      <c r="AC397" s="74">
        <f t="shared" si="42"/>
        <v>4</v>
      </c>
      <c r="AD397" s="15" t="b">
        <f t="shared" si="43"/>
        <v>1</v>
      </c>
    </row>
    <row r="398" spans="1:30" x14ac:dyDescent="0.2">
      <c r="A398" s="64">
        <v>4</v>
      </c>
      <c r="B398" s="79">
        <v>1</v>
      </c>
      <c r="C398" s="79">
        <v>8</v>
      </c>
      <c r="D398" s="79">
        <v>9</v>
      </c>
      <c r="E398" s="79">
        <v>9</v>
      </c>
      <c r="F398" s="79">
        <v>10</v>
      </c>
      <c r="G398" s="79">
        <v>12</v>
      </c>
      <c r="H398" s="79"/>
      <c r="I398" s="79"/>
      <c r="J398" s="79"/>
      <c r="K398" s="79"/>
      <c r="L398" s="79"/>
      <c r="M398" s="79"/>
      <c r="N398" s="123">
        <v>4</v>
      </c>
      <c r="O398" s="79">
        <v>1</v>
      </c>
      <c r="P398" s="79">
        <v>6</v>
      </c>
      <c r="Q398" s="79">
        <v>1</v>
      </c>
      <c r="R398" s="79">
        <v>0</v>
      </c>
      <c r="S398" s="79">
        <v>1</v>
      </c>
      <c r="T398" s="79">
        <v>0</v>
      </c>
      <c r="U398" s="79"/>
      <c r="V398" s="79"/>
      <c r="W398" s="79"/>
      <c r="X398" s="79"/>
      <c r="Y398" s="79"/>
      <c r="Z398" s="79"/>
      <c r="AA398" s="64">
        <v>4</v>
      </c>
      <c r="AC398" s="74">
        <f t="shared" si="42"/>
        <v>-1</v>
      </c>
      <c r="AD398" s="15" t="b">
        <f t="shared" si="43"/>
        <v>1</v>
      </c>
    </row>
    <row r="399" spans="1:30" x14ac:dyDescent="0.2">
      <c r="A399" s="64">
        <v>5</v>
      </c>
      <c r="B399" s="79">
        <v>0</v>
      </c>
      <c r="C399" s="79">
        <v>7</v>
      </c>
      <c r="D399" s="79">
        <v>14</v>
      </c>
      <c r="E399" s="79">
        <v>18</v>
      </c>
      <c r="F399" s="79">
        <v>18</v>
      </c>
      <c r="G399" s="79">
        <v>20</v>
      </c>
      <c r="H399" s="79"/>
      <c r="I399" s="79"/>
      <c r="J399" s="79"/>
      <c r="K399" s="79"/>
      <c r="L399" s="79"/>
      <c r="M399" s="79"/>
      <c r="N399" s="123">
        <v>5</v>
      </c>
      <c r="O399" s="79">
        <v>0</v>
      </c>
      <c r="P399" s="79">
        <v>7</v>
      </c>
      <c r="Q399" s="79">
        <v>6</v>
      </c>
      <c r="R399" s="79">
        <v>4</v>
      </c>
      <c r="S399" s="79">
        <v>0</v>
      </c>
      <c r="T399" s="79">
        <v>2</v>
      </c>
      <c r="U399" s="79"/>
      <c r="V399" s="79"/>
      <c r="W399" s="79"/>
      <c r="X399" s="79"/>
      <c r="Y399" s="79"/>
      <c r="Z399" s="79"/>
      <c r="AA399" s="64">
        <v>5</v>
      </c>
      <c r="AC399" s="74">
        <f t="shared" si="42"/>
        <v>2</v>
      </c>
      <c r="AD399" s="15" t="b">
        <f t="shared" si="43"/>
        <v>1</v>
      </c>
    </row>
    <row r="400" spans="1:30" x14ac:dyDescent="0.2">
      <c r="A400" s="64">
        <v>6</v>
      </c>
      <c r="B400" s="79">
        <v>2</v>
      </c>
      <c r="C400" s="79">
        <v>3</v>
      </c>
      <c r="D400" s="79">
        <v>8</v>
      </c>
      <c r="E400" s="79">
        <v>10</v>
      </c>
      <c r="F400" s="79">
        <v>11</v>
      </c>
      <c r="G400" s="79">
        <v>14</v>
      </c>
      <c r="H400" s="79"/>
      <c r="I400" s="79"/>
      <c r="J400" s="79"/>
      <c r="K400" s="79"/>
      <c r="L400" s="79"/>
      <c r="M400" s="79"/>
      <c r="N400" s="123">
        <v>6</v>
      </c>
      <c r="O400" s="79">
        <v>2</v>
      </c>
      <c r="P400" s="79">
        <v>1</v>
      </c>
      <c r="Q400" s="79">
        <v>5</v>
      </c>
      <c r="R400" s="79">
        <v>2</v>
      </c>
      <c r="S400" s="79">
        <v>1</v>
      </c>
      <c r="T400" s="79">
        <v>3</v>
      </c>
      <c r="U400" s="79"/>
      <c r="V400" s="79"/>
      <c r="W400" s="79"/>
      <c r="X400" s="79"/>
      <c r="Y400" s="79"/>
      <c r="Z400" s="79"/>
      <c r="AA400" s="64">
        <v>6</v>
      </c>
      <c r="AC400" s="74">
        <f t="shared" si="42"/>
        <v>2</v>
      </c>
      <c r="AD400" s="15" t="b">
        <f t="shared" si="43"/>
        <v>1</v>
      </c>
    </row>
    <row r="401" spans="1:30" x14ac:dyDescent="0.2">
      <c r="A401" s="64">
        <v>7</v>
      </c>
      <c r="B401" s="79">
        <v>3</v>
      </c>
      <c r="C401" s="79">
        <v>5</v>
      </c>
      <c r="D401" s="79">
        <v>5</v>
      </c>
      <c r="E401" s="79">
        <v>5</v>
      </c>
      <c r="F401" s="79">
        <v>5</v>
      </c>
      <c r="G401" s="79">
        <v>5</v>
      </c>
      <c r="H401" s="79"/>
      <c r="I401" s="79"/>
      <c r="J401" s="79"/>
      <c r="K401" s="79"/>
      <c r="L401" s="79"/>
      <c r="M401" s="79"/>
      <c r="N401" s="123">
        <v>7</v>
      </c>
      <c r="O401" s="79">
        <v>3</v>
      </c>
      <c r="P401" s="79">
        <v>2</v>
      </c>
      <c r="Q401" s="79">
        <v>0</v>
      </c>
      <c r="R401" s="79">
        <v>0</v>
      </c>
      <c r="S401" s="79">
        <v>0</v>
      </c>
      <c r="T401" s="79">
        <v>0</v>
      </c>
      <c r="U401" s="79"/>
      <c r="V401" s="79"/>
      <c r="W401" s="79"/>
      <c r="X401" s="79"/>
      <c r="Y401" s="79"/>
      <c r="Z401" s="79"/>
      <c r="AA401" s="64">
        <v>7</v>
      </c>
      <c r="AC401" s="74">
        <f t="shared" si="42"/>
        <v>0</v>
      </c>
      <c r="AD401" s="15" t="b">
        <f t="shared" si="43"/>
        <v>1</v>
      </c>
    </row>
    <row r="402" spans="1:30" x14ac:dyDescent="0.2">
      <c r="A402" s="64">
        <v>8</v>
      </c>
      <c r="B402" s="79">
        <v>5</v>
      </c>
      <c r="C402" s="79">
        <v>9</v>
      </c>
      <c r="D402" s="79">
        <v>9</v>
      </c>
      <c r="E402" s="79">
        <v>27</v>
      </c>
      <c r="F402" s="79">
        <v>38</v>
      </c>
      <c r="G402" s="79">
        <v>39</v>
      </c>
      <c r="H402" s="79"/>
      <c r="I402" s="79"/>
      <c r="J402" s="79"/>
      <c r="K402" s="79"/>
      <c r="L402" s="79"/>
      <c r="M402" s="79"/>
      <c r="N402" s="123">
        <v>8</v>
      </c>
      <c r="O402" s="79">
        <v>5</v>
      </c>
      <c r="P402" s="79">
        <v>4</v>
      </c>
      <c r="Q402" s="79">
        <v>0</v>
      </c>
      <c r="R402" s="79">
        <v>17</v>
      </c>
      <c r="S402" s="79">
        <v>12</v>
      </c>
      <c r="T402" s="79">
        <v>1</v>
      </c>
      <c r="U402" s="79"/>
      <c r="V402" s="79"/>
      <c r="W402" s="79"/>
      <c r="X402" s="79"/>
      <c r="Y402" s="79"/>
      <c r="Z402" s="79"/>
      <c r="AA402" s="64">
        <v>8</v>
      </c>
      <c r="AC402" s="74">
        <f t="shared" si="42"/>
        <v>-11</v>
      </c>
      <c r="AD402" s="15" t="b">
        <f t="shared" si="43"/>
        <v>1</v>
      </c>
    </row>
    <row r="403" spans="1:30" x14ac:dyDescent="0.2">
      <c r="A403" s="64">
        <v>9</v>
      </c>
      <c r="B403" s="79">
        <v>0</v>
      </c>
      <c r="C403" s="79">
        <v>1</v>
      </c>
      <c r="D403" s="79">
        <v>23</v>
      </c>
      <c r="E403" s="79">
        <v>33</v>
      </c>
      <c r="F403" s="79">
        <v>38</v>
      </c>
      <c r="G403" s="79">
        <v>38</v>
      </c>
      <c r="H403" s="79"/>
      <c r="I403" s="79"/>
      <c r="J403" s="79"/>
      <c r="K403" s="79"/>
      <c r="L403" s="79"/>
      <c r="M403" s="79"/>
      <c r="N403" s="123">
        <v>9</v>
      </c>
      <c r="O403" s="79">
        <v>0</v>
      </c>
      <c r="P403" s="79">
        <v>1</v>
      </c>
      <c r="Q403" s="79">
        <v>21</v>
      </c>
      <c r="R403" s="79">
        <v>9</v>
      </c>
      <c r="S403" s="79">
        <v>4</v>
      </c>
      <c r="T403" s="79">
        <v>0</v>
      </c>
      <c r="U403" s="79"/>
      <c r="V403" s="79"/>
      <c r="W403" s="79"/>
      <c r="X403" s="79"/>
      <c r="Y403" s="79"/>
      <c r="Z403" s="79"/>
      <c r="AA403" s="64">
        <v>9</v>
      </c>
      <c r="AC403" s="74">
        <f t="shared" si="42"/>
        <v>-4</v>
      </c>
      <c r="AD403" s="15" t="b">
        <f t="shared" si="43"/>
        <v>1</v>
      </c>
    </row>
    <row r="404" spans="1:30" x14ac:dyDescent="0.2">
      <c r="A404" s="64">
        <v>10</v>
      </c>
      <c r="B404" s="79">
        <v>3</v>
      </c>
      <c r="C404" s="79">
        <v>5</v>
      </c>
      <c r="D404" s="79">
        <v>8</v>
      </c>
      <c r="E404" s="79">
        <v>8</v>
      </c>
      <c r="F404" s="79">
        <v>10</v>
      </c>
      <c r="G404" s="79">
        <v>10</v>
      </c>
      <c r="H404" s="79"/>
      <c r="I404" s="79"/>
      <c r="J404" s="79"/>
      <c r="K404" s="79"/>
      <c r="L404" s="79"/>
      <c r="M404" s="79"/>
      <c r="N404" s="123">
        <v>10</v>
      </c>
      <c r="O404" s="79">
        <v>3</v>
      </c>
      <c r="P404" s="79">
        <v>2</v>
      </c>
      <c r="Q404" s="79">
        <v>3</v>
      </c>
      <c r="R404" s="79">
        <v>0</v>
      </c>
      <c r="S404" s="79">
        <v>2</v>
      </c>
      <c r="T404" s="79">
        <v>0</v>
      </c>
      <c r="U404" s="79"/>
      <c r="V404" s="79"/>
      <c r="W404" s="79"/>
      <c r="X404" s="79"/>
      <c r="Y404" s="79"/>
      <c r="Z404" s="79"/>
      <c r="AA404" s="64">
        <v>10</v>
      </c>
      <c r="AC404" s="74">
        <f t="shared" si="42"/>
        <v>-2</v>
      </c>
      <c r="AD404" s="15" t="b">
        <f t="shared" si="43"/>
        <v>1</v>
      </c>
    </row>
    <row r="405" spans="1:30" x14ac:dyDescent="0.2">
      <c r="A405" s="64">
        <v>11</v>
      </c>
      <c r="B405" s="79">
        <v>0</v>
      </c>
      <c r="C405" s="79">
        <v>6</v>
      </c>
      <c r="D405" s="79">
        <v>10</v>
      </c>
      <c r="E405" s="79">
        <v>29</v>
      </c>
      <c r="F405" s="79">
        <v>31</v>
      </c>
      <c r="G405" s="79">
        <v>32</v>
      </c>
      <c r="H405" s="79"/>
      <c r="I405" s="79"/>
      <c r="J405" s="79"/>
      <c r="K405" s="79"/>
      <c r="L405" s="79"/>
      <c r="M405" s="79"/>
      <c r="N405" s="123">
        <v>11</v>
      </c>
      <c r="O405" s="79">
        <v>0</v>
      </c>
      <c r="P405" s="79">
        <v>5</v>
      </c>
      <c r="Q405" s="79">
        <v>4</v>
      </c>
      <c r="R405" s="79">
        <v>19</v>
      </c>
      <c r="S405" s="79">
        <v>2</v>
      </c>
      <c r="T405" s="79">
        <v>1</v>
      </c>
      <c r="U405" s="79"/>
      <c r="V405" s="79"/>
      <c r="W405" s="79"/>
      <c r="X405" s="79"/>
      <c r="Y405" s="79"/>
      <c r="Z405" s="79"/>
      <c r="AA405" s="64">
        <v>11</v>
      </c>
      <c r="AC405" s="74">
        <f t="shared" si="42"/>
        <v>-1</v>
      </c>
      <c r="AD405" s="15" t="b">
        <f t="shared" si="43"/>
        <v>1</v>
      </c>
    </row>
    <row r="406" spans="1:30" x14ac:dyDescent="0.2">
      <c r="A406" s="64">
        <v>12</v>
      </c>
      <c r="B406" s="79">
        <v>27</v>
      </c>
      <c r="C406" s="79">
        <v>56</v>
      </c>
      <c r="D406" s="79">
        <v>67</v>
      </c>
      <c r="E406" s="79">
        <v>96</v>
      </c>
      <c r="F406" s="79">
        <v>155</v>
      </c>
      <c r="G406" s="79">
        <v>180</v>
      </c>
      <c r="H406" s="79"/>
      <c r="I406" s="79"/>
      <c r="J406" s="79"/>
      <c r="K406" s="79"/>
      <c r="L406" s="79"/>
      <c r="M406" s="79"/>
      <c r="N406" s="123">
        <v>12</v>
      </c>
      <c r="O406" s="79">
        <v>27</v>
      </c>
      <c r="P406" s="79">
        <v>29</v>
      </c>
      <c r="Q406" s="79">
        <v>10</v>
      </c>
      <c r="R406" s="79">
        <v>28</v>
      </c>
      <c r="S406" s="79">
        <v>58</v>
      </c>
      <c r="T406" s="79">
        <v>25</v>
      </c>
      <c r="U406" s="79"/>
      <c r="V406" s="79"/>
      <c r="W406" s="79"/>
      <c r="X406" s="79"/>
      <c r="Y406" s="79"/>
      <c r="Z406" s="79"/>
      <c r="AA406" s="64">
        <v>12</v>
      </c>
      <c r="AC406" s="74">
        <f t="shared" si="42"/>
        <v>-33</v>
      </c>
      <c r="AD406" s="15" t="b">
        <f t="shared" si="43"/>
        <v>1</v>
      </c>
    </row>
    <row r="407" spans="1:30" x14ac:dyDescent="0.2">
      <c r="A407" s="64">
        <v>13</v>
      </c>
      <c r="B407" s="79">
        <v>1</v>
      </c>
      <c r="C407" s="79">
        <v>6</v>
      </c>
      <c r="D407" s="79">
        <v>6</v>
      </c>
      <c r="E407" s="79">
        <v>13</v>
      </c>
      <c r="F407" s="79">
        <v>16</v>
      </c>
      <c r="G407" s="79">
        <v>16</v>
      </c>
      <c r="H407" s="79"/>
      <c r="I407" s="79"/>
      <c r="J407" s="79"/>
      <c r="K407" s="79"/>
      <c r="L407" s="79"/>
      <c r="M407" s="79"/>
      <c r="N407" s="123">
        <v>13</v>
      </c>
      <c r="O407" s="79">
        <v>1</v>
      </c>
      <c r="P407" s="79">
        <v>3</v>
      </c>
      <c r="Q407" s="79">
        <v>1</v>
      </c>
      <c r="R407" s="79">
        <v>7</v>
      </c>
      <c r="S407" s="79">
        <v>3</v>
      </c>
      <c r="T407" s="79">
        <v>0</v>
      </c>
      <c r="U407" s="79"/>
      <c r="V407" s="79"/>
      <c r="W407" s="79"/>
      <c r="X407" s="79"/>
      <c r="Y407" s="79"/>
      <c r="Z407" s="79"/>
      <c r="AA407" s="64">
        <v>13</v>
      </c>
      <c r="AC407" s="74">
        <f t="shared" si="42"/>
        <v>-3</v>
      </c>
      <c r="AD407" s="15" t="b">
        <f t="shared" si="43"/>
        <v>1</v>
      </c>
    </row>
    <row r="408" spans="1:30" x14ac:dyDescent="0.2">
      <c r="A408" s="64">
        <v>14</v>
      </c>
      <c r="B408" s="79">
        <v>19</v>
      </c>
      <c r="C408" s="79">
        <v>33</v>
      </c>
      <c r="D408" s="79">
        <v>77</v>
      </c>
      <c r="E408" s="79">
        <v>94</v>
      </c>
      <c r="F408" s="79">
        <v>108</v>
      </c>
      <c r="G408" s="79">
        <v>109</v>
      </c>
      <c r="H408" s="79"/>
      <c r="I408" s="79"/>
      <c r="J408" s="79"/>
      <c r="K408" s="79"/>
      <c r="L408" s="79"/>
      <c r="M408" s="79"/>
      <c r="N408" s="123">
        <v>14</v>
      </c>
      <c r="O408" s="79">
        <v>19</v>
      </c>
      <c r="P408" s="79">
        <v>14</v>
      </c>
      <c r="Q408" s="79">
        <v>44</v>
      </c>
      <c r="R408" s="79">
        <v>16</v>
      </c>
      <c r="S408" s="79">
        <v>14</v>
      </c>
      <c r="T408" s="79">
        <v>1</v>
      </c>
      <c r="U408" s="79"/>
      <c r="V408" s="79"/>
      <c r="W408" s="79"/>
      <c r="X408" s="79"/>
      <c r="Y408" s="79"/>
      <c r="Z408" s="79"/>
      <c r="AA408" s="64">
        <v>14</v>
      </c>
      <c r="AC408" s="74">
        <f t="shared" si="42"/>
        <v>-13</v>
      </c>
      <c r="AD408" s="15" t="b">
        <f t="shared" si="43"/>
        <v>1</v>
      </c>
    </row>
    <row r="409" spans="1:30" x14ac:dyDescent="0.2">
      <c r="A409" s="64">
        <v>15</v>
      </c>
      <c r="B409" s="79">
        <v>23</v>
      </c>
      <c r="C409" s="79">
        <v>45</v>
      </c>
      <c r="D409" s="79">
        <v>55</v>
      </c>
      <c r="E409" s="79">
        <v>63</v>
      </c>
      <c r="F409" s="79">
        <v>86</v>
      </c>
      <c r="G409" s="79">
        <v>88</v>
      </c>
      <c r="H409" s="79"/>
      <c r="I409" s="79"/>
      <c r="J409" s="79"/>
      <c r="K409" s="79"/>
      <c r="L409" s="79"/>
      <c r="M409" s="79"/>
      <c r="N409" s="123">
        <v>15</v>
      </c>
      <c r="O409" s="79">
        <v>23</v>
      </c>
      <c r="P409" s="79">
        <v>20</v>
      </c>
      <c r="Q409" s="79">
        <v>1</v>
      </c>
      <c r="R409" s="79">
        <v>4</v>
      </c>
      <c r="S409" s="79">
        <v>17</v>
      </c>
      <c r="T409" s="79">
        <v>2</v>
      </c>
      <c r="U409" s="79"/>
      <c r="V409" s="79"/>
      <c r="W409" s="79"/>
      <c r="X409" s="79"/>
      <c r="Y409" s="79"/>
      <c r="Z409" s="79"/>
      <c r="AA409" s="64">
        <v>15</v>
      </c>
      <c r="AC409" s="74">
        <f t="shared" si="42"/>
        <v>-15</v>
      </c>
      <c r="AD409" s="15" t="b">
        <f t="shared" si="43"/>
        <v>1</v>
      </c>
    </row>
    <row r="410" spans="1:30" x14ac:dyDescent="0.2">
      <c r="A410" s="64">
        <v>16</v>
      </c>
      <c r="B410" s="79">
        <v>4</v>
      </c>
      <c r="C410" s="79">
        <v>11</v>
      </c>
      <c r="D410" s="79">
        <v>14</v>
      </c>
      <c r="E410" s="79">
        <v>14</v>
      </c>
      <c r="F410" s="79">
        <v>20</v>
      </c>
      <c r="G410" s="79">
        <v>26</v>
      </c>
      <c r="H410" s="79"/>
      <c r="I410" s="79"/>
      <c r="J410" s="79"/>
      <c r="K410" s="79"/>
      <c r="L410" s="79"/>
      <c r="M410" s="79"/>
      <c r="N410" s="123">
        <v>16</v>
      </c>
      <c r="O410" s="79">
        <v>4</v>
      </c>
      <c r="P410" s="79">
        <v>7</v>
      </c>
      <c r="Q410" s="79">
        <v>3</v>
      </c>
      <c r="R410" s="79">
        <v>0</v>
      </c>
      <c r="S410" s="79">
        <v>6</v>
      </c>
      <c r="T410" s="79">
        <v>5</v>
      </c>
      <c r="U410" s="79"/>
      <c r="V410" s="79"/>
      <c r="W410" s="79"/>
      <c r="X410" s="79"/>
      <c r="Y410" s="79"/>
      <c r="Z410" s="79"/>
      <c r="AA410" s="64">
        <v>16</v>
      </c>
      <c r="AC410" s="74">
        <f t="shared" si="42"/>
        <v>-1</v>
      </c>
      <c r="AD410" s="15" t="b">
        <f t="shared" si="43"/>
        <v>1</v>
      </c>
    </row>
    <row r="411" spans="1:30" x14ac:dyDescent="0.2">
      <c r="A411" s="64">
        <v>17</v>
      </c>
      <c r="B411" s="79">
        <v>8</v>
      </c>
      <c r="C411" s="79">
        <v>24</v>
      </c>
      <c r="D411" s="79">
        <v>35</v>
      </c>
      <c r="E411" s="79">
        <v>43</v>
      </c>
      <c r="F411" s="79">
        <v>52</v>
      </c>
      <c r="G411" s="79">
        <v>65</v>
      </c>
      <c r="H411" s="79"/>
      <c r="I411" s="79"/>
      <c r="J411" s="79"/>
      <c r="K411" s="79"/>
      <c r="L411" s="79"/>
      <c r="M411" s="79"/>
      <c r="N411" s="123">
        <v>17</v>
      </c>
      <c r="O411" s="79">
        <v>8</v>
      </c>
      <c r="P411" s="79">
        <v>15</v>
      </c>
      <c r="Q411" s="79">
        <v>9</v>
      </c>
      <c r="R411" s="79">
        <v>9</v>
      </c>
      <c r="S411" s="79">
        <v>9</v>
      </c>
      <c r="T411" s="79">
        <v>12</v>
      </c>
      <c r="U411" s="79"/>
      <c r="V411" s="79"/>
      <c r="W411" s="79"/>
      <c r="X411" s="79"/>
      <c r="Y411" s="79"/>
      <c r="Z411" s="79"/>
      <c r="AA411" s="64">
        <v>17</v>
      </c>
      <c r="AC411" s="74">
        <f t="shared" si="42"/>
        <v>3</v>
      </c>
      <c r="AD411" s="15" t="b">
        <f t="shared" si="43"/>
        <v>1</v>
      </c>
    </row>
    <row r="412" spans="1:30" x14ac:dyDescent="0.2">
      <c r="A412" s="64">
        <v>18</v>
      </c>
      <c r="B412" s="79">
        <v>14</v>
      </c>
      <c r="C412" s="79">
        <v>17</v>
      </c>
      <c r="D412" s="79">
        <v>20</v>
      </c>
      <c r="E412" s="79">
        <v>20</v>
      </c>
      <c r="F412" s="79">
        <v>26</v>
      </c>
      <c r="G412" s="79">
        <v>29</v>
      </c>
      <c r="H412" s="79"/>
      <c r="I412" s="79"/>
      <c r="J412" s="79"/>
      <c r="K412" s="79"/>
      <c r="L412" s="79"/>
      <c r="M412" s="79"/>
      <c r="N412" s="123">
        <v>18</v>
      </c>
      <c r="O412" s="79">
        <v>14</v>
      </c>
      <c r="P412" s="79">
        <v>3</v>
      </c>
      <c r="Q412" s="79">
        <v>3</v>
      </c>
      <c r="R412" s="79">
        <v>0</v>
      </c>
      <c r="S412" s="79">
        <v>6</v>
      </c>
      <c r="T412" s="79">
        <v>3</v>
      </c>
      <c r="U412" s="79"/>
      <c r="V412" s="79"/>
      <c r="W412" s="79"/>
      <c r="X412" s="79"/>
      <c r="Y412" s="79"/>
      <c r="Z412" s="79"/>
      <c r="AA412" s="64">
        <v>18</v>
      </c>
      <c r="AC412" s="74">
        <f t="shared" si="42"/>
        <v>-3</v>
      </c>
      <c r="AD412" s="15" t="b">
        <f t="shared" si="43"/>
        <v>1</v>
      </c>
    </row>
    <row r="413" spans="1:30" x14ac:dyDescent="0.2">
      <c r="A413" s="64">
        <v>19</v>
      </c>
      <c r="B413" s="79">
        <v>0</v>
      </c>
      <c r="C413" s="79">
        <v>1</v>
      </c>
      <c r="D413" s="79">
        <v>1</v>
      </c>
      <c r="E413" s="79">
        <v>2</v>
      </c>
      <c r="F413" s="79">
        <v>2</v>
      </c>
      <c r="G413" s="79">
        <v>2</v>
      </c>
      <c r="H413" s="79"/>
      <c r="I413" s="79"/>
      <c r="J413" s="79"/>
      <c r="K413" s="79"/>
      <c r="L413" s="79"/>
      <c r="M413" s="79"/>
      <c r="N413" s="123">
        <v>19</v>
      </c>
      <c r="O413" s="79">
        <v>0</v>
      </c>
      <c r="P413" s="79">
        <v>1</v>
      </c>
      <c r="Q413" s="79">
        <v>0</v>
      </c>
      <c r="R413" s="79">
        <v>1</v>
      </c>
      <c r="S413" s="79">
        <v>0</v>
      </c>
      <c r="T413" s="79">
        <v>0</v>
      </c>
      <c r="U413" s="79"/>
      <c r="V413" s="79"/>
      <c r="W413" s="79"/>
      <c r="X413" s="79"/>
      <c r="Y413" s="79"/>
      <c r="Z413" s="79"/>
      <c r="AA413" s="64">
        <v>19</v>
      </c>
      <c r="AC413" s="74">
        <f t="shared" si="42"/>
        <v>0</v>
      </c>
      <c r="AD413" s="15" t="b">
        <f t="shared" si="43"/>
        <v>1</v>
      </c>
    </row>
    <row r="414" spans="1:30" x14ac:dyDescent="0.2">
      <c r="A414" s="64">
        <v>20</v>
      </c>
      <c r="B414" s="79">
        <v>9</v>
      </c>
      <c r="C414" s="79">
        <v>11</v>
      </c>
      <c r="D414" s="79">
        <v>13</v>
      </c>
      <c r="E414" s="79">
        <v>17</v>
      </c>
      <c r="F414" s="79">
        <v>18</v>
      </c>
      <c r="G414" s="79">
        <v>19</v>
      </c>
      <c r="H414" s="79"/>
      <c r="I414" s="79"/>
      <c r="J414" s="79"/>
      <c r="K414" s="79"/>
      <c r="L414" s="79"/>
      <c r="M414" s="79"/>
      <c r="N414" s="123">
        <v>20</v>
      </c>
      <c r="O414" s="79">
        <v>9</v>
      </c>
      <c r="P414" s="79">
        <v>2</v>
      </c>
      <c r="Q414" s="79">
        <v>2</v>
      </c>
      <c r="R414" s="79">
        <v>3</v>
      </c>
      <c r="S414" s="79">
        <v>1</v>
      </c>
      <c r="T414" s="79">
        <v>1</v>
      </c>
      <c r="U414" s="79"/>
      <c r="V414" s="79"/>
      <c r="W414" s="79"/>
      <c r="X414" s="79"/>
      <c r="Y414" s="79"/>
      <c r="Z414" s="79"/>
      <c r="AA414" s="64">
        <v>20</v>
      </c>
      <c r="AC414" s="74">
        <f t="shared" si="42"/>
        <v>0</v>
      </c>
      <c r="AD414" s="15" t="b">
        <f t="shared" si="43"/>
        <v>1</v>
      </c>
    </row>
    <row r="415" spans="1:30" x14ac:dyDescent="0.2">
      <c r="A415" s="64">
        <v>21</v>
      </c>
      <c r="B415" s="79">
        <v>5</v>
      </c>
      <c r="C415" s="79">
        <v>7</v>
      </c>
      <c r="D415" s="79">
        <v>10</v>
      </c>
      <c r="E415" s="79">
        <v>13</v>
      </c>
      <c r="F415" s="79">
        <v>15</v>
      </c>
      <c r="G415" s="79">
        <v>18</v>
      </c>
      <c r="H415" s="79"/>
      <c r="I415" s="79"/>
      <c r="J415" s="79"/>
      <c r="K415" s="79"/>
      <c r="L415" s="79"/>
      <c r="M415" s="79"/>
      <c r="N415" s="123">
        <v>21</v>
      </c>
      <c r="O415" s="79">
        <v>5</v>
      </c>
      <c r="P415" s="79">
        <v>2</v>
      </c>
      <c r="Q415" s="79">
        <v>3</v>
      </c>
      <c r="R415" s="79">
        <v>3</v>
      </c>
      <c r="S415" s="79">
        <v>2</v>
      </c>
      <c r="T415" s="79">
        <v>3</v>
      </c>
      <c r="U415" s="79"/>
      <c r="V415" s="79"/>
      <c r="W415" s="79"/>
      <c r="X415" s="79"/>
      <c r="Y415" s="79"/>
      <c r="Z415" s="79"/>
      <c r="AA415" s="64">
        <v>21</v>
      </c>
      <c r="AC415" s="74">
        <f t="shared" si="42"/>
        <v>1</v>
      </c>
      <c r="AD415" s="15" t="b">
        <f t="shared" si="43"/>
        <v>1</v>
      </c>
    </row>
    <row r="416" spans="1:30" x14ac:dyDescent="0.2">
      <c r="A416" s="64">
        <v>22</v>
      </c>
      <c r="B416" s="79">
        <v>4</v>
      </c>
      <c r="C416" s="79">
        <v>6</v>
      </c>
      <c r="D416" s="79">
        <v>13</v>
      </c>
      <c r="E416" s="79">
        <v>25</v>
      </c>
      <c r="F416" s="79">
        <v>35</v>
      </c>
      <c r="G416" s="79">
        <v>35</v>
      </c>
      <c r="H416" s="79"/>
      <c r="I416" s="79"/>
      <c r="J416" s="79"/>
      <c r="K416" s="79"/>
      <c r="L416" s="79"/>
      <c r="M416" s="79"/>
      <c r="N416" s="123">
        <v>22</v>
      </c>
      <c r="O416" s="79">
        <v>4</v>
      </c>
      <c r="P416" s="79">
        <v>2</v>
      </c>
      <c r="Q416" s="79">
        <v>7</v>
      </c>
      <c r="R416" s="79">
        <v>12</v>
      </c>
      <c r="S416" s="79">
        <v>10</v>
      </c>
      <c r="T416" s="79">
        <v>1</v>
      </c>
      <c r="U416" s="79"/>
      <c r="V416" s="79"/>
      <c r="W416" s="79"/>
      <c r="X416" s="79"/>
      <c r="Y416" s="79"/>
      <c r="Z416" s="79"/>
      <c r="AA416" s="64">
        <v>22</v>
      </c>
      <c r="AC416" s="74">
        <f t="shared" si="42"/>
        <v>-9</v>
      </c>
      <c r="AD416" s="15" t="b">
        <f t="shared" si="43"/>
        <v>1</v>
      </c>
    </row>
    <row r="417" spans="1:30" x14ac:dyDescent="0.2">
      <c r="A417" s="64">
        <v>23</v>
      </c>
      <c r="B417" s="79">
        <v>4</v>
      </c>
      <c r="C417" s="79">
        <v>6</v>
      </c>
      <c r="D417" s="79">
        <v>10</v>
      </c>
      <c r="E417" s="79">
        <v>33</v>
      </c>
      <c r="F417" s="79">
        <v>69</v>
      </c>
      <c r="G417" s="79">
        <v>225</v>
      </c>
      <c r="H417" s="79"/>
      <c r="I417" s="79"/>
      <c r="J417" s="79"/>
      <c r="K417" s="79"/>
      <c r="L417" s="79"/>
      <c r="M417" s="79"/>
      <c r="N417" s="123">
        <v>23</v>
      </c>
      <c r="O417" s="79">
        <v>4</v>
      </c>
      <c r="P417" s="79">
        <v>2</v>
      </c>
      <c r="Q417" s="79">
        <v>0</v>
      </c>
      <c r="R417" s="79">
        <v>0</v>
      </c>
      <c r="S417" s="79">
        <v>0</v>
      </c>
      <c r="T417" s="79">
        <v>0</v>
      </c>
      <c r="U417" s="79"/>
      <c r="V417" s="79"/>
      <c r="W417" s="79"/>
      <c r="X417" s="79"/>
      <c r="Y417" s="79"/>
      <c r="Z417" s="79"/>
      <c r="AA417" s="64">
        <v>23</v>
      </c>
      <c r="AC417" s="74">
        <f t="shared" si="42"/>
        <v>0</v>
      </c>
      <c r="AD417" s="15" t="b">
        <f t="shared" si="43"/>
        <v>1</v>
      </c>
    </row>
    <row r="418" spans="1:30" x14ac:dyDescent="0.2">
      <c r="A418" s="64">
        <v>24</v>
      </c>
      <c r="B418" s="79">
        <v>15</v>
      </c>
      <c r="C418" s="79">
        <v>29</v>
      </c>
      <c r="D418" s="79">
        <v>38</v>
      </c>
      <c r="E418" s="79">
        <v>56</v>
      </c>
      <c r="F418" s="79">
        <v>68</v>
      </c>
      <c r="G418" s="79">
        <v>80</v>
      </c>
      <c r="H418" s="79"/>
      <c r="I418" s="79"/>
      <c r="J418" s="79"/>
      <c r="K418" s="79"/>
      <c r="L418" s="79"/>
      <c r="M418" s="79"/>
      <c r="N418" s="123">
        <v>24</v>
      </c>
      <c r="O418" s="79">
        <v>15</v>
      </c>
      <c r="P418" s="79">
        <v>14</v>
      </c>
      <c r="Q418" s="79">
        <v>8</v>
      </c>
      <c r="R418" s="79">
        <v>17</v>
      </c>
      <c r="S418" s="79">
        <v>5</v>
      </c>
      <c r="T418" s="79">
        <v>8</v>
      </c>
      <c r="U418" s="79"/>
      <c r="V418" s="79"/>
      <c r="W418" s="79"/>
      <c r="X418" s="79"/>
      <c r="Y418" s="79"/>
      <c r="Z418" s="79"/>
      <c r="AA418" s="64">
        <v>24</v>
      </c>
      <c r="AC418" s="74">
        <f t="shared" si="42"/>
        <v>3</v>
      </c>
      <c r="AD418" s="15" t="b">
        <f t="shared" si="43"/>
        <v>1</v>
      </c>
    </row>
    <row r="419" spans="1:30" x14ac:dyDescent="0.2">
      <c r="A419" s="71" t="s">
        <v>2</v>
      </c>
      <c r="B419" s="61">
        <f t="shared" ref="B419:G419" si="44">SUM(B395:B418)</f>
        <v>149</v>
      </c>
      <c r="C419" s="61">
        <f t="shared" si="44"/>
        <v>302</v>
      </c>
      <c r="D419" s="61">
        <f t="shared" si="44"/>
        <v>454</v>
      </c>
      <c r="E419" s="407">
        <f t="shared" si="44"/>
        <v>643</v>
      </c>
      <c r="F419" s="61">
        <f t="shared" si="44"/>
        <v>850</v>
      </c>
      <c r="G419" s="61">
        <f t="shared" si="44"/>
        <v>1087</v>
      </c>
      <c r="H419" s="61">
        <f t="shared" ref="H419:M419" si="45">SUM(H395:H418)</f>
        <v>0</v>
      </c>
      <c r="I419" s="61">
        <f t="shared" si="45"/>
        <v>0</v>
      </c>
      <c r="J419" s="61">
        <f t="shared" si="45"/>
        <v>0</v>
      </c>
      <c r="K419" s="61">
        <f t="shared" si="45"/>
        <v>0</v>
      </c>
      <c r="L419" s="61">
        <f t="shared" si="45"/>
        <v>0</v>
      </c>
      <c r="M419" s="61">
        <f t="shared" si="45"/>
        <v>0</v>
      </c>
      <c r="N419" s="71" t="s">
        <v>2</v>
      </c>
      <c r="O419" s="61">
        <f t="shared" ref="O419:T419" si="46">SUM(O395:O418)</f>
        <v>149</v>
      </c>
      <c r="P419" s="61">
        <f t="shared" si="46"/>
        <v>146</v>
      </c>
      <c r="Q419" s="61">
        <f t="shared" si="46"/>
        <v>134</v>
      </c>
      <c r="R419" s="61">
        <f t="shared" si="46"/>
        <v>157</v>
      </c>
      <c r="S419" s="61">
        <f t="shared" si="46"/>
        <v>156</v>
      </c>
      <c r="T419" s="61">
        <f t="shared" si="46"/>
        <v>73</v>
      </c>
      <c r="U419" s="61">
        <f t="shared" ref="U419:Z419" si="47">SUM(U395:U418)</f>
        <v>0</v>
      </c>
      <c r="V419" s="61">
        <f t="shared" si="47"/>
        <v>0</v>
      </c>
      <c r="W419" s="61">
        <f t="shared" si="47"/>
        <v>0</v>
      </c>
      <c r="X419" s="61">
        <f t="shared" si="47"/>
        <v>0</v>
      </c>
      <c r="Y419" s="61">
        <f t="shared" si="47"/>
        <v>0</v>
      </c>
      <c r="Z419" s="61">
        <f t="shared" si="47"/>
        <v>0</v>
      </c>
      <c r="AA419" s="71" t="s">
        <v>2</v>
      </c>
      <c r="AC419" s="74"/>
    </row>
    <row r="420" spans="1:30" x14ac:dyDescent="0.2">
      <c r="A420" s="45"/>
      <c r="Y420" s="45"/>
      <c r="AC420" s="74"/>
    </row>
    <row r="421" spans="1:30" x14ac:dyDescent="0.2">
      <c r="E421" s="67"/>
      <c r="F421" s="67"/>
      <c r="G421" s="67"/>
      <c r="H421" s="67"/>
      <c r="I421" s="67"/>
      <c r="J421" s="67"/>
      <c r="L421" s="281"/>
      <c r="X421" s="324"/>
      <c r="AC421" s="74"/>
    </row>
    <row r="422" spans="1:30" x14ac:dyDescent="0.2">
      <c r="X422" s="324"/>
      <c r="AC422" s="74"/>
    </row>
    <row r="423" spans="1:30" x14ac:dyDescent="0.2">
      <c r="B423" s="81"/>
      <c r="O423" s="81"/>
      <c r="X423" s="324"/>
      <c r="AC423" s="74"/>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74"/>
    </row>
    <row r="425" spans="1:30" x14ac:dyDescent="0.2">
      <c r="A425" s="56">
        <v>1</v>
      </c>
      <c r="B425" s="84">
        <v>15.32</v>
      </c>
      <c r="C425" s="79">
        <v>15.79</v>
      </c>
      <c r="D425" s="79">
        <v>17.149999999999999</v>
      </c>
      <c r="E425" s="84">
        <v>16.739999999999998</v>
      </c>
      <c r="F425" s="79">
        <v>17.88</v>
      </c>
      <c r="G425" s="79">
        <v>17.71</v>
      </c>
      <c r="H425" s="84"/>
      <c r="I425" s="84"/>
      <c r="J425" s="84"/>
      <c r="K425" s="84"/>
      <c r="L425" s="79"/>
      <c r="M425" s="84"/>
      <c r="N425" s="56">
        <v>1</v>
      </c>
      <c r="O425" s="84">
        <v>15.32</v>
      </c>
      <c r="P425" s="79">
        <v>20</v>
      </c>
      <c r="Q425" s="79">
        <v>21.7</v>
      </c>
      <c r="R425" s="84">
        <v>16.670000000000002</v>
      </c>
      <c r="S425" s="79">
        <v>18.25</v>
      </c>
      <c r="T425" s="79">
        <v>16.48</v>
      </c>
      <c r="U425" s="84"/>
      <c r="V425" s="84"/>
      <c r="W425" s="84"/>
      <c r="X425" s="84"/>
      <c r="Y425" s="79"/>
      <c r="Z425" s="84"/>
      <c r="AA425" s="56">
        <v>1</v>
      </c>
      <c r="AC425" s="74">
        <f t="shared" si="42"/>
        <v>-1.7699999999999996</v>
      </c>
    </row>
    <row r="426" spans="1:30" x14ac:dyDescent="0.2">
      <c r="A426" s="56">
        <v>2</v>
      </c>
      <c r="B426" s="84">
        <v>19</v>
      </c>
      <c r="C426" s="79">
        <v>24.41</v>
      </c>
      <c r="D426" s="79">
        <v>21.66</v>
      </c>
      <c r="E426" s="84">
        <v>21.31</v>
      </c>
      <c r="F426" s="79">
        <v>20.32</v>
      </c>
      <c r="G426" s="79">
        <v>20.54</v>
      </c>
      <c r="H426" s="84"/>
      <c r="I426" s="84"/>
      <c r="J426" s="84"/>
      <c r="K426" s="84"/>
      <c r="L426" s="79"/>
      <c r="M426" s="84"/>
      <c r="N426" s="56">
        <v>2</v>
      </c>
      <c r="O426" s="84">
        <v>19</v>
      </c>
      <c r="P426" s="406">
        <v>26.72</v>
      </c>
      <c r="Q426" s="79">
        <v>14.78</v>
      </c>
      <c r="R426" s="84">
        <v>19.690000000000001</v>
      </c>
      <c r="S426" s="79">
        <v>18.170000000000002</v>
      </c>
      <c r="T426" s="79"/>
      <c r="U426" s="84"/>
      <c r="V426" s="84"/>
      <c r="W426" s="84"/>
      <c r="X426" s="84"/>
      <c r="Y426" s="79"/>
      <c r="Z426" s="84"/>
      <c r="AA426" s="56">
        <v>2</v>
      </c>
      <c r="AC426" s="74">
        <f t="shared" si="42"/>
        <v>-18.170000000000002</v>
      </c>
    </row>
    <row r="427" spans="1:30" x14ac:dyDescent="0.2">
      <c r="A427" s="56">
        <v>3</v>
      </c>
      <c r="B427" s="84">
        <v>15.09</v>
      </c>
      <c r="C427" s="79">
        <v>14.31</v>
      </c>
      <c r="D427" s="79">
        <v>13.79</v>
      </c>
      <c r="E427" s="84">
        <v>13.85</v>
      </c>
      <c r="F427" s="79">
        <v>13.85</v>
      </c>
      <c r="G427" s="79">
        <v>14.95</v>
      </c>
      <c r="H427" s="84"/>
      <c r="I427" s="84"/>
      <c r="J427" s="84"/>
      <c r="K427" s="84"/>
      <c r="L427" s="79"/>
      <c r="M427" s="84"/>
      <c r="N427" s="56">
        <v>3</v>
      </c>
      <c r="O427" s="84">
        <v>15.09</v>
      </c>
      <c r="P427" s="79">
        <v>13.85</v>
      </c>
      <c r="Q427" s="79">
        <v>9.1300000000000008</v>
      </c>
      <c r="R427" s="84">
        <v>14.49</v>
      </c>
      <c r="S427" s="79"/>
      <c r="T427" s="79">
        <v>15.81</v>
      </c>
      <c r="U427" s="84"/>
      <c r="V427" s="84"/>
      <c r="W427" s="84"/>
      <c r="X427" s="84"/>
      <c r="Y427" s="79"/>
      <c r="Z427" s="84"/>
      <c r="AA427" s="56">
        <v>3</v>
      </c>
      <c r="AC427" s="74">
        <f t="shared" si="42"/>
        <v>15.81</v>
      </c>
    </row>
    <row r="428" spans="1:30" x14ac:dyDescent="0.2">
      <c r="A428" s="56">
        <v>4</v>
      </c>
      <c r="B428" s="84">
        <v>19.59</v>
      </c>
      <c r="C428" s="79">
        <v>18.14</v>
      </c>
      <c r="D428" s="79">
        <v>18.04</v>
      </c>
      <c r="E428" s="84">
        <v>17.920000000000002</v>
      </c>
      <c r="F428" s="79">
        <v>18.89</v>
      </c>
      <c r="G428" s="79">
        <v>19.57</v>
      </c>
      <c r="H428" s="84"/>
      <c r="I428" s="84"/>
      <c r="J428" s="84"/>
      <c r="K428" s="84"/>
      <c r="L428" s="79"/>
      <c r="M428" s="84"/>
      <c r="N428" s="56">
        <v>4</v>
      </c>
      <c r="O428" s="84">
        <v>19.59</v>
      </c>
      <c r="P428" s="79">
        <v>16.670000000000002</v>
      </c>
      <c r="Q428" s="79">
        <v>17.13</v>
      </c>
      <c r="R428" s="84">
        <v>15.68</v>
      </c>
      <c r="S428" s="79">
        <v>20.67</v>
      </c>
      <c r="T428" s="79">
        <v>26.26</v>
      </c>
      <c r="U428" s="84"/>
      <c r="V428" s="84"/>
      <c r="W428" s="84"/>
      <c r="X428" s="84"/>
      <c r="Y428" s="79"/>
      <c r="Z428" s="84"/>
      <c r="AA428" s="56">
        <v>4</v>
      </c>
      <c r="AC428" s="74">
        <f t="shared" si="42"/>
        <v>5.59</v>
      </c>
    </row>
    <row r="429" spans="1:30" x14ac:dyDescent="0.2">
      <c r="A429" s="56">
        <v>5</v>
      </c>
      <c r="B429" s="84">
        <v>13</v>
      </c>
      <c r="C429" s="79">
        <v>13.4</v>
      </c>
      <c r="D429" s="79">
        <v>15.31</v>
      </c>
      <c r="E429" s="84">
        <v>15.25</v>
      </c>
      <c r="F429" s="79">
        <v>15</v>
      </c>
      <c r="G429" s="79">
        <v>15.27</v>
      </c>
      <c r="H429" s="84"/>
      <c r="I429" s="84"/>
      <c r="J429" s="84"/>
      <c r="K429" s="84"/>
      <c r="L429" s="79"/>
      <c r="M429" s="84"/>
      <c r="N429" s="56">
        <v>5</v>
      </c>
      <c r="O429" s="84">
        <v>13</v>
      </c>
      <c r="P429" s="79">
        <v>13.44</v>
      </c>
      <c r="Q429" s="79">
        <v>17.55</v>
      </c>
      <c r="R429" s="84">
        <v>15</v>
      </c>
      <c r="S429" s="79">
        <v>14</v>
      </c>
      <c r="T429" s="79">
        <v>18.399999999999999</v>
      </c>
      <c r="U429" s="84"/>
      <c r="V429" s="84"/>
      <c r="W429" s="84"/>
      <c r="X429" s="84"/>
      <c r="Y429" s="79"/>
      <c r="Z429" s="84"/>
      <c r="AA429" s="56">
        <v>5</v>
      </c>
      <c r="AC429" s="74">
        <f t="shared" si="42"/>
        <v>4.3999999999999986</v>
      </c>
    </row>
    <row r="430" spans="1:30" x14ac:dyDescent="0.2">
      <c r="A430" s="56">
        <v>6</v>
      </c>
      <c r="B430" s="84">
        <v>23.25</v>
      </c>
      <c r="C430" s="79">
        <v>24.83</v>
      </c>
      <c r="D430" s="79">
        <v>21.56</v>
      </c>
      <c r="E430" s="84">
        <v>20.07</v>
      </c>
      <c r="F430" s="79">
        <v>18.920000000000002</v>
      </c>
      <c r="G430" s="79">
        <v>18.62</v>
      </c>
      <c r="H430" s="84"/>
      <c r="I430" s="84"/>
      <c r="J430" s="84"/>
      <c r="K430" s="84"/>
      <c r="L430" s="79"/>
      <c r="M430" s="84"/>
      <c r="N430" s="56">
        <v>6</v>
      </c>
      <c r="O430" s="84">
        <v>23.25</v>
      </c>
      <c r="P430" s="79">
        <v>28</v>
      </c>
      <c r="Q430" s="79">
        <v>19.920000000000002</v>
      </c>
      <c r="R430" s="84">
        <v>17.399999999999999</v>
      </c>
      <c r="S430" s="79">
        <v>12.63</v>
      </c>
      <c r="T430" s="79">
        <v>17.25</v>
      </c>
      <c r="U430" s="84"/>
      <c r="V430" s="84"/>
      <c r="W430" s="84"/>
      <c r="X430" s="84"/>
      <c r="Y430" s="79"/>
      <c r="Z430" s="84"/>
      <c r="AA430" s="56">
        <v>6</v>
      </c>
      <c r="AC430" s="74">
        <f t="shared" si="42"/>
        <v>4.6199999999999992</v>
      </c>
    </row>
    <row r="431" spans="1:30" x14ac:dyDescent="0.2">
      <c r="A431" s="56">
        <v>7</v>
      </c>
      <c r="B431" s="84">
        <v>16.510000000000002</v>
      </c>
      <c r="C431" s="79">
        <v>19.97</v>
      </c>
      <c r="D431" s="79">
        <v>19.8</v>
      </c>
      <c r="E431" s="84">
        <v>19.54</v>
      </c>
      <c r="F431" s="79">
        <v>19.7</v>
      </c>
      <c r="G431" s="79">
        <v>19.72</v>
      </c>
      <c r="H431" s="84"/>
      <c r="I431" s="84"/>
      <c r="J431" s="84"/>
      <c r="K431" s="84"/>
      <c r="L431" s="79"/>
      <c r="M431" s="84"/>
      <c r="N431" s="56">
        <v>7</v>
      </c>
      <c r="O431" s="84">
        <v>16.510000000000002</v>
      </c>
      <c r="P431" s="79">
        <v>22.92</v>
      </c>
      <c r="Q431" s="79">
        <v>17.5</v>
      </c>
      <c r="R431" s="84">
        <v>18.75</v>
      </c>
      <c r="S431" s="79">
        <v>21.27</v>
      </c>
      <c r="T431" s="79"/>
      <c r="U431" s="84"/>
      <c r="V431" s="84"/>
      <c r="W431" s="84"/>
      <c r="X431" s="84"/>
      <c r="Y431" s="79"/>
      <c r="Z431" s="84"/>
      <c r="AA431" s="56">
        <v>7</v>
      </c>
      <c r="AC431" s="74">
        <f t="shared" si="42"/>
        <v>-21.27</v>
      </c>
    </row>
    <row r="432" spans="1:30" x14ac:dyDescent="0.2">
      <c r="A432" s="56">
        <v>8</v>
      </c>
      <c r="B432" s="84">
        <v>20.99</v>
      </c>
      <c r="C432" s="79">
        <v>18.940000000000001</v>
      </c>
      <c r="D432" s="79">
        <v>18.559999999999999</v>
      </c>
      <c r="E432" s="84">
        <v>21.6</v>
      </c>
      <c r="F432" s="79">
        <v>21.76</v>
      </c>
      <c r="G432" s="79">
        <v>21.14</v>
      </c>
      <c r="H432" s="84"/>
      <c r="I432" s="84"/>
      <c r="J432" s="84"/>
      <c r="K432" s="84"/>
      <c r="L432" s="79"/>
      <c r="M432" s="84"/>
      <c r="N432" s="56">
        <v>8</v>
      </c>
      <c r="O432" s="84">
        <v>20.99</v>
      </c>
      <c r="P432" s="79">
        <v>17.16</v>
      </c>
      <c r="Q432" s="79">
        <v>13.07</v>
      </c>
      <c r="R432" s="84">
        <v>22.85</v>
      </c>
      <c r="S432" s="79">
        <v>22.3</v>
      </c>
      <c r="T432" s="79">
        <v>17.309999999999999</v>
      </c>
      <c r="U432" s="84"/>
      <c r="V432" s="84"/>
      <c r="W432" s="84"/>
      <c r="X432" s="84"/>
      <c r="Y432" s="79"/>
      <c r="Z432" s="84"/>
      <c r="AA432" s="56">
        <v>8</v>
      </c>
      <c r="AC432" s="74">
        <f t="shared" si="42"/>
        <v>-4.990000000000002</v>
      </c>
    </row>
    <row r="433" spans="1:29" x14ac:dyDescent="0.2">
      <c r="A433" s="56">
        <v>9</v>
      </c>
      <c r="B433" s="84"/>
      <c r="C433" s="79">
        <v>23</v>
      </c>
      <c r="D433" s="79">
        <v>17.899999999999999</v>
      </c>
      <c r="E433" s="84">
        <v>18.91</v>
      </c>
      <c r="F433" s="79">
        <v>18.78</v>
      </c>
      <c r="G433" s="79">
        <v>18.420000000000002</v>
      </c>
      <c r="H433" s="84"/>
      <c r="I433" s="84"/>
      <c r="J433" s="84"/>
      <c r="K433" s="84"/>
      <c r="L433" s="79"/>
      <c r="M433" s="84"/>
      <c r="N433" s="56">
        <v>9</v>
      </c>
      <c r="O433" s="84"/>
      <c r="P433" s="79">
        <v>23</v>
      </c>
      <c r="Q433" s="79">
        <v>17.8</v>
      </c>
      <c r="R433" s="84">
        <v>23.13</v>
      </c>
      <c r="S433" s="79">
        <v>16.5</v>
      </c>
      <c r="T433" s="79">
        <v>20.25</v>
      </c>
      <c r="U433" s="84"/>
      <c r="V433" s="84"/>
      <c r="W433" s="84"/>
      <c r="X433" s="84"/>
      <c r="Y433" s="79"/>
      <c r="Z433" s="84"/>
      <c r="AA433" s="56">
        <v>9</v>
      </c>
      <c r="AC433" s="74">
        <f t="shared" si="42"/>
        <v>3.75</v>
      </c>
    </row>
    <row r="434" spans="1:29" x14ac:dyDescent="0.2">
      <c r="A434" s="56">
        <v>10</v>
      </c>
      <c r="B434" s="84">
        <v>13.86</v>
      </c>
      <c r="C434" s="79">
        <v>13.5</v>
      </c>
      <c r="D434" s="79">
        <v>12.92</v>
      </c>
      <c r="E434" s="84">
        <v>12.76</v>
      </c>
      <c r="F434" s="79">
        <v>12.98</v>
      </c>
      <c r="G434" s="79">
        <v>13.14</v>
      </c>
      <c r="H434" s="84"/>
      <c r="I434" s="84"/>
      <c r="J434" s="84"/>
      <c r="K434" s="84"/>
      <c r="L434" s="79"/>
      <c r="M434" s="84"/>
      <c r="N434" s="56">
        <v>10</v>
      </c>
      <c r="O434" s="84">
        <v>13.86</v>
      </c>
      <c r="P434" s="79">
        <v>13.17</v>
      </c>
      <c r="Q434" s="79">
        <v>12.41</v>
      </c>
      <c r="R434" s="84">
        <v>12.1</v>
      </c>
      <c r="S434" s="79">
        <v>13.63</v>
      </c>
      <c r="T434" s="79">
        <v>15.76</v>
      </c>
      <c r="U434" s="84"/>
      <c r="V434" s="84"/>
      <c r="W434" s="84"/>
      <c r="X434" s="84"/>
      <c r="Y434" s="79"/>
      <c r="Z434" s="84"/>
      <c r="AA434" s="56">
        <v>10</v>
      </c>
      <c r="AC434" s="74">
        <f t="shared" si="42"/>
        <v>2.129999999999999</v>
      </c>
    </row>
    <row r="435" spans="1:29" x14ac:dyDescent="0.2">
      <c r="A435" s="56">
        <v>11</v>
      </c>
      <c r="B435" s="84"/>
      <c r="C435" s="79">
        <v>17.86</v>
      </c>
      <c r="D435" s="79">
        <v>19.37</v>
      </c>
      <c r="E435" s="84">
        <v>17.420000000000002</v>
      </c>
      <c r="F435" s="79">
        <v>18.14</v>
      </c>
      <c r="G435" s="79">
        <v>17.53</v>
      </c>
      <c r="H435" s="84"/>
      <c r="I435" s="84"/>
      <c r="J435" s="84"/>
      <c r="K435" s="84"/>
      <c r="L435" s="79"/>
      <c r="M435" s="84"/>
      <c r="N435" s="56">
        <v>11</v>
      </c>
      <c r="O435" s="84"/>
      <c r="P435" s="79">
        <v>17.86</v>
      </c>
      <c r="Q435" s="79">
        <v>21.22</v>
      </c>
      <c r="R435" s="84">
        <v>16.57</v>
      </c>
      <c r="S435" s="79">
        <v>20.6</v>
      </c>
      <c r="T435" s="79">
        <v>14.49</v>
      </c>
      <c r="U435" s="84"/>
      <c r="V435" s="84"/>
      <c r="W435" s="84"/>
      <c r="X435" s="84"/>
      <c r="Y435" s="79"/>
      <c r="Z435" s="84"/>
      <c r="AA435" s="56">
        <v>11</v>
      </c>
      <c r="AC435" s="74">
        <f t="shared" si="42"/>
        <v>-6.1100000000000012</v>
      </c>
    </row>
    <row r="436" spans="1:29" x14ac:dyDescent="0.2">
      <c r="A436" s="56">
        <v>12</v>
      </c>
      <c r="B436" s="84">
        <v>15.94</v>
      </c>
      <c r="C436" s="79">
        <v>16.63</v>
      </c>
      <c r="D436" s="79">
        <v>16.14</v>
      </c>
      <c r="E436" s="84">
        <v>15.95</v>
      </c>
      <c r="F436" s="79">
        <v>15.36</v>
      </c>
      <c r="G436" s="79">
        <v>15.45</v>
      </c>
      <c r="H436" s="84"/>
      <c r="I436" s="84"/>
      <c r="J436" s="84"/>
      <c r="K436" s="84"/>
      <c r="L436" s="79"/>
      <c r="M436" s="84"/>
      <c r="N436" s="56">
        <v>12</v>
      </c>
      <c r="O436" s="84">
        <v>15.94</v>
      </c>
      <c r="P436" s="79">
        <v>17.149999999999999</v>
      </c>
      <c r="Q436" s="79">
        <v>14.44</v>
      </c>
      <c r="R436" s="84">
        <v>15.43</v>
      </c>
      <c r="S436" s="79">
        <v>14.31</v>
      </c>
      <c r="T436" s="79">
        <v>15.91</v>
      </c>
      <c r="U436" s="84"/>
      <c r="V436" s="84"/>
      <c r="W436" s="84"/>
      <c r="X436" s="84"/>
      <c r="Y436" s="79"/>
      <c r="Z436" s="84"/>
      <c r="AA436" s="56">
        <v>12</v>
      </c>
      <c r="AC436" s="74">
        <f t="shared" si="42"/>
        <v>1.5999999999999996</v>
      </c>
    </row>
    <row r="437" spans="1:29" x14ac:dyDescent="0.2">
      <c r="A437" s="56">
        <v>13</v>
      </c>
      <c r="B437" s="84">
        <v>16.59</v>
      </c>
      <c r="C437" s="79">
        <v>15.82</v>
      </c>
      <c r="D437" s="79">
        <v>17.510000000000002</v>
      </c>
      <c r="E437" s="84">
        <v>16.489999999999998</v>
      </c>
      <c r="F437" s="79">
        <v>16.89</v>
      </c>
      <c r="G437" s="79">
        <v>16.8</v>
      </c>
      <c r="H437" s="84"/>
      <c r="I437" s="84"/>
      <c r="J437" s="84"/>
      <c r="K437" s="84"/>
      <c r="L437" s="79"/>
      <c r="M437" s="84"/>
      <c r="N437" s="56">
        <v>13</v>
      </c>
      <c r="O437" s="84">
        <v>16.59</v>
      </c>
      <c r="P437" s="79">
        <v>14.5</v>
      </c>
      <c r="Q437" s="79">
        <v>21.1</v>
      </c>
      <c r="R437" s="84">
        <v>14.64</v>
      </c>
      <c r="S437" s="79">
        <v>18.13</v>
      </c>
      <c r="T437" s="79">
        <v>13</v>
      </c>
      <c r="U437" s="84"/>
      <c r="V437" s="84"/>
      <c r="W437" s="84"/>
      <c r="X437" s="84"/>
      <c r="Y437" s="79"/>
      <c r="Z437" s="84"/>
      <c r="AA437" s="56">
        <v>13</v>
      </c>
      <c r="AC437" s="74">
        <f t="shared" si="42"/>
        <v>-5.129999999999999</v>
      </c>
    </row>
    <row r="438" spans="1:29" x14ac:dyDescent="0.2">
      <c r="A438" s="56">
        <v>14</v>
      </c>
      <c r="B438" s="84">
        <v>23.18</v>
      </c>
      <c r="C438" s="79">
        <v>22.56</v>
      </c>
      <c r="D438" s="79">
        <v>21.1</v>
      </c>
      <c r="E438" s="84">
        <v>21.26</v>
      </c>
      <c r="F438" s="79">
        <v>21.33</v>
      </c>
      <c r="G438" s="79">
        <v>21.11</v>
      </c>
      <c r="H438" s="84"/>
      <c r="I438" s="84"/>
      <c r="J438" s="84"/>
      <c r="K438" s="84"/>
      <c r="L438" s="79"/>
      <c r="M438" s="84"/>
      <c r="N438" s="56">
        <v>14</v>
      </c>
      <c r="O438" s="84">
        <v>23.18</v>
      </c>
      <c r="P438" s="79">
        <v>21.95</v>
      </c>
      <c r="Q438" s="79">
        <v>18.3</v>
      </c>
      <c r="R438" s="84">
        <v>22</v>
      </c>
      <c r="S438" s="79">
        <v>21.55</v>
      </c>
      <c r="T438" s="79">
        <v>18.32</v>
      </c>
      <c r="U438" s="84"/>
      <c r="V438" s="84"/>
      <c r="W438" s="84"/>
      <c r="X438" s="84"/>
      <c r="Y438" s="79"/>
      <c r="Z438" s="84"/>
      <c r="AA438" s="56">
        <v>14</v>
      </c>
      <c r="AC438" s="74">
        <f t="shared" si="42"/>
        <v>-3.2300000000000004</v>
      </c>
    </row>
    <row r="439" spans="1:29" x14ac:dyDescent="0.2">
      <c r="A439" s="56">
        <v>15</v>
      </c>
      <c r="B439" s="84">
        <v>18.399999999999999</v>
      </c>
      <c r="C439" s="79">
        <v>17.829999999999998</v>
      </c>
      <c r="D439" s="79">
        <v>18.25</v>
      </c>
      <c r="E439" s="84">
        <v>18</v>
      </c>
      <c r="F439" s="79">
        <v>16.989999999999998</v>
      </c>
      <c r="G439" s="79">
        <v>17.23</v>
      </c>
      <c r="H439" s="84"/>
      <c r="I439" s="84"/>
      <c r="J439" s="84"/>
      <c r="K439" s="84"/>
      <c r="L439" s="79"/>
      <c r="M439" s="84"/>
      <c r="N439" s="56">
        <v>15</v>
      </c>
      <c r="O439" s="84">
        <v>18.399999999999999</v>
      </c>
      <c r="P439" s="79">
        <v>17.37</v>
      </c>
      <c r="Q439" s="79">
        <v>26</v>
      </c>
      <c r="R439" s="84">
        <v>12.35</v>
      </c>
      <c r="S439" s="79">
        <v>15.2</v>
      </c>
      <c r="T439" s="79">
        <v>22.02</v>
      </c>
      <c r="U439" s="84"/>
      <c r="V439" s="84"/>
      <c r="W439" s="84"/>
      <c r="X439" s="84"/>
      <c r="Y439" s="79"/>
      <c r="Z439" s="84"/>
      <c r="AA439" s="56">
        <v>15</v>
      </c>
      <c r="AC439" s="74">
        <f t="shared" si="42"/>
        <v>6.82</v>
      </c>
    </row>
    <row r="440" spans="1:29" x14ac:dyDescent="0.2">
      <c r="A440" s="56">
        <v>16</v>
      </c>
      <c r="B440" s="84">
        <v>15.61</v>
      </c>
      <c r="C440" s="79">
        <v>17.079999999999998</v>
      </c>
      <c r="D440" s="79">
        <v>18.739999999999998</v>
      </c>
      <c r="E440" s="84">
        <v>18.739999999999998</v>
      </c>
      <c r="F440" s="79">
        <v>17.579999999999998</v>
      </c>
      <c r="G440" s="79">
        <v>16.760000000000002</v>
      </c>
      <c r="H440" s="84"/>
      <c r="I440" s="84"/>
      <c r="J440" s="84"/>
      <c r="K440" s="84"/>
      <c r="L440" s="79"/>
      <c r="M440" s="84"/>
      <c r="N440" s="56">
        <v>16</v>
      </c>
      <c r="O440" s="84">
        <v>15.61</v>
      </c>
      <c r="P440" s="79">
        <v>17.86</v>
      </c>
      <c r="Q440" s="79">
        <v>12.14</v>
      </c>
      <c r="R440" s="84"/>
      <c r="S440" s="79">
        <v>14.73</v>
      </c>
      <c r="T440" s="79">
        <v>13.16</v>
      </c>
      <c r="U440" s="84"/>
      <c r="V440" s="84"/>
      <c r="W440" s="84"/>
      <c r="X440" s="84"/>
      <c r="Y440" s="79"/>
      <c r="Z440" s="84"/>
      <c r="AA440" s="56">
        <v>16</v>
      </c>
      <c r="AC440" s="74">
        <f t="shared" si="42"/>
        <v>-1.5700000000000003</v>
      </c>
    </row>
    <row r="441" spans="1:29" x14ac:dyDescent="0.2">
      <c r="A441" s="56">
        <v>17</v>
      </c>
      <c r="B441" s="84">
        <v>14.84</v>
      </c>
      <c r="C441" s="79">
        <v>15.26</v>
      </c>
      <c r="D441" s="79">
        <v>14.63</v>
      </c>
      <c r="E441" s="84">
        <v>14.91</v>
      </c>
      <c r="F441" s="79">
        <v>14.84</v>
      </c>
      <c r="G441" s="79">
        <v>14.9</v>
      </c>
      <c r="H441" s="84"/>
      <c r="I441" s="84"/>
      <c r="J441" s="84"/>
      <c r="K441" s="84"/>
      <c r="L441" s="79"/>
      <c r="M441" s="84"/>
      <c r="N441" s="56">
        <v>17</v>
      </c>
      <c r="O441" s="84">
        <v>14.84</v>
      </c>
      <c r="P441" s="79">
        <v>15.62</v>
      </c>
      <c r="Q441" s="79">
        <v>11.8</v>
      </c>
      <c r="R441" s="84">
        <v>17.170000000000002</v>
      </c>
      <c r="S441" s="79">
        <v>13.9</v>
      </c>
      <c r="T441" s="79">
        <v>15.25</v>
      </c>
      <c r="U441" s="84"/>
      <c r="V441" s="84"/>
      <c r="W441" s="84"/>
      <c r="X441" s="84"/>
      <c r="Y441" s="79"/>
      <c r="Z441" s="84"/>
      <c r="AA441" s="56">
        <v>17</v>
      </c>
      <c r="AC441" s="74">
        <f t="shared" si="42"/>
        <v>1.3499999999999996</v>
      </c>
    </row>
    <row r="442" spans="1:29" x14ac:dyDescent="0.2">
      <c r="A442" s="56">
        <v>18</v>
      </c>
      <c r="B442" s="84">
        <v>13.83</v>
      </c>
      <c r="C442" s="79">
        <v>15.49</v>
      </c>
      <c r="D442" s="79">
        <v>16.98</v>
      </c>
      <c r="E442" s="84">
        <v>17.5</v>
      </c>
      <c r="F442" s="79">
        <v>17.47</v>
      </c>
      <c r="G442" s="79">
        <v>17.920000000000002</v>
      </c>
      <c r="H442" s="84"/>
      <c r="I442" s="84"/>
      <c r="J442" s="84"/>
      <c r="K442" s="84"/>
      <c r="L442" s="79"/>
      <c r="M442" s="84"/>
      <c r="N442" s="56">
        <v>18</v>
      </c>
      <c r="O442" s="84">
        <v>13.83</v>
      </c>
      <c r="P442" s="79">
        <v>17.3</v>
      </c>
      <c r="Q442" s="79">
        <v>22.14</v>
      </c>
      <c r="R442" s="84">
        <v>21.11</v>
      </c>
      <c r="S442" s="79">
        <v>17.149999999999999</v>
      </c>
      <c r="T442" s="79">
        <v>19.75</v>
      </c>
      <c r="U442" s="84"/>
      <c r="V442" s="84"/>
      <c r="W442" s="84"/>
      <c r="X442" s="84"/>
      <c r="Y442" s="79"/>
      <c r="Z442" s="84"/>
      <c r="AA442" s="56">
        <v>18</v>
      </c>
      <c r="AC442" s="74">
        <f t="shared" si="42"/>
        <v>2.6000000000000014</v>
      </c>
    </row>
    <row r="443" spans="1:29" x14ac:dyDescent="0.2">
      <c r="A443" s="56">
        <v>19</v>
      </c>
      <c r="B443" s="84">
        <v>21.12</v>
      </c>
      <c r="C443" s="79">
        <v>18.5</v>
      </c>
      <c r="D443" s="79">
        <v>17.989999999999998</v>
      </c>
      <c r="E443" s="84">
        <v>17.59</v>
      </c>
      <c r="F443" s="79">
        <v>17.899999999999999</v>
      </c>
      <c r="G443" s="79">
        <v>19.29</v>
      </c>
      <c r="H443" s="84"/>
      <c r="I443" s="84"/>
      <c r="J443" s="84"/>
      <c r="K443" s="84"/>
      <c r="L443" s="79"/>
      <c r="M443" s="84"/>
      <c r="N443" s="56">
        <v>19</v>
      </c>
      <c r="O443" s="84">
        <v>21.12</v>
      </c>
      <c r="P443" s="79">
        <v>15.22</v>
      </c>
      <c r="Q443" s="79">
        <v>13.4</v>
      </c>
      <c r="R443" s="84">
        <v>17.09</v>
      </c>
      <c r="S443" s="79">
        <v>20.67</v>
      </c>
      <c r="T443" s="79">
        <v>22.62</v>
      </c>
      <c r="U443" s="84"/>
      <c r="V443" s="84"/>
      <c r="W443" s="84"/>
      <c r="X443" s="84"/>
      <c r="Y443" s="79"/>
      <c r="Z443" s="84"/>
      <c r="AA443" s="56">
        <v>19</v>
      </c>
      <c r="AC443" s="74">
        <f t="shared" si="42"/>
        <v>1.9499999999999993</v>
      </c>
    </row>
    <row r="444" spans="1:29" x14ac:dyDescent="0.2">
      <c r="A444" s="56">
        <v>20</v>
      </c>
      <c r="B444" s="84">
        <v>16.55</v>
      </c>
      <c r="C444" s="79">
        <v>17.899999999999999</v>
      </c>
      <c r="D444" s="79">
        <v>17.54</v>
      </c>
      <c r="E444" s="84">
        <v>18.5</v>
      </c>
      <c r="F444" s="79">
        <v>19.3</v>
      </c>
      <c r="G444" s="79">
        <v>19.77</v>
      </c>
      <c r="H444" s="84"/>
      <c r="I444" s="84"/>
      <c r="J444" s="84"/>
      <c r="K444" s="84"/>
      <c r="L444" s="79"/>
      <c r="M444" s="84"/>
      <c r="N444" s="56">
        <v>20</v>
      </c>
      <c r="O444" s="84">
        <v>16.55</v>
      </c>
      <c r="P444" s="79">
        <v>20.61</v>
      </c>
      <c r="Q444" s="79">
        <v>16.03</v>
      </c>
      <c r="R444" s="84">
        <v>19.649999999999999</v>
      </c>
      <c r="S444" s="79">
        <v>22.47</v>
      </c>
      <c r="T444" s="79">
        <v>21.79</v>
      </c>
      <c r="U444" s="84"/>
      <c r="V444" s="84"/>
      <c r="W444" s="84"/>
      <c r="X444" s="84"/>
      <c r="Y444" s="79"/>
      <c r="Z444" s="84"/>
      <c r="AA444" s="56">
        <v>20</v>
      </c>
      <c r="AC444" s="74">
        <f t="shared" si="42"/>
        <v>-0.67999999999999972</v>
      </c>
    </row>
    <row r="445" spans="1:29" x14ac:dyDescent="0.2">
      <c r="A445" s="56">
        <v>21</v>
      </c>
      <c r="B445" s="84">
        <v>17.39</v>
      </c>
      <c r="C445" s="79">
        <v>17.11</v>
      </c>
      <c r="D445" s="79">
        <v>17.32</v>
      </c>
      <c r="E445" s="84">
        <v>18.07</v>
      </c>
      <c r="F445" s="79">
        <v>17.420000000000002</v>
      </c>
      <c r="G445" s="79">
        <v>16.53</v>
      </c>
      <c r="H445" s="84"/>
      <c r="I445" s="84"/>
      <c r="J445" s="84"/>
      <c r="K445" s="84"/>
      <c r="L445" s="79"/>
      <c r="M445" s="84"/>
      <c r="N445" s="56">
        <v>21</v>
      </c>
      <c r="O445" s="84">
        <v>17.39</v>
      </c>
      <c r="P445" s="79">
        <v>16.850000000000001</v>
      </c>
      <c r="Q445" s="79">
        <v>18.3</v>
      </c>
      <c r="R445" s="84">
        <v>19.399999999999999</v>
      </c>
      <c r="S445" s="79">
        <v>11.5</v>
      </c>
      <c r="T445" s="79">
        <v>12.07</v>
      </c>
      <c r="U445" s="84"/>
      <c r="V445" s="84"/>
      <c r="W445" s="84"/>
      <c r="X445" s="84"/>
      <c r="Y445" s="79"/>
      <c r="Z445" s="84"/>
      <c r="AA445" s="56">
        <v>21</v>
      </c>
      <c r="AC445" s="74">
        <f t="shared" si="42"/>
        <v>0.57000000000000028</v>
      </c>
    </row>
    <row r="446" spans="1:29" x14ac:dyDescent="0.2">
      <c r="A446" s="56">
        <v>22</v>
      </c>
      <c r="B446" s="84">
        <v>17.100000000000001</v>
      </c>
      <c r="C446" s="79">
        <v>16.64</v>
      </c>
      <c r="D446" s="79">
        <v>16.100000000000001</v>
      </c>
      <c r="E446" s="84">
        <v>15.82</v>
      </c>
      <c r="F446" s="79">
        <v>16.510000000000002</v>
      </c>
      <c r="G446" s="79">
        <v>16.600000000000001</v>
      </c>
      <c r="H446" s="84"/>
      <c r="I446" s="84"/>
      <c r="J446" s="84"/>
      <c r="K446" s="84"/>
      <c r="L446" s="79"/>
      <c r="M446" s="84"/>
      <c r="N446" s="56">
        <v>22</v>
      </c>
      <c r="O446" s="84">
        <v>17.100000000000001</v>
      </c>
      <c r="P446" s="79">
        <v>16.23</v>
      </c>
      <c r="Q446" s="79">
        <v>15.11</v>
      </c>
      <c r="R446" s="84">
        <v>15.33</v>
      </c>
      <c r="S446" s="79">
        <v>18.46</v>
      </c>
      <c r="T446" s="79">
        <v>14.33</v>
      </c>
      <c r="U446" s="84"/>
      <c r="V446" s="84"/>
      <c r="W446" s="84"/>
      <c r="X446" s="84"/>
      <c r="Y446" s="79"/>
      <c r="Z446" s="84"/>
      <c r="AA446" s="56">
        <v>22</v>
      </c>
      <c r="AC446" s="74">
        <f t="shared" si="42"/>
        <v>-4.1300000000000008</v>
      </c>
    </row>
    <row r="447" spans="1:29" x14ac:dyDescent="0.2">
      <c r="A447" s="56">
        <v>23</v>
      </c>
      <c r="B447" s="84">
        <v>14.38</v>
      </c>
      <c r="C447" s="79">
        <v>13.75</v>
      </c>
      <c r="D447" s="79">
        <v>13.5</v>
      </c>
      <c r="E447" s="84">
        <v>12.3</v>
      </c>
      <c r="F447" s="79">
        <v>12.99</v>
      </c>
      <c r="G447" s="79">
        <v>12.37</v>
      </c>
      <c r="H447" s="84"/>
      <c r="I447" s="84"/>
      <c r="J447" s="84"/>
      <c r="K447" s="84"/>
      <c r="L447" s="79"/>
      <c r="M447" s="84"/>
      <c r="N447" s="56">
        <v>23</v>
      </c>
      <c r="O447" s="84">
        <v>14.38</v>
      </c>
      <c r="P447" s="79">
        <v>12.5</v>
      </c>
      <c r="Q447" s="79"/>
      <c r="R447" s="84"/>
      <c r="S447" s="79">
        <v>18</v>
      </c>
      <c r="T447" s="79">
        <v>17.68</v>
      </c>
      <c r="U447" s="84"/>
      <c r="V447" s="84"/>
      <c r="W447" s="84"/>
      <c r="X447" s="84"/>
      <c r="Y447" s="79"/>
      <c r="Z447" s="84"/>
      <c r="AA447" s="56">
        <v>23</v>
      </c>
      <c r="AC447" s="74">
        <f t="shared" si="42"/>
        <v>-0.32000000000000028</v>
      </c>
    </row>
    <row r="448" spans="1:29" x14ac:dyDescent="0.2">
      <c r="A448" s="56">
        <v>24</v>
      </c>
      <c r="B448" s="84">
        <v>15.67</v>
      </c>
      <c r="C448" s="79">
        <v>17.89</v>
      </c>
      <c r="D448" s="79">
        <v>17.61</v>
      </c>
      <c r="E448" s="84">
        <v>17.399999999999999</v>
      </c>
      <c r="F448" s="79">
        <v>16.91</v>
      </c>
      <c r="G448" s="79">
        <v>17.03</v>
      </c>
      <c r="H448" s="84"/>
      <c r="I448" s="84"/>
      <c r="J448" s="84"/>
      <c r="K448" s="84"/>
      <c r="L448" s="79"/>
      <c r="M448" s="84"/>
      <c r="N448" s="56">
        <v>24</v>
      </c>
      <c r="O448" s="84">
        <v>15.67</v>
      </c>
      <c r="P448" s="79">
        <v>19.940000000000001</v>
      </c>
      <c r="Q448" s="79">
        <v>16.05</v>
      </c>
      <c r="R448" s="84">
        <v>16.760000000000002</v>
      </c>
      <c r="S448" s="79">
        <v>14.02</v>
      </c>
      <c r="T448" s="79">
        <v>16.09</v>
      </c>
      <c r="U448" s="84"/>
      <c r="V448" s="84"/>
      <c r="W448" s="84"/>
      <c r="X448" s="84"/>
      <c r="Y448" s="79"/>
      <c r="Z448" s="84"/>
      <c r="AA448" s="56">
        <v>24</v>
      </c>
      <c r="AC448" s="74">
        <f t="shared" si="42"/>
        <v>2.0700000000000003</v>
      </c>
    </row>
    <row r="449" spans="1:29" x14ac:dyDescent="0.2">
      <c r="A449" s="71" t="s">
        <v>2</v>
      </c>
      <c r="B449" s="408">
        <v>18.07</v>
      </c>
      <c r="C449" s="408">
        <v>18</v>
      </c>
      <c r="D449" s="404">
        <v>17.66</v>
      </c>
      <c r="E449" s="408">
        <v>18.100000000000001</v>
      </c>
      <c r="F449" s="404">
        <v>17.88</v>
      </c>
      <c r="G449" s="404">
        <v>17.66</v>
      </c>
      <c r="H449" s="408"/>
      <c r="I449" s="408"/>
      <c r="J449" s="408"/>
      <c r="K449" s="408"/>
      <c r="L449" s="408"/>
      <c r="M449" s="408"/>
      <c r="N449" s="71" t="s">
        <v>2</v>
      </c>
      <c r="O449" s="408">
        <v>18.07</v>
      </c>
      <c r="P449" s="404">
        <v>17.920000000000002</v>
      </c>
      <c r="Q449" s="408">
        <v>16.399999999999999</v>
      </c>
      <c r="R449" s="408">
        <v>19.03</v>
      </c>
      <c r="S449" s="404">
        <v>17.350000000000001</v>
      </c>
      <c r="T449" s="404">
        <v>16.97</v>
      </c>
      <c r="U449" s="408"/>
      <c r="V449" s="408"/>
      <c r="W449" s="408"/>
      <c r="X449" s="408"/>
      <c r="Y449" s="404"/>
      <c r="Z449" s="408"/>
      <c r="AA449" s="60" t="s">
        <v>2</v>
      </c>
      <c r="AC449" s="74"/>
    </row>
    <row r="450" spans="1:29" x14ac:dyDescent="0.2">
      <c r="A450" s="45"/>
      <c r="B450"/>
      <c r="N450" s="45"/>
      <c r="X450" s="324"/>
      <c r="Y450" s="281"/>
      <c r="AA450" s="45"/>
      <c r="AC450" s="74"/>
    </row>
    <row r="451" spans="1:29" x14ac:dyDescent="0.2">
      <c r="A451" s="45"/>
      <c r="B451" s="86"/>
      <c r="N451" s="45"/>
      <c r="O451" s="86"/>
      <c r="X451" s="324"/>
      <c r="AA451" s="45"/>
      <c r="AC451" s="74"/>
    </row>
    <row r="452" spans="1:29" x14ac:dyDescent="0.2">
      <c r="A452" s="45"/>
      <c r="B452"/>
      <c r="N452" s="45"/>
      <c r="X452" s="324"/>
      <c r="AA452" s="45"/>
      <c r="AC452" s="74"/>
    </row>
    <row r="453" spans="1:29" x14ac:dyDescent="0.2">
      <c r="A453" s="45"/>
      <c r="B453" s="81"/>
      <c r="N453" s="45"/>
      <c r="O453" s="81"/>
      <c r="X453" s="324"/>
      <c r="AA453" s="45"/>
      <c r="AC453" s="74"/>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74"/>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74">
        <f t="shared" ref="AC455:AC517" si="48">IFERROR(T455-S455,0)</f>
        <v>0</v>
      </c>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74">
        <f t="shared" si="48"/>
        <v>0</v>
      </c>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74">
        <f t="shared" si="48"/>
        <v>0</v>
      </c>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74">
        <f t="shared" si="48"/>
        <v>0</v>
      </c>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74">
        <f t="shared" si="48"/>
        <v>0</v>
      </c>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74">
        <f t="shared" si="48"/>
        <v>0</v>
      </c>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74">
        <f t="shared" si="48"/>
        <v>0</v>
      </c>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74">
        <f t="shared" si="48"/>
        <v>0</v>
      </c>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74">
        <f t="shared" si="48"/>
        <v>0</v>
      </c>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74">
        <f t="shared" si="48"/>
        <v>0</v>
      </c>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74">
        <f t="shared" si="48"/>
        <v>0</v>
      </c>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74">
        <f t="shared" si="48"/>
        <v>0</v>
      </c>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74">
        <f t="shared" si="48"/>
        <v>0</v>
      </c>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74">
        <f t="shared" si="48"/>
        <v>0</v>
      </c>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74">
        <f t="shared" si="48"/>
        <v>0</v>
      </c>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74">
        <f t="shared" si="48"/>
        <v>0</v>
      </c>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74">
        <f t="shared" si="48"/>
        <v>0</v>
      </c>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74">
        <f t="shared" si="48"/>
        <v>0</v>
      </c>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74">
        <f t="shared" si="48"/>
        <v>0</v>
      </c>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74">
        <f t="shared" si="48"/>
        <v>0</v>
      </c>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74">
        <f t="shared" si="48"/>
        <v>0</v>
      </c>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74">
        <f t="shared" si="48"/>
        <v>0</v>
      </c>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74">
        <f t="shared" si="48"/>
        <v>0</v>
      </c>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74">
        <f t="shared" si="48"/>
        <v>0</v>
      </c>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74"/>
    </row>
    <row r="480" spans="1:29" x14ac:dyDescent="0.2">
      <c r="AC480" s="74"/>
    </row>
    <row r="481" spans="1:29" x14ac:dyDescent="0.2">
      <c r="AC481" s="74"/>
    </row>
    <row r="482" spans="1:29" x14ac:dyDescent="0.2">
      <c r="AC482" s="74"/>
    </row>
    <row r="483" spans="1:29" x14ac:dyDescent="0.2">
      <c r="B483" s="81"/>
      <c r="O483" s="418"/>
      <c r="AC483" s="74"/>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74"/>
    </row>
    <row r="485" spans="1:29" x14ac:dyDescent="0.2">
      <c r="A485" s="56">
        <v>1</v>
      </c>
      <c r="B485" s="79">
        <v>0</v>
      </c>
      <c r="C485" s="79">
        <v>1</v>
      </c>
      <c r="D485" s="79">
        <v>2</v>
      </c>
      <c r="E485" s="79">
        <v>4</v>
      </c>
      <c r="F485" s="79">
        <v>4</v>
      </c>
      <c r="G485" s="79">
        <v>4</v>
      </c>
      <c r="H485" s="79"/>
      <c r="I485" s="79"/>
      <c r="J485" s="79"/>
      <c r="K485" s="79"/>
      <c r="L485" s="79"/>
      <c r="M485" s="79"/>
      <c r="N485" s="56">
        <v>1</v>
      </c>
      <c r="O485" s="79">
        <v>0</v>
      </c>
      <c r="P485" s="79">
        <v>1</v>
      </c>
      <c r="Q485" s="79">
        <v>0</v>
      </c>
      <c r="R485" s="79">
        <v>2</v>
      </c>
      <c r="S485" s="79">
        <v>0</v>
      </c>
      <c r="T485" s="79">
        <v>0</v>
      </c>
      <c r="U485" s="79"/>
      <c r="V485" s="79"/>
      <c r="W485" s="79"/>
      <c r="X485" s="79"/>
      <c r="Y485" s="79"/>
      <c r="Z485" s="79"/>
      <c r="AA485" s="56">
        <v>1</v>
      </c>
      <c r="AC485" s="74">
        <f t="shared" si="48"/>
        <v>0</v>
      </c>
    </row>
    <row r="486" spans="1:29" x14ac:dyDescent="0.2">
      <c r="A486" s="56">
        <v>2</v>
      </c>
      <c r="B486" s="79">
        <v>0</v>
      </c>
      <c r="C486" s="79">
        <v>0</v>
      </c>
      <c r="D486" s="79">
        <v>0</v>
      </c>
      <c r="E486" s="79">
        <v>0</v>
      </c>
      <c r="F486" s="79">
        <v>0</v>
      </c>
      <c r="G486" s="79">
        <v>0</v>
      </c>
      <c r="H486" s="79"/>
      <c r="I486" s="79"/>
      <c r="J486" s="79"/>
      <c r="K486" s="79"/>
      <c r="L486" s="79"/>
      <c r="M486" s="79"/>
      <c r="N486" s="56">
        <v>2</v>
      </c>
      <c r="O486" s="79">
        <v>0</v>
      </c>
      <c r="P486" s="79">
        <v>0</v>
      </c>
      <c r="Q486" s="79">
        <v>0</v>
      </c>
      <c r="R486" s="79">
        <v>0</v>
      </c>
      <c r="S486" s="79">
        <v>0</v>
      </c>
      <c r="T486" s="79">
        <v>0</v>
      </c>
      <c r="U486" s="79"/>
      <c r="V486" s="79"/>
      <c r="W486" s="79"/>
      <c r="X486" s="79"/>
      <c r="Y486" s="79"/>
      <c r="Z486" s="79"/>
      <c r="AA486" s="56">
        <v>2</v>
      </c>
      <c r="AC486" s="74">
        <f t="shared" si="48"/>
        <v>0</v>
      </c>
    </row>
    <row r="487" spans="1:29" x14ac:dyDescent="0.2">
      <c r="A487" s="56">
        <v>3</v>
      </c>
      <c r="B487" s="79">
        <v>0</v>
      </c>
      <c r="C487" s="79">
        <v>1</v>
      </c>
      <c r="D487" s="79">
        <v>1</v>
      </c>
      <c r="E487" s="79">
        <v>1</v>
      </c>
      <c r="F487" s="79">
        <v>1</v>
      </c>
      <c r="G487" s="79">
        <v>1</v>
      </c>
      <c r="H487" s="79"/>
      <c r="I487" s="79"/>
      <c r="J487" s="79"/>
      <c r="K487" s="79"/>
      <c r="L487" s="79"/>
      <c r="M487" s="79"/>
      <c r="N487" s="56">
        <v>3</v>
      </c>
      <c r="O487" s="79">
        <v>0</v>
      </c>
      <c r="P487" s="79">
        <v>1</v>
      </c>
      <c r="Q487" s="79">
        <v>0</v>
      </c>
      <c r="R487" s="79">
        <v>0</v>
      </c>
      <c r="S487" s="79">
        <v>0</v>
      </c>
      <c r="T487" s="79">
        <v>0</v>
      </c>
      <c r="U487" s="79"/>
      <c r="V487" s="79"/>
      <c r="W487" s="79"/>
      <c r="X487" s="79"/>
      <c r="Y487" s="79"/>
      <c r="Z487" s="79"/>
      <c r="AA487" s="56">
        <v>3</v>
      </c>
      <c r="AC487" s="74">
        <f t="shared" si="48"/>
        <v>0</v>
      </c>
    </row>
    <row r="488" spans="1:29" x14ac:dyDescent="0.2">
      <c r="A488" s="56">
        <v>4</v>
      </c>
      <c r="B488" s="79">
        <v>0</v>
      </c>
      <c r="C488" s="79">
        <v>1</v>
      </c>
      <c r="D488" s="79">
        <v>1</v>
      </c>
      <c r="E488" s="79">
        <v>1</v>
      </c>
      <c r="F488" s="79">
        <v>1</v>
      </c>
      <c r="G488" s="79">
        <v>1</v>
      </c>
      <c r="H488" s="79"/>
      <c r="I488" s="79"/>
      <c r="J488" s="79"/>
      <c r="K488" s="79"/>
      <c r="L488" s="79"/>
      <c r="M488" s="79"/>
      <c r="N488" s="56">
        <v>4</v>
      </c>
      <c r="O488" s="79">
        <v>0</v>
      </c>
      <c r="P488" s="79">
        <v>1</v>
      </c>
      <c r="Q488" s="79">
        <v>0</v>
      </c>
      <c r="R488" s="79">
        <v>0</v>
      </c>
      <c r="S488" s="79">
        <v>0</v>
      </c>
      <c r="T488" s="79">
        <v>0</v>
      </c>
      <c r="U488" s="79"/>
      <c r="V488" s="79"/>
      <c r="W488" s="79"/>
      <c r="X488" s="79"/>
      <c r="Y488" s="79"/>
      <c r="Z488" s="79"/>
      <c r="AA488" s="56">
        <v>4</v>
      </c>
      <c r="AC488" s="74">
        <f t="shared" si="48"/>
        <v>0</v>
      </c>
    </row>
    <row r="489" spans="1:29" x14ac:dyDescent="0.2">
      <c r="A489" s="56">
        <v>5</v>
      </c>
      <c r="B489" s="79">
        <v>0</v>
      </c>
      <c r="C489" s="79">
        <v>0</v>
      </c>
      <c r="D489" s="79">
        <v>0</v>
      </c>
      <c r="E489" s="79">
        <v>1</v>
      </c>
      <c r="F489" s="79">
        <v>1</v>
      </c>
      <c r="G489" s="79">
        <v>2</v>
      </c>
      <c r="H489" s="79"/>
      <c r="I489" s="79"/>
      <c r="J489" s="79"/>
      <c r="K489" s="79"/>
      <c r="L489" s="79"/>
      <c r="M489" s="79"/>
      <c r="N489" s="56">
        <v>5</v>
      </c>
      <c r="O489" s="79">
        <v>0</v>
      </c>
      <c r="P489" s="79">
        <v>0</v>
      </c>
      <c r="Q489" s="79">
        <v>0</v>
      </c>
      <c r="R489" s="79">
        <v>1</v>
      </c>
      <c r="S489" s="79">
        <v>0</v>
      </c>
      <c r="T489" s="79">
        <v>1</v>
      </c>
      <c r="U489" s="79"/>
      <c r="V489" s="79"/>
      <c r="W489" s="79"/>
      <c r="X489" s="79"/>
      <c r="Y489" s="79"/>
      <c r="Z489" s="79"/>
      <c r="AA489" s="56">
        <v>5</v>
      </c>
      <c r="AC489" s="74">
        <f t="shared" si="48"/>
        <v>1</v>
      </c>
    </row>
    <row r="490" spans="1:29" x14ac:dyDescent="0.2">
      <c r="A490" s="56">
        <v>6</v>
      </c>
      <c r="B490" s="79">
        <v>0</v>
      </c>
      <c r="C490" s="79">
        <v>0</v>
      </c>
      <c r="D490" s="79">
        <v>0</v>
      </c>
      <c r="E490" s="79">
        <v>0</v>
      </c>
      <c r="F490" s="79">
        <v>2</v>
      </c>
      <c r="G490" s="79">
        <v>5</v>
      </c>
      <c r="H490" s="79"/>
      <c r="I490" s="79"/>
      <c r="J490" s="79"/>
      <c r="K490" s="79"/>
      <c r="L490" s="79"/>
      <c r="M490" s="79"/>
      <c r="N490" s="56">
        <v>6</v>
      </c>
      <c r="O490" s="79">
        <v>0</v>
      </c>
      <c r="P490" s="79">
        <v>0</v>
      </c>
      <c r="Q490" s="79">
        <v>0</v>
      </c>
      <c r="R490" s="79">
        <v>0</v>
      </c>
      <c r="S490" s="79">
        <v>2</v>
      </c>
      <c r="T490" s="79">
        <v>3</v>
      </c>
      <c r="U490" s="79"/>
      <c r="V490" s="79"/>
      <c r="W490" s="79"/>
      <c r="X490" s="79"/>
      <c r="Y490" s="79"/>
      <c r="Z490" s="79"/>
      <c r="AA490" s="56">
        <v>6</v>
      </c>
      <c r="AC490" s="74">
        <f t="shared" si="48"/>
        <v>1</v>
      </c>
    </row>
    <row r="491" spans="1:29" x14ac:dyDescent="0.2">
      <c r="A491" s="56">
        <v>7</v>
      </c>
      <c r="B491" s="79">
        <v>0</v>
      </c>
      <c r="C491" s="79">
        <v>0</v>
      </c>
      <c r="D491" s="79">
        <v>0</v>
      </c>
      <c r="E491" s="79">
        <v>0</v>
      </c>
      <c r="F491" s="79">
        <v>0</v>
      </c>
      <c r="G491" s="79">
        <v>0</v>
      </c>
      <c r="H491" s="79"/>
      <c r="I491" s="79"/>
      <c r="J491" s="79"/>
      <c r="K491" s="79"/>
      <c r="L491" s="79"/>
      <c r="M491" s="79"/>
      <c r="N491" s="56">
        <v>7</v>
      </c>
      <c r="O491" s="79">
        <v>0</v>
      </c>
      <c r="P491" s="79">
        <v>0</v>
      </c>
      <c r="Q491" s="79">
        <v>0</v>
      </c>
      <c r="R491" s="79">
        <v>0</v>
      </c>
      <c r="S491" s="79">
        <v>0</v>
      </c>
      <c r="T491" s="79">
        <v>0</v>
      </c>
      <c r="U491" s="79"/>
      <c r="V491" s="79"/>
      <c r="W491" s="79"/>
      <c r="X491" s="79"/>
      <c r="Y491" s="79"/>
      <c r="Z491" s="79"/>
      <c r="AA491" s="56">
        <v>7</v>
      </c>
      <c r="AC491" s="74">
        <f t="shared" si="48"/>
        <v>0</v>
      </c>
    </row>
    <row r="492" spans="1:29" x14ac:dyDescent="0.2">
      <c r="A492" s="56">
        <v>8</v>
      </c>
      <c r="B492" s="79">
        <v>1</v>
      </c>
      <c r="C492" s="79">
        <v>1</v>
      </c>
      <c r="D492" s="79">
        <v>1</v>
      </c>
      <c r="E492" s="79">
        <v>4</v>
      </c>
      <c r="F492" s="79">
        <v>6</v>
      </c>
      <c r="G492" s="79">
        <v>6</v>
      </c>
      <c r="H492" s="79"/>
      <c r="I492" s="79"/>
      <c r="J492" s="79"/>
      <c r="K492" s="79"/>
      <c r="L492" s="79"/>
      <c r="M492" s="79"/>
      <c r="N492" s="56">
        <v>8</v>
      </c>
      <c r="O492" s="79">
        <v>1</v>
      </c>
      <c r="P492" s="79">
        <v>0</v>
      </c>
      <c r="Q492" s="79">
        <v>0</v>
      </c>
      <c r="R492" s="79">
        <v>3</v>
      </c>
      <c r="S492" s="79">
        <v>2</v>
      </c>
      <c r="T492" s="79">
        <v>0</v>
      </c>
      <c r="U492" s="79"/>
      <c r="V492" s="79"/>
      <c r="W492" s="79"/>
      <c r="X492" s="79"/>
      <c r="Y492" s="79"/>
      <c r="Z492" s="79"/>
      <c r="AA492" s="56">
        <v>8</v>
      </c>
      <c r="AC492" s="74">
        <f t="shared" si="48"/>
        <v>-2</v>
      </c>
    </row>
    <row r="493" spans="1:29" x14ac:dyDescent="0.2">
      <c r="A493" s="56">
        <v>9</v>
      </c>
      <c r="B493" s="79">
        <v>0</v>
      </c>
      <c r="C493" s="79">
        <v>0</v>
      </c>
      <c r="D493" s="79">
        <v>0</v>
      </c>
      <c r="E493" s="79">
        <v>0</v>
      </c>
      <c r="F493" s="79">
        <v>2</v>
      </c>
      <c r="G493" s="79">
        <v>3</v>
      </c>
      <c r="H493" s="79"/>
      <c r="I493" s="79"/>
      <c r="J493" s="79"/>
      <c r="K493" s="79"/>
      <c r="L493" s="79"/>
      <c r="M493" s="79"/>
      <c r="N493" s="56">
        <v>9</v>
      </c>
      <c r="O493" s="79">
        <v>0</v>
      </c>
      <c r="P493" s="79">
        <v>0</v>
      </c>
      <c r="Q493" s="79">
        <v>0</v>
      </c>
      <c r="R493" s="79">
        <v>0</v>
      </c>
      <c r="S493" s="79">
        <v>0</v>
      </c>
      <c r="T493" s="79">
        <v>1</v>
      </c>
      <c r="U493" s="79"/>
      <c r="V493" s="79"/>
      <c r="W493" s="79"/>
      <c r="X493" s="79"/>
      <c r="Y493" s="79"/>
      <c r="Z493" s="79"/>
      <c r="AA493" s="56">
        <v>9</v>
      </c>
      <c r="AC493" s="74">
        <f t="shared" si="48"/>
        <v>1</v>
      </c>
    </row>
    <row r="494" spans="1:29" x14ac:dyDescent="0.2">
      <c r="A494" s="56">
        <v>10</v>
      </c>
      <c r="B494" s="79">
        <v>0</v>
      </c>
      <c r="C494" s="79">
        <v>0</v>
      </c>
      <c r="D494" s="79">
        <v>1</v>
      </c>
      <c r="E494" s="79">
        <v>2</v>
      </c>
      <c r="F494" s="79">
        <v>2</v>
      </c>
      <c r="G494" s="79">
        <v>3</v>
      </c>
      <c r="H494" s="79"/>
      <c r="I494" s="79"/>
      <c r="J494" s="79"/>
      <c r="K494" s="79"/>
      <c r="L494" s="79"/>
      <c r="M494" s="79"/>
      <c r="N494" s="56">
        <v>10</v>
      </c>
      <c r="O494" s="79">
        <v>0</v>
      </c>
      <c r="P494" s="79">
        <v>0</v>
      </c>
      <c r="Q494" s="79">
        <v>1</v>
      </c>
      <c r="R494" s="79">
        <v>1</v>
      </c>
      <c r="S494" s="79">
        <v>0</v>
      </c>
      <c r="T494" s="79">
        <v>1</v>
      </c>
      <c r="U494" s="79"/>
      <c r="V494" s="79"/>
      <c r="W494" s="79"/>
      <c r="X494" s="79"/>
      <c r="Y494" s="79"/>
      <c r="Z494" s="79"/>
      <c r="AA494" s="56">
        <v>10</v>
      </c>
      <c r="AC494" s="74">
        <f t="shared" si="48"/>
        <v>1</v>
      </c>
    </row>
    <row r="495" spans="1:29" x14ac:dyDescent="0.2">
      <c r="A495" s="56">
        <v>11</v>
      </c>
      <c r="B495" s="79">
        <v>0</v>
      </c>
      <c r="C495" s="79">
        <v>1</v>
      </c>
      <c r="D495" s="79">
        <v>1</v>
      </c>
      <c r="E495" s="79">
        <v>3</v>
      </c>
      <c r="F495" s="79">
        <v>6</v>
      </c>
      <c r="G495" s="79">
        <v>6</v>
      </c>
      <c r="H495" s="79"/>
      <c r="I495" s="79"/>
      <c r="J495" s="79"/>
      <c r="K495" s="79"/>
      <c r="L495" s="79"/>
      <c r="M495" s="79"/>
      <c r="N495" s="56">
        <v>11</v>
      </c>
      <c r="O495" s="79">
        <v>0</v>
      </c>
      <c r="P495" s="79">
        <v>1</v>
      </c>
      <c r="Q495" s="79">
        <v>0</v>
      </c>
      <c r="R495" s="79">
        <v>2</v>
      </c>
      <c r="S495" s="79">
        <v>3</v>
      </c>
      <c r="T495" s="79">
        <v>0</v>
      </c>
      <c r="U495" s="79"/>
      <c r="V495" s="79"/>
      <c r="W495" s="79"/>
      <c r="X495" s="79"/>
      <c r="Y495" s="79"/>
      <c r="Z495" s="79"/>
      <c r="AA495" s="56">
        <v>11</v>
      </c>
      <c r="AC495" s="74">
        <f t="shared" si="48"/>
        <v>-3</v>
      </c>
    </row>
    <row r="496" spans="1:29" x14ac:dyDescent="0.2">
      <c r="A496" s="56">
        <v>12</v>
      </c>
      <c r="B496" s="79">
        <v>6</v>
      </c>
      <c r="C496" s="79">
        <v>13</v>
      </c>
      <c r="D496" s="79">
        <v>19</v>
      </c>
      <c r="E496" s="79">
        <v>40</v>
      </c>
      <c r="F496" s="79">
        <v>66</v>
      </c>
      <c r="G496" s="79">
        <v>82</v>
      </c>
      <c r="H496" s="79"/>
      <c r="I496" s="79"/>
      <c r="J496" s="79"/>
      <c r="K496" s="79"/>
      <c r="L496" s="79"/>
      <c r="M496" s="79"/>
      <c r="N496" s="56">
        <v>12</v>
      </c>
      <c r="O496" s="79">
        <v>6</v>
      </c>
      <c r="P496" s="79">
        <v>7</v>
      </c>
      <c r="Q496" s="79">
        <v>6</v>
      </c>
      <c r="R496" s="79">
        <v>19</v>
      </c>
      <c r="S496" s="79">
        <v>24</v>
      </c>
      <c r="T496" s="79">
        <v>16</v>
      </c>
      <c r="U496" s="79"/>
      <c r="V496" s="79"/>
      <c r="W496" s="79"/>
      <c r="X496" s="79"/>
      <c r="Y496" s="79"/>
      <c r="Z496" s="79"/>
      <c r="AA496" s="56">
        <v>12</v>
      </c>
      <c r="AC496" s="74">
        <f t="shared" si="48"/>
        <v>-8</v>
      </c>
    </row>
    <row r="497" spans="1:29" x14ac:dyDescent="0.2">
      <c r="A497" s="56">
        <v>13</v>
      </c>
      <c r="B497" s="79">
        <v>6</v>
      </c>
      <c r="C497" s="79">
        <v>12</v>
      </c>
      <c r="D497" s="79">
        <v>16</v>
      </c>
      <c r="E497" s="79">
        <v>19</v>
      </c>
      <c r="F497" s="79">
        <v>25</v>
      </c>
      <c r="G497" s="79">
        <v>28</v>
      </c>
      <c r="H497" s="79"/>
      <c r="I497" s="79"/>
      <c r="J497" s="79"/>
      <c r="K497" s="79"/>
      <c r="L497" s="79"/>
      <c r="M497" s="79"/>
      <c r="N497" s="56">
        <v>13</v>
      </c>
      <c r="O497" s="79">
        <v>6</v>
      </c>
      <c r="P497" s="79">
        <v>6</v>
      </c>
      <c r="Q497" s="79">
        <v>4</v>
      </c>
      <c r="R497" s="79">
        <v>3</v>
      </c>
      <c r="S497" s="79">
        <v>6</v>
      </c>
      <c r="T497" s="79">
        <v>3</v>
      </c>
      <c r="U497" s="79"/>
      <c r="V497" s="79"/>
      <c r="W497" s="79"/>
      <c r="X497" s="79"/>
      <c r="Y497" s="79"/>
      <c r="Z497" s="79"/>
      <c r="AA497" s="56">
        <v>13</v>
      </c>
      <c r="AC497" s="74">
        <f t="shared" si="48"/>
        <v>-3</v>
      </c>
    </row>
    <row r="498" spans="1:29" x14ac:dyDescent="0.2">
      <c r="A498" s="56">
        <v>14</v>
      </c>
      <c r="B498" s="79">
        <v>47</v>
      </c>
      <c r="C498" s="79">
        <v>85</v>
      </c>
      <c r="D498" s="79">
        <v>147</v>
      </c>
      <c r="E498" s="79">
        <v>194</v>
      </c>
      <c r="F498" s="79">
        <v>219</v>
      </c>
      <c r="G498" s="79">
        <v>225</v>
      </c>
      <c r="H498" s="79"/>
      <c r="I498" s="79"/>
      <c r="J498" s="79"/>
      <c r="K498" s="79"/>
      <c r="L498" s="79"/>
      <c r="M498" s="79"/>
      <c r="N498" s="56">
        <v>14</v>
      </c>
      <c r="O498" s="79">
        <v>47</v>
      </c>
      <c r="P498" s="79">
        <v>34</v>
      </c>
      <c r="Q498" s="79">
        <v>62</v>
      </c>
      <c r="R498" s="79">
        <v>43</v>
      </c>
      <c r="S498" s="79">
        <v>22</v>
      </c>
      <c r="T498" s="79">
        <v>6</v>
      </c>
      <c r="U498" s="79"/>
      <c r="V498" s="79"/>
      <c r="W498" s="79"/>
      <c r="X498" s="79"/>
      <c r="Y498" s="79"/>
      <c r="Z498" s="79"/>
      <c r="AA498" s="56">
        <v>14</v>
      </c>
      <c r="AC498" s="74">
        <f t="shared" si="48"/>
        <v>-16</v>
      </c>
    </row>
    <row r="499" spans="1:29" x14ac:dyDescent="0.2">
      <c r="A499" s="56">
        <v>15</v>
      </c>
      <c r="B499" s="79">
        <v>24</v>
      </c>
      <c r="C499" s="79">
        <v>63</v>
      </c>
      <c r="D499" s="79">
        <v>71</v>
      </c>
      <c r="E499" s="79">
        <v>110</v>
      </c>
      <c r="F499" s="79">
        <v>169</v>
      </c>
      <c r="G499" s="79">
        <v>174</v>
      </c>
      <c r="H499" s="79"/>
      <c r="I499" s="79"/>
      <c r="J499" s="79"/>
      <c r="K499" s="79"/>
      <c r="L499" s="79"/>
      <c r="M499" s="79"/>
      <c r="N499" s="56">
        <v>15</v>
      </c>
      <c r="O499" s="79">
        <v>24</v>
      </c>
      <c r="P499" s="79">
        <v>36</v>
      </c>
      <c r="Q499" s="79">
        <v>2</v>
      </c>
      <c r="R499" s="79">
        <v>31</v>
      </c>
      <c r="S499" s="79">
        <v>33</v>
      </c>
      <c r="T499" s="79">
        <v>5</v>
      </c>
      <c r="U499" s="79"/>
      <c r="V499" s="79"/>
      <c r="W499" s="79"/>
      <c r="X499" s="79"/>
      <c r="Y499" s="79"/>
      <c r="Z499" s="79"/>
      <c r="AA499" s="56">
        <v>15</v>
      </c>
      <c r="AC499" s="74">
        <f t="shared" si="48"/>
        <v>-28</v>
      </c>
    </row>
    <row r="500" spans="1:29" x14ac:dyDescent="0.2">
      <c r="A500" s="56">
        <v>16</v>
      </c>
      <c r="B500" s="79">
        <v>5</v>
      </c>
      <c r="C500" s="79">
        <v>9</v>
      </c>
      <c r="D500" s="79">
        <v>10</v>
      </c>
      <c r="E500" s="79">
        <v>10</v>
      </c>
      <c r="F500" s="79">
        <v>18</v>
      </c>
      <c r="G500" s="79">
        <v>21</v>
      </c>
      <c r="H500" s="79"/>
      <c r="I500" s="79"/>
      <c r="J500" s="79"/>
      <c r="K500" s="79"/>
      <c r="L500" s="79"/>
      <c r="M500" s="79"/>
      <c r="N500" s="56">
        <v>16</v>
      </c>
      <c r="O500" s="79">
        <v>5</v>
      </c>
      <c r="P500" s="79">
        <v>4</v>
      </c>
      <c r="Q500" s="79">
        <v>1</v>
      </c>
      <c r="R500" s="79">
        <v>0</v>
      </c>
      <c r="S500" s="79">
        <v>8</v>
      </c>
      <c r="T500" s="79">
        <v>3</v>
      </c>
      <c r="U500" s="79"/>
      <c r="V500" s="79"/>
      <c r="W500" s="79"/>
      <c r="X500" s="79"/>
      <c r="Y500" s="79"/>
      <c r="Z500" s="79"/>
      <c r="AA500" s="56">
        <v>16</v>
      </c>
      <c r="AC500" s="74">
        <f t="shared" si="48"/>
        <v>-5</v>
      </c>
    </row>
    <row r="501" spans="1:29" x14ac:dyDescent="0.2">
      <c r="A501" s="56">
        <v>17</v>
      </c>
      <c r="B501" s="79">
        <v>4</v>
      </c>
      <c r="C501" s="79">
        <v>7</v>
      </c>
      <c r="D501" s="79">
        <v>7</v>
      </c>
      <c r="E501" s="79">
        <v>8</v>
      </c>
      <c r="F501" s="79">
        <v>10</v>
      </c>
      <c r="G501" s="79">
        <v>14</v>
      </c>
      <c r="H501" s="79"/>
      <c r="I501" s="79"/>
      <c r="J501" s="79"/>
      <c r="K501" s="79"/>
      <c r="L501" s="79"/>
      <c r="M501" s="79"/>
      <c r="N501" s="56">
        <v>17</v>
      </c>
      <c r="O501" s="79">
        <v>4</v>
      </c>
      <c r="P501" s="79">
        <v>3</v>
      </c>
      <c r="Q501" s="79">
        <v>0</v>
      </c>
      <c r="R501" s="79">
        <v>1</v>
      </c>
      <c r="S501" s="79">
        <v>2</v>
      </c>
      <c r="T501" s="79">
        <v>4</v>
      </c>
      <c r="U501" s="79"/>
      <c r="V501" s="79"/>
      <c r="W501" s="79"/>
      <c r="X501" s="79"/>
      <c r="Y501" s="79"/>
      <c r="Z501" s="79"/>
      <c r="AA501" s="56">
        <v>17</v>
      </c>
      <c r="AC501" s="74">
        <f t="shared" si="48"/>
        <v>2</v>
      </c>
    </row>
    <row r="502" spans="1:29" x14ac:dyDescent="0.2">
      <c r="A502" s="56">
        <v>18</v>
      </c>
      <c r="B502" s="79">
        <v>1</v>
      </c>
      <c r="C502" s="79">
        <v>2</v>
      </c>
      <c r="D502" s="79">
        <v>4</v>
      </c>
      <c r="E502" s="79">
        <v>4</v>
      </c>
      <c r="F502" s="79">
        <v>5</v>
      </c>
      <c r="G502" s="79">
        <v>8</v>
      </c>
      <c r="H502" s="79"/>
      <c r="I502" s="79"/>
      <c r="J502" s="79"/>
      <c r="K502" s="79"/>
      <c r="L502" s="79"/>
      <c r="M502" s="79"/>
      <c r="N502" s="56">
        <v>18</v>
      </c>
      <c r="O502" s="79">
        <v>1</v>
      </c>
      <c r="P502" s="79">
        <v>1</v>
      </c>
      <c r="Q502" s="79">
        <v>2</v>
      </c>
      <c r="R502" s="79">
        <v>0</v>
      </c>
      <c r="S502" s="79">
        <v>1</v>
      </c>
      <c r="T502" s="79">
        <v>3</v>
      </c>
      <c r="U502" s="79"/>
      <c r="V502" s="79"/>
      <c r="W502" s="79"/>
      <c r="X502" s="79"/>
      <c r="Y502" s="79"/>
      <c r="Z502" s="79"/>
      <c r="AA502" s="56">
        <v>18</v>
      </c>
      <c r="AC502" s="74">
        <f t="shared" si="48"/>
        <v>2</v>
      </c>
    </row>
    <row r="503" spans="1:29" x14ac:dyDescent="0.2">
      <c r="A503" s="56">
        <v>19</v>
      </c>
      <c r="B503" s="79">
        <v>0</v>
      </c>
      <c r="C503" s="79">
        <v>0</v>
      </c>
      <c r="D503" s="79">
        <v>0</v>
      </c>
      <c r="E503" s="79">
        <v>0</v>
      </c>
      <c r="F503" s="79">
        <v>0</v>
      </c>
      <c r="G503" s="79">
        <v>0</v>
      </c>
      <c r="H503" s="79"/>
      <c r="I503" s="79"/>
      <c r="J503" s="79"/>
      <c r="K503" s="79"/>
      <c r="L503" s="79"/>
      <c r="M503" s="79"/>
      <c r="N503" s="56">
        <v>19</v>
      </c>
      <c r="O503" s="79">
        <v>0</v>
      </c>
      <c r="P503" s="79">
        <v>0</v>
      </c>
      <c r="Q503" s="79">
        <v>0</v>
      </c>
      <c r="R503" s="79">
        <v>0</v>
      </c>
      <c r="S503" s="79">
        <v>0</v>
      </c>
      <c r="T503" s="79">
        <v>0</v>
      </c>
      <c r="U503" s="79"/>
      <c r="V503" s="79"/>
      <c r="W503" s="79"/>
      <c r="X503" s="79"/>
      <c r="Y503" s="79"/>
      <c r="Z503" s="79"/>
      <c r="AA503" s="56">
        <v>19</v>
      </c>
      <c r="AC503" s="74">
        <f t="shared" si="48"/>
        <v>0</v>
      </c>
    </row>
    <row r="504" spans="1:29" x14ac:dyDescent="0.2">
      <c r="A504" s="56">
        <v>20</v>
      </c>
      <c r="B504" s="79">
        <v>4</v>
      </c>
      <c r="C504" s="79">
        <v>7</v>
      </c>
      <c r="D504" s="79">
        <v>10</v>
      </c>
      <c r="E504" s="79">
        <v>11</v>
      </c>
      <c r="F504" s="79">
        <v>12</v>
      </c>
      <c r="G504" s="79">
        <v>19</v>
      </c>
      <c r="H504" s="79"/>
      <c r="I504" s="79"/>
      <c r="J504" s="79"/>
      <c r="K504" s="79"/>
      <c r="L504" s="79"/>
      <c r="M504" s="79"/>
      <c r="N504" s="56">
        <v>20</v>
      </c>
      <c r="O504" s="79">
        <v>4</v>
      </c>
      <c r="P504" s="79">
        <v>3</v>
      </c>
      <c r="Q504" s="79">
        <v>1</v>
      </c>
      <c r="R504" s="79">
        <v>1</v>
      </c>
      <c r="S504" s="79">
        <v>1</v>
      </c>
      <c r="T504" s="79">
        <v>7</v>
      </c>
      <c r="U504" s="79"/>
      <c r="V504" s="79"/>
      <c r="W504" s="79"/>
      <c r="X504" s="79"/>
      <c r="Y504" s="79"/>
      <c r="Z504" s="79"/>
      <c r="AA504" s="56">
        <v>20</v>
      </c>
      <c r="AC504" s="74">
        <f t="shared" si="48"/>
        <v>6</v>
      </c>
    </row>
    <row r="505" spans="1:29" x14ac:dyDescent="0.2">
      <c r="A505" s="56">
        <v>21</v>
      </c>
      <c r="B505" s="79">
        <v>9</v>
      </c>
      <c r="C505" s="79">
        <v>14</v>
      </c>
      <c r="D505" s="79">
        <v>15</v>
      </c>
      <c r="E505" s="79">
        <v>18</v>
      </c>
      <c r="F505" s="79">
        <v>19</v>
      </c>
      <c r="G505" s="79">
        <v>19</v>
      </c>
      <c r="H505" s="79"/>
      <c r="I505" s="79"/>
      <c r="J505" s="79"/>
      <c r="K505" s="79"/>
      <c r="L505" s="79"/>
      <c r="M505" s="79"/>
      <c r="N505" s="56">
        <v>21</v>
      </c>
      <c r="O505" s="79">
        <v>9</v>
      </c>
      <c r="P505" s="79">
        <v>5</v>
      </c>
      <c r="Q505" s="79">
        <v>1</v>
      </c>
      <c r="R505" s="79">
        <v>3</v>
      </c>
      <c r="S505" s="79">
        <v>1</v>
      </c>
      <c r="T505" s="79">
        <v>0</v>
      </c>
      <c r="U505" s="79"/>
      <c r="V505" s="79"/>
      <c r="W505" s="79"/>
      <c r="X505" s="79"/>
      <c r="Y505" s="79"/>
      <c r="Z505" s="79"/>
      <c r="AA505" s="56">
        <v>21</v>
      </c>
      <c r="AC505" s="74">
        <f t="shared" si="48"/>
        <v>-1</v>
      </c>
    </row>
    <row r="506" spans="1:29" x14ac:dyDescent="0.2">
      <c r="A506" s="56">
        <v>22</v>
      </c>
      <c r="B506" s="79">
        <v>10</v>
      </c>
      <c r="C506" s="79">
        <v>63</v>
      </c>
      <c r="D506" s="79">
        <v>107</v>
      </c>
      <c r="E506" s="79">
        <v>129</v>
      </c>
      <c r="F506" s="79">
        <v>152</v>
      </c>
      <c r="G506" s="79">
        <v>160</v>
      </c>
      <c r="H506" s="79"/>
      <c r="I506" s="79"/>
      <c r="J506" s="79"/>
      <c r="K506" s="79"/>
      <c r="L506" s="79"/>
      <c r="M506" s="79"/>
      <c r="N506" s="56">
        <v>22</v>
      </c>
      <c r="O506" s="79">
        <v>10</v>
      </c>
      <c r="P506" s="406">
        <v>53</v>
      </c>
      <c r="Q506" s="79">
        <v>42</v>
      </c>
      <c r="R506" s="79">
        <v>22</v>
      </c>
      <c r="S506" s="79">
        <v>21</v>
      </c>
      <c r="T506" s="79">
        <v>7</v>
      </c>
      <c r="U506" s="79"/>
      <c r="V506" s="79"/>
      <c r="W506" s="79"/>
      <c r="X506" s="79"/>
      <c r="Y506" s="79"/>
      <c r="Z506" s="79"/>
      <c r="AA506" s="56">
        <v>22</v>
      </c>
      <c r="AC506" s="74">
        <f t="shared" si="48"/>
        <v>-14</v>
      </c>
    </row>
    <row r="507" spans="1:29" x14ac:dyDescent="0.2">
      <c r="A507" s="56">
        <v>23</v>
      </c>
      <c r="B507" s="79">
        <v>3</v>
      </c>
      <c r="C507" s="79">
        <v>3</v>
      </c>
      <c r="D507" s="79">
        <v>3</v>
      </c>
      <c r="E507" s="79">
        <v>4</v>
      </c>
      <c r="F507" s="79">
        <v>5</v>
      </c>
      <c r="G507" s="79">
        <v>5</v>
      </c>
      <c r="H507" s="79"/>
      <c r="I507" s="79"/>
      <c r="J507" s="79"/>
      <c r="K507" s="79"/>
      <c r="L507" s="79"/>
      <c r="M507" s="79"/>
      <c r="N507" s="56">
        <v>23</v>
      </c>
      <c r="O507" s="79">
        <v>3</v>
      </c>
      <c r="P507" s="79">
        <v>0</v>
      </c>
      <c r="Q507" s="79">
        <v>0</v>
      </c>
      <c r="R507" s="79">
        <v>0</v>
      </c>
      <c r="S507" s="79">
        <v>0</v>
      </c>
      <c r="T507" s="79">
        <v>0</v>
      </c>
      <c r="U507" s="79"/>
      <c r="V507" s="79"/>
      <c r="W507" s="79"/>
      <c r="X507" s="79"/>
      <c r="Y507" s="79"/>
      <c r="Z507" s="79"/>
      <c r="AA507" s="56">
        <v>23</v>
      </c>
      <c r="AC507" s="74">
        <f t="shared" si="48"/>
        <v>0</v>
      </c>
    </row>
    <row r="508" spans="1:29" x14ac:dyDescent="0.2">
      <c r="A508" s="56">
        <v>24</v>
      </c>
      <c r="B508" s="79">
        <v>2</v>
      </c>
      <c r="C508" s="79">
        <v>6</v>
      </c>
      <c r="D508" s="79">
        <v>5</v>
      </c>
      <c r="E508" s="79">
        <v>6</v>
      </c>
      <c r="F508" s="79">
        <v>8</v>
      </c>
      <c r="G508" s="79">
        <v>8</v>
      </c>
      <c r="H508" s="79"/>
      <c r="I508" s="79"/>
      <c r="J508" s="79"/>
      <c r="K508" s="79"/>
      <c r="L508" s="79"/>
      <c r="M508" s="79"/>
      <c r="N508" s="56">
        <v>24</v>
      </c>
      <c r="O508" s="79">
        <v>2</v>
      </c>
      <c r="P508" s="79">
        <v>4</v>
      </c>
      <c r="Q508" s="79">
        <v>0</v>
      </c>
      <c r="R508" s="79">
        <v>1</v>
      </c>
      <c r="S508" s="79">
        <v>1</v>
      </c>
      <c r="T508" s="79">
        <v>0</v>
      </c>
      <c r="U508" s="79"/>
      <c r="V508" s="79"/>
      <c r="W508" s="79"/>
      <c r="X508" s="79"/>
      <c r="Y508" s="79"/>
      <c r="Z508" s="79"/>
      <c r="AA508" s="56">
        <v>24</v>
      </c>
      <c r="AC508" s="74">
        <f t="shared" si="48"/>
        <v>-1</v>
      </c>
    </row>
    <row r="509" spans="1:29" x14ac:dyDescent="0.2">
      <c r="A509" s="71" t="s">
        <v>2</v>
      </c>
      <c r="B509" s="61">
        <f t="shared" ref="B509:G509" si="49">SUM(B485:B508)</f>
        <v>122</v>
      </c>
      <c r="C509" s="61">
        <f t="shared" si="49"/>
        <v>289</v>
      </c>
      <c r="D509" s="61">
        <f t="shared" si="49"/>
        <v>421</v>
      </c>
      <c r="E509" s="61">
        <f t="shared" si="49"/>
        <v>569</v>
      </c>
      <c r="F509" s="61">
        <f t="shared" si="49"/>
        <v>733</v>
      </c>
      <c r="G509" s="61">
        <f t="shared" si="49"/>
        <v>794</v>
      </c>
      <c r="H509" s="61">
        <f t="shared" ref="H509:M509" si="50">SUM(H485:H508)</f>
        <v>0</v>
      </c>
      <c r="I509" s="61">
        <f t="shared" si="50"/>
        <v>0</v>
      </c>
      <c r="J509" s="61">
        <f t="shared" si="50"/>
        <v>0</v>
      </c>
      <c r="K509" s="61">
        <f t="shared" si="50"/>
        <v>0</v>
      </c>
      <c r="L509" s="61">
        <f t="shared" si="50"/>
        <v>0</v>
      </c>
      <c r="M509" s="61">
        <f t="shared" si="50"/>
        <v>0</v>
      </c>
      <c r="N509" s="71" t="s">
        <v>2</v>
      </c>
      <c r="O509" s="61">
        <f>SUM(O485:O508)</f>
        <v>122</v>
      </c>
      <c r="P509" s="61">
        <f>SUM(P485:P508)</f>
        <v>160</v>
      </c>
      <c r="Q509" s="61">
        <f>SUM(Q485:Q508)</f>
        <v>122</v>
      </c>
      <c r="R509" s="61">
        <f>SUM(R485:R508)</f>
        <v>133</v>
      </c>
      <c r="S509" s="61">
        <f>SUM(S486:S508)</f>
        <v>127</v>
      </c>
      <c r="T509" s="61">
        <f>SUM(T486:T508)</f>
        <v>60</v>
      </c>
      <c r="U509" s="61">
        <f t="shared" ref="U509:Z509" si="51">SUM(U485:U508)</f>
        <v>0</v>
      </c>
      <c r="V509" s="61">
        <f t="shared" si="51"/>
        <v>0</v>
      </c>
      <c r="W509" s="61">
        <f t="shared" si="51"/>
        <v>0</v>
      </c>
      <c r="X509" s="61">
        <f t="shared" si="51"/>
        <v>0</v>
      </c>
      <c r="Y509" s="61">
        <f t="shared" si="51"/>
        <v>0</v>
      </c>
      <c r="Z509" s="61">
        <f t="shared" si="51"/>
        <v>0</v>
      </c>
      <c r="AA509" s="60" t="s">
        <v>2</v>
      </c>
      <c r="AC509" s="74"/>
    </row>
    <row r="510" spans="1:29" x14ac:dyDescent="0.2">
      <c r="A510" s="45"/>
      <c r="AC510" s="74"/>
    </row>
    <row r="511" spans="1:29" x14ac:dyDescent="0.2">
      <c r="A511" s="45"/>
      <c r="N511" s="45"/>
      <c r="U511" s="74"/>
      <c r="X511" s="324"/>
      <c r="AA511" s="45"/>
      <c r="AC511" s="74"/>
    </row>
    <row r="512" spans="1:29" x14ac:dyDescent="0.2">
      <c r="A512" s="45"/>
      <c r="N512" s="45"/>
      <c r="X512" s="324"/>
      <c r="AA512" s="45"/>
      <c r="AC512" s="74"/>
    </row>
    <row r="513" spans="1:30" x14ac:dyDescent="0.2">
      <c r="A513" s="45"/>
      <c r="B513" s="81"/>
      <c r="N513" s="45"/>
      <c r="O513" s="81"/>
      <c r="X513" s="324"/>
      <c r="AA513" s="45"/>
      <c r="AC513" s="74"/>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74"/>
    </row>
    <row r="515" spans="1:30" x14ac:dyDescent="0.2">
      <c r="A515" s="64">
        <v>1</v>
      </c>
      <c r="B515" s="79">
        <v>1</v>
      </c>
      <c r="C515" s="79">
        <v>2</v>
      </c>
      <c r="D515" s="79">
        <v>3</v>
      </c>
      <c r="E515" s="79">
        <v>6</v>
      </c>
      <c r="F515" s="79">
        <v>6</v>
      </c>
      <c r="G515" s="79">
        <v>6</v>
      </c>
      <c r="H515" s="79"/>
      <c r="I515" s="79"/>
      <c r="J515" s="79"/>
      <c r="K515" s="79"/>
      <c r="L515" s="79"/>
      <c r="M515" s="79"/>
      <c r="N515" s="123">
        <v>1</v>
      </c>
      <c r="O515" s="79">
        <v>1</v>
      </c>
      <c r="P515" s="79">
        <v>1</v>
      </c>
      <c r="Q515" s="79">
        <v>0</v>
      </c>
      <c r="R515" s="79">
        <v>3</v>
      </c>
      <c r="S515" s="79">
        <v>0</v>
      </c>
      <c r="T515" s="79">
        <v>0</v>
      </c>
      <c r="U515" s="79"/>
      <c r="V515" s="79"/>
      <c r="W515" s="79"/>
      <c r="X515" s="79"/>
      <c r="Y515" s="79"/>
      <c r="Z515" s="79"/>
      <c r="AA515" s="64">
        <v>1</v>
      </c>
      <c r="AC515" s="74">
        <f t="shared" si="48"/>
        <v>0</v>
      </c>
      <c r="AD515" s="15" t="b">
        <f t="shared" ref="AD515:AD538" si="52">IF(T515&gt;=T485, TRUE, FALSE)</f>
        <v>1</v>
      </c>
    </row>
    <row r="516" spans="1:30" x14ac:dyDescent="0.2">
      <c r="A516" s="64">
        <v>2</v>
      </c>
      <c r="B516" s="79">
        <v>0</v>
      </c>
      <c r="C516" s="79">
        <v>0</v>
      </c>
      <c r="D516" s="79">
        <v>0</v>
      </c>
      <c r="E516" s="79">
        <v>0</v>
      </c>
      <c r="F516" s="79">
        <v>1</v>
      </c>
      <c r="G516" s="79">
        <v>1</v>
      </c>
      <c r="H516" s="79"/>
      <c r="I516" s="79"/>
      <c r="J516" s="79"/>
      <c r="K516" s="79"/>
      <c r="L516" s="79"/>
      <c r="M516" s="79"/>
      <c r="N516" s="123">
        <v>2</v>
      </c>
      <c r="O516" s="79">
        <v>0</v>
      </c>
      <c r="P516" s="79">
        <v>0</v>
      </c>
      <c r="Q516" s="79">
        <v>0</v>
      </c>
      <c r="R516" s="79">
        <v>0</v>
      </c>
      <c r="S516" s="79">
        <v>0</v>
      </c>
      <c r="T516" s="79">
        <v>0</v>
      </c>
      <c r="U516" s="79"/>
      <c r="V516" s="79"/>
      <c r="W516" s="79"/>
      <c r="X516" s="79"/>
      <c r="Y516" s="79"/>
      <c r="Z516" s="79"/>
      <c r="AA516" s="64">
        <v>2</v>
      </c>
      <c r="AC516" s="74">
        <f t="shared" si="48"/>
        <v>0</v>
      </c>
      <c r="AD516" s="15" t="b">
        <f t="shared" si="52"/>
        <v>1</v>
      </c>
    </row>
    <row r="517" spans="1:30" x14ac:dyDescent="0.2">
      <c r="A517" s="64">
        <v>3</v>
      </c>
      <c r="B517" s="79">
        <v>0</v>
      </c>
      <c r="C517" s="79">
        <v>1</v>
      </c>
      <c r="D517" s="79">
        <v>1</v>
      </c>
      <c r="E517" s="79">
        <v>1</v>
      </c>
      <c r="F517" s="79">
        <v>1</v>
      </c>
      <c r="G517" s="79">
        <v>1</v>
      </c>
      <c r="H517" s="79"/>
      <c r="I517" s="79"/>
      <c r="J517" s="79"/>
      <c r="K517" s="79"/>
      <c r="L517" s="79"/>
      <c r="M517" s="79"/>
      <c r="N517" s="123">
        <v>3</v>
      </c>
      <c r="O517" s="79">
        <v>0</v>
      </c>
      <c r="P517" s="79">
        <v>1</v>
      </c>
      <c r="Q517" s="79">
        <v>0</v>
      </c>
      <c r="R517" s="79">
        <v>0</v>
      </c>
      <c r="S517" s="79">
        <v>0</v>
      </c>
      <c r="T517" s="79">
        <v>0</v>
      </c>
      <c r="U517" s="79"/>
      <c r="V517" s="79"/>
      <c r="W517" s="79"/>
      <c r="X517" s="79"/>
      <c r="Y517" s="79"/>
      <c r="Z517" s="79"/>
      <c r="AA517" s="64">
        <v>3</v>
      </c>
      <c r="AC517" s="74">
        <f t="shared" si="48"/>
        <v>0</v>
      </c>
      <c r="AD517" s="15" t="b">
        <f t="shared" si="52"/>
        <v>1</v>
      </c>
    </row>
    <row r="518" spans="1:30" x14ac:dyDescent="0.2">
      <c r="A518" s="64">
        <v>4</v>
      </c>
      <c r="B518" s="79">
        <v>0</v>
      </c>
      <c r="C518" s="79">
        <v>1</v>
      </c>
      <c r="D518" s="79">
        <v>1</v>
      </c>
      <c r="E518" s="79">
        <v>1</v>
      </c>
      <c r="F518" s="79">
        <v>1</v>
      </c>
      <c r="G518" s="79">
        <v>1</v>
      </c>
      <c r="H518" s="79"/>
      <c r="I518" s="79"/>
      <c r="J518" s="79"/>
      <c r="K518" s="79"/>
      <c r="L518" s="79"/>
      <c r="M518" s="79"/>
      <c r="N518" s="123">
        <v>4</v>
      </c>
      <c r="O518" s="79">
        <v>0</v>
      </c>
      <c r="P518" s="79">
        <v>1</v>
      </c>
      <c r="Q518" s="79">
        <v>0</v>
      </c>
      <c r="R518" s="79">
        <v>0</v>
      </c>
      <c r="S518" s="79">
        <v>0</v>
      </c>
      <c r="T518" s="79">
        <v>0</v>
      </c>
      <c r="U518" s="79"/>
      <c r="V518" s="79"/>
      <c r="W518" s="79"/>
      <c r="X518" s="79"/>
      <c r="Y518" s="79"/>
      <c r="Z518" s="79"/>
      <c r="AA518" s="64">
        <v>4</v>
      </c>
      <c r="AC518" s="74">
        <f t="shared" ref="AC518:AC581" si="53">IFERROR(T518-S518,0)</f>
        <v>0</v>
      </c>
      <c r="AD518" s="15" t="b">
        <f t="shared" si="52"/>
        <v>1</v>
      </c>
    </row>
    <row r="519" spans="1:30" x14ac:dyDescent="0.2">
      <c r="A519" s="64">
        <v>5</v>
      </c>
      <c r="B519" s="79">
        <v>0</v>
      </c>
      <c r="C519" s="79">
        <v>0</v>
      </c>
      <c r="D519" s="79">
        <v>0</v>
      </c>
      <c r="E519" s="79">
        <v>1</v>
      </c>
      <c r="F519" s="79">
        <v>1</v>
      </c>
      <c r="G519" s="79">
        <v>2</v>
      </c>
      <c r="H519" s="79"/>
      <c r="I519" s="79"/>
      <c r="J519" s="79"/>
      <c r="K519" s="79"/>
      <c r="L519" s="79"/>
      <c r="M519" s="79"/>
      <c r="N519" s="123">
        <v>5</v>
      </c>
      <c r="O519" s="79">
        <v>0</v>
      </c>
      <c r="P519" s="79">
        <v>0</v>
      </c>
      <c r="Q519" s="79">
        <v>0</v>
      </c>
      <c r="R519" s="79">
        <v>1</v>
      </c>
      <c r="S519" s="79">
        <v>0</v>
      </c>
      <c r="T519" s="79">
        <v>1</v>
      </c>
      <c r="U519" s="79"/>
      <c r="V519" s="79"/>
      <c r="W519" s="79"/>
      <c r="X519" s="79"/>
      <c r="Y519" s="79"/>
      <c r="Z519" s="79"/>
      <c r="AA519" s="64">
        <v>5</v>
      </c>
      <c r="AC519" s="74">
        <f t="shared" si="53"/>
        <v>1</v>
      </c>
      <c r="AD519" s="15" t="b">
        <f t="shared" si="52"/>
        <v>1</v>
      </c>
    </row>
    <row r="520" spans="1:30" x14ac:dyDescent="0.2">
      <c r="A520" s="64">
        <v>6</v>
      </c>
      <c r="B520" s="79">
        <v>0</v>
      </c>
      <c r="C520" s="79">
        <v>0</v>
      </c>
      <c r="D520" s="79">
        <v>0</v>
      </c>
      <c r="E520" s="79">
        <v>0</v>
      </c>
      <c r="F520" s="79">
        <v>2</v>
      </c>
      <c r="G520" s="79">
        <v>5</v>
      </c>
      <c r="H520" s="79"/>
      <c r="I520" s="79"/>
      <c r="J520" s="79"/>
      <c r="K520" s="79"/>
      <c r="L520" s="79"/>
      <c r="M520" s="79"/>
      <c r="N520" s="123">
        <v>6</v>
      </c>
      <c r="O520" s="79">
        <v>0</v>
      </c>
      <c r="P520" s="79">
        <v>0</v>
      </c>
      <c r="Q520" s="79">
        <v>0</v>
      </c>
      <c r="R520" s="79">
        <v>0</v>
      </c>
      <c r="S520" s="79">
        <v>2</v>
      </c>
      <c r="T520" s="79">
        <v>3</v>
      </c>
      <c r="U520" s="79"/>
      <c r="V520" s="79"/>
      <c r="W520" s="79"/>
      <c r="X520" s="79"/>
      <c r="Y520" s="79"/>
      <c r="Z520" s="79"/>
      <c r="AA520" s="64">
        <v>6</v>
      </c>
      <c r="AC520" s="74">
        <f t="shared" si="53"/>
        <v>1</v>
      </c>
      <c r="AD520" s="15" t="b">
        <f t="shared" si="52"/>
        <v>1</v>
      </c>
    </row>
    <row r="521" spans="1:30" x14ac:dyDescent="0.2">
      <c r="A521" s="64">
        <v>7</v>
      </c>
      <c r="B521" s="79">
        <v>0</v>
      </c>
      <c r="C521" s="79">
        <v>0</v>
      </c>
      <c r="D521" s="79">
        <v>0</v>
      </c>
      <c r="E521" s="79">
        <v>0</v>
      </c>
      <c r="F521" s="79">
        <v>0</v>
      </c>
      <c r="G521" s="79">
        <v>0</v>
      </c>
      <c r="H521" s="79"/>
      <c r="I521" s="79"/>
      <c r="J521" s="79"/>
      <c r="K521" s="79"/>
      <c r="L521" s="79"/>
      <c r="M521" s="79"/>
      <c r="N521" s="123">
        <v>7</v>
      </c>
      <c r="O521" s="79">
        <v>0</v>
      </c>
      <c r="P521" s="79">
        <v>0</v>
      </c>
      <c r="Q521" s="79">
        <v>0</v>
      </c>
      <c r="R521" s="79">
        <v>0</v>
      </c>
      <c r="S521" s="79">
        <v>0</v>
      </c>
      <c r="T521" s="79">
        <v>0</v>
      </c>
      <c r="U521" s="79"/>
      <c r="V521" s="79"/>
      <c r="W521" s="79"/>
      <c r="X521" s="79"/>
      <c r="Y521" s="79"/>
      <c r="Z521" s="79"/>
      <c r="AA521" s="64">
        <v>7</v>
      </c>
      <c r="AC521" s="74">
        <f t="shared" si="53"/>
        <v>0</v>
      </c>
      <c r="AD521" s="15" t="b">
        <f t="shared" si="52"/>
        <v>1</v>
      </c>
    </row>
    <row r="522" spans="1:30" x14ac:dyDescent="0.2">
      <c r="A522" s="64">
        <v>8</v>
      </c>
      <c r="B522" s="79">
        <v>1</v>
      </c>
      <c r="C522" s="79">
        <v>1</v>
      </c>
      <c r="D522" s="79">
        <v>1</v>
      </c>
      <c r="E522" s="79">
        <v>5</v>
      </c>
      <c r="F522" s="79">
        <v>6</v>
      </c>
      <c r="G522" s="79">
        <v>6</v>
      </c>
      <c r="H522" s="79"/>
      <c r="I522" s="79"/>
      <c r="J522" s="79"/>
      <c r="K522" s="79"/>
      <c r="L522" s="79"/>
      <c r="M522" s="79"/>
      <c r="N522" s="123">
        <v>8</v>
      </c>
      <c r="O522" s="79">
        <v>1</v>
      </c>
      <c r="P522" s="79">
        <v>0</v>
      </c>
      <c r="Q522" s="79">
        <v>0</v>
      </c>
      <c r="R522" s="79">
        <v>3</v>
      </c>
      <c r="S522" s="79">
        <v>2</v>
      </c>
      <c r="T522" s="79">
        <v>0</v>
      </c>
      <c r="U522" s="79"/>
      <c r="V522" s="79"/>
      <c r="W522" s="79"/>
      <c r="X522" s="79"/>
      <c r="Y522" s="79"/>
      <c r="Z522" s="79"/>
      <c r="AA522" s="64">
        <v>8</v>
      </c>
      <c r="AC522" s="74">
        <f t="shared" si="53"/>
        <v>-2</v>
      </c>
      <c r="AD522" s="15" t="b">
        <f t="shared" si="52"/>
        <v>1</v>
      </c>
    </row>
    <row r="523" spans="1:30" x14ac:dyDescent="0.2">
      <c r="A523" s="64">
        <v>9</v>
      </c>
      <c r="B523" s="79">
        <v>0</v>
      </c>
      <c r="C523" s="79">
        <v>0</v>
      </c>
      <c r="D523" s="79">
        <v>1</v>
      </c>
      <c r="E523" s="79">
        <v>3</v>
      </c>
      <c r="F523" s="79">
        <v>4</v>
      </c>
      <c r="G523" s="79">
        <v>5</v>
      </c>
      <c r="H523" s="79"/>
      <c r="I523" s="79"/>
      <c r="J523" s="79"/>
      <c r="K523" s="79"/>
      <c r="L523" s="79"/>
      <c r="M523" s="79"/>
      <c r="N523" s="123">
        <v>9</v>
      </c>
      <c r="O523" s="79">
        <v>0</v>
      </c>
      <c r="P523" s="79">
        <v>0</v>
      </c>
      <c r="Q523" s="79">
        <v>0</v>
      </c>
      <c r="R523" s="79">
        <v>0</v>
      </c>
      <c r="S523" s="79">
        <v>0</v>
      </c>
      <c r="T523" s="79">
        <v>1</v>
      </c>
      <c r="U523" s="79"/>
      <c r="V523" s="79"/>
      <c r="W523" s="79"/>
      <c r="X523" s="79"/>
      <c r="Y523" s="79"/>
      <c r="Z523" s="79"/>
      <c r="AA523" s="64">
        <v>9</v>
      </c>
      <c r="AC523" s="74">
        <f t="shared" si="53"/>
        <v>1</v>
      </c>
      <c r="AD523" s="15" t="b">
        <f t="shared" si="52"/>
        <v>1</v>
      </c>
    </row>
    <row r="524" spans="1:30" x14ac:dyDescent="0.2">
      <c r="A524" s="64">
        <v>10</v>
      </c>
      <c r="B524" s="79">
        <v>0</v>
      </c>
      <c r="C524" s="79">
        <v>0</v>
      </c>
      <c r="D524" s="79">
        <v>1</v>
      </c>
      <c r="E524" s="79">
        <v>2</v>
      </c>
      <c r="F524" s="79">
        <v>2</v>
      </c>
      <c r="G524" s="79">
        <v>3</v>
      </c>
      <c r="H524" s="79"/>
      <c r="I524" s="79"/>
      <c r="J524" s="79"/>
      <c r="K524" s="79"/>
      <c r="L524" s="79"/>
      <c r="M524" s="79"/>
      <c r="N524" s="123">
        <v>10</v>
      </c>
      <c r="O524" s="79">
        <v>0</v>
      </c>
      <c r="P524" s="79">
        <v>0</v>
      </c>
      <c r="Q524" s="79">
        <v>1</v>
      </c>
      <c r="R524" s="79">
        <v>1</v>
      </c>
      <c r="S524" s="79">
        <v>0</v>
      </c>
      <c r="T524" s="79">
        <v>1</v>
      </c>
      <c r="U524" s="79"/>
      <c r="V524" s="79"/>
      <c r="W524" s="79"/>
      <c r="X524" s="79"/>
      <c r="Y524" s="79"/>
      <c r="Z524" s="79"/>
      <c r="AA524" s="64">
        <v>10</v>
      </c>
      <c r="AC524" s="74">
        <f t="shared" si="53"/>
        <v>1</v>
      </c>
      <c r="AD524" s="15" t="b">
        <f t="shared" si="52"/>
        <v>1</v>
      </c>
    </row>
    <row r="525" spans="1:30" x14ac:dyDescent="0.2">
      <c r="A525" s="64">
        <v>11</v>
      </c>
      <c r="B525" s="79">
        <v>0</v>
      </c>
      <c r="C525" s="79">
        <v>1</v>
      </c>
      <c r="D525" s="79">
        <v>1</v>
      </c>
      <c r="E525" s="79">
        <v>4</v>
      </c>
      <c r="F525" s="79">
        <v>8</v>
      </c>
      <c r="G525" s="79">
        <v>8</v>
      </c>
      <c r="H525" s="79"/>
      <c r="I525" s="79"/>
      <c r="J525" s="79"/>
      <c r="K525" s="79"/>
      <c r="L525" s="79"/>
      <c r="M525" s="79"/>
      <c r="N525" s="123">
        <v>11</v>
      </c>
      <c r="O525" s="79">
        <v>0</v>
      </c>
      <c r="P525" s="79">
        <v>1</v>
      </c>
      <c r="Q525" s="79">
        <v>0</v>
      </c>
      <c r="R525" s="79">
        <v>3</v>
      </c>
      <c r="S525" s="79">
        <v>4</v>
      </c>
      <c r="T525" s="79">
        <v>0</v>
      </c>
      <c r="U525" s="79"/>
      <c r="V525" s="79"/>
      <c r="W525" s="79"/>
      <c r="X525" s="79"/>
      <c r="Y525" s="79"/>
      <c r="Z525" s="79"/>
      <c r="AA525" s="64">
        <v>11</v>
      </c>
      <c r="AC525" s="74">
        <f t="shared" si="53"/>
        <v>-4</v>
      </c>
      <c r="AD525" s="15" t="b">
        <f t="shared" si="52"/>
        <v>1</v>
      </c>
    </row>
    <row r="526" spans="1:30" x14ac:dyDescent="0.2">
      <c r="A526" s="64">
        <v>12</v>
      </c>
      <c r="B526" s="79">
        <v>6</v>
      </c>
      <c r="C526" s="79">
        <v>21</v>
      </c>
      <c r="D526" s="79">
        <v>28</v>
      </c>
      <c r="E526" s="79">
        <v>48</v>
      </c>
      <c r="F526" s="79">
        <v>73</v>
      </c>
      <c r="G526" s="79">
        <v>88</v>
      </c>
      <c r="H526" s="79"/>
      <c r="I526" s="79"/>
      <c r="J526" s="79"/>
      <c r="K526" s="79"/>
      <c r="L526" s="79"/>
      <c r="M526" s="79"/>
      <c r="N526" s="123">
        <v>12</v>
      </c>
      <c r="O526" s="79">
        <v>6</v>
      </c>
      <c r="P526" s="79">
        <v>15</v>
      </c>
      <c r="Q526" s="79">
        <v>6</v>
      </c>
      <c r="R526" s="79">
        <v>19</v>
      </c>
      <c r="S526" s="79">
        <v>24</v>
      </c>
      <c r="T526" s="79">
        <v>16</v>
      </c>
      <c r="U526" s="79"/>
      <c r="V526" s="79"/>
      <c r="W526" s="79"/>
      <c r="X526" s="79"/>
      <c r="Y526" s="79"/>
      <c r="Z526" s="79"/>
      <c r="AA526" s="64">
        <v>12</v>
      </c>
      <c r="AC526" s="74">
        <f t="shared" si="53"/>
        <v>-8</v>
      </c>
      <c r="AD526" s="15" t="b">
        <f t="shared" si="52"/>
        <v>1</v>
      </c>
    </row>
    <row r="527" spans="1:30" x14ac:dyDescent="0.2">
      <c r="A527" s="64">
        <v>13</v>
      </c>
      <c r="B527" s="79">
        <v>6</v>
      </c>
      <c r="C527" s="79">
        <v>12</v>
      </c>
      <c r="D527" s="79">
        <v>16</v>
      </c>
      <c r="E527" s="79">
        <v>19</v>
      </c>
      <c r="F527" s="79">
        <v>25</v>
      </c>
      <c r="G527" s="79">
        <v>28</v>
      </c>
      <c r="H527" s="79"/>
      <c r="I527" s="79"/>
      <c r="J527" s="79"/>
      <c r="K527" s="79"/>
      <c r="L527" s="79"/>
      <c r="M527" s="79"/>
      <c r="N527" s="123">
        <v>13</v>
      </c>
      <c r="O527" s="79">
        <v>6</v>
      </c>
      <c r="P527" s="79">
        <v>6</v>
      </c>
      <c r="Q527" s="79">
        <v>4</v>
      </c>
      <c r="R527" s="79">
        <v>3</v>
      </c>
      <c r="S527" s="79">
        <v>6</v>
      </c>
      <c r="T527" s="79">
        <v>3</v>
      </c>
      <c r="U527" s="79"/>
      <c r="V527" s="79"/>
      <c r="W527" s="79"/>
      <c r="X527" s="79"/>
      <c r="Y527" s="79"/>
      <c r="Z527" s="79"/>
      <c r="AA527" s="64">
        <v>13</v>
      </c>
      <c r="AC527" s="74">
        <f t="shared" si="53"/>
        <v>-3</v>
      </c>
      <c r="AD527" s="15" t="b">
        <f t="shared" si="52"/>
        <v>1</v>
      </c>
    </row>
    <row r="528" spans="1:30" x14ac:dyDescent="0.2">
      <c r="A528" s="64">
        <v>14</v>
      </c>
      <c r="B528" s="79">
        <v>47</v>
      </c>
      <c r="C528" s="79">
        <v>85</v>
      </c>
      <c r="D528" s="79">
        <v>147</v>
      </c>
      <c r="E528" s="79">
        <v>194</v>
      </c>
      <c r="F528" s="79">
        <v>219</v>
      </c>
      <c r="G528" s="79">
        <v>225</v>
      </c>
      <c r="H528" s="79"/>
      <c r="I528" s="79"/>
      <c r="J528" s="79"/>
      <c r="K528" s="79"/>
      <c r="L528" s="79"/>
      <c r="M528" s="79"/>
      <c r="N528" s="123">
        <v>14</v>
      </c>
      <c r="O528" s="79">
        <v>47</v>
      </c>
      <c r="P528" s="79">
        <v>34</v>
      </c>
      <c r="Q528" s="79">
        <v>62</v>
      </c>
      <c r="R528" s="79">
        <v>43</v>
      </c>
      <c r="S528" s="79">
        <v>22</v>
      </c>
      <c r="T528" s="79">
        <v>6</v>
      </c>
      <c r="U528" s="79"/>
      <c r="V528" s="79"/>
      <c r="W528" s="79"/>
      <c r="X528" s="79"/>
      <c r="Y528" s="79"/>
      <c r="Z528" s="79"/>
      <c r="AA528" s="64">
        <v>14</v>
      </c>
      <c r="AC528" s="74">
        <f t="shared" si="53"/>
        <v>-16</v>
      </c>
      <c r="AD528" s="15" t="b">
        <f t="shared" si="52"/>
        <v>1</v>
      </c>
    </row>
    <row r="529" spans="1:30" x14ac:dyDescent="0.2">
      <c r="A529" s="64">
        <v>15</v>
      </c>
      <c r="B529" s="79">
        <v>24</v>
      </c>
      <c r="C529" s="79">
        <v>63</v>
      </c>
      <c r="D529" s="79">
        <v>71</v>
      </c>
      <c r="E529" s="79">
        <v>110</v>
      </c>
      <c r="F529" s="79">
        <v>169</v>
      </c>
      <c r="G529" s="79">
        <v>174</v>
      </c>
      <c r="H529" s="79"/>
      <c r="I529" s="79"/>
      <c r="J529" s="79"/>
      <c r="K529" s="79"/>
      <c r="L529" s="79"/>
      <c r="M529" s="79"/>
      <c r="N529" s="123">
        <v>15</v>
      </c>
      <c r="O529" s="79">
        <v>24</v>
      </c>
      <c r="P529" s="79">
        <v>36</v>
      </c>
      <c r="Q529" s="79">
        <v>2</v>
      </c>
      <c r="R529" s="79">
        <v>31</v>
      </c>
      <c r="S529" s="79">
        <v>33</v>
      </c>
      <c r="T529" s="79">
        <v>5</v>
      </c>
      <c r="U529" s="79"/>
      <c r="V529" s="79"/>
      <c r="W529" s="79"/>
      <c r="X529" s="79"/>
      <c r="Y529" s="79"/>
      <c r="Z529" s="79"/>
      <c r="AA529" s="64">
        <v>15</v>
      </c>
      <c r="AC529" s="74">
        <f t="shared" si="53"/>
        <v>-28</v>
      </c>
      <c r="AD529" s="15" t="b">
        <f t="shared" si="52"/>
        <v>1</v>
      </c>
    </row>
    <row r="530" spans="1:30" x14ac:dyDescent="0.2">
      <c r="A530" s="64">
        <v>16</v>
      </c>
      <c r="B530" s="79">
        <v>5</v>
      </c>
      <c r="C530" s="79">
        <v>9</v>
      </c>
      <c r="D530" s="79">
        <v>10</v>
      </c>
      <c r="E530" s="79">
        <v>10</v>
      </c>
      <c r="F530" s="79">
        <v>18</v>
      </c>
      <c r="G530" s="79">
        <v>21</v>
      </c>
      <c r="H530" s="79"/>
      <c r="I530" s="79"/>
      <c r="J530" s="79"/>
      <c r="K530" s="79"/>
      <c r="L530" s="79"/>
      <c r="M530" s="79"/>
      <c r="N530" s="123">
        <v>16</v>
      </c>
      <c r="O530" s="79">
        <v>5</v>
      </c>
      <c r="P530" s="79">
        <v>4</v>
      </c>
      <c r="Q530" s="79">
        <v>1</v>
      </c>
      <c r="R530" s="79">
        <v>0</v>
      </c>
      <c r="S530" s="79">
        <v>8</v>
      </c>
      <c r="T530" s="79">
        <v>3</v>
      </c>
      <c r="U530" s="79"/>
      <c r="V530" s="79"/>
      <c r="W530" s="79"/>
      <c r="X530" s="79"/>
      <c r="Y530" s="79"/>
      <c r="Z530" s="79"/>
      <c r="AA530" s="64">
        <v>16</v>
      </c>
      <c r="AC530" s="74">
        <f t="shared" si="53"/>
        <v>-5</v>
      </c>
      <c r="AD530" s="15" t="b">
        <f t="shared" si="52"/>
        <v>1</v>
      </c>
    </row>
    <row r="531" spans="1:30" x14ac:dyDescent="0.2">
      <c r="A531" s="64">
        <v>17</v>
      </c>
      <c r="B531" s="79">
        <v>4</v>
      </c>
      <c r="C531" s="79">
        <v>7</v>
      </c>
      <c r="D531" s="79">
        <v>8</v>
      </c>
      <c r="E531" s="79">
        <v>9</v>
      </c>
      <c r="F531" s="79">
        <v>11</v>
      </c>
      <c r="G531" s="79">
        <v>16</v>
      </c>
      <c r="H531" s="79"/>
      <c r="I531" s="79"/>
      <c r="J531" s="79"/>
      <c r="K531" s="79"/>
      <c r="L531" s="79"/>
      <c r="M531" s="79"/>
      <c r="N531" s="123">
        <v>17</v>
      </c>
      <c r="O531" s="79">
        <v>4</v>
      </c>
      <c r="P531" s="79">
        <v>3</v>
      </c>
      <c r="Q531" s="79">
        <v>1</v>
      </c>
      <c r="R531" s="79">
        <v>1</v>
      </c>
      <c r="S531" s="79">
        <v>2</v>
      </c>
      <c r="T531" s="79">
        <v>4</v>
      </c>
      <c r="U531" s="79"/>
      <c r="V531" s="79"/>
      <c r="W531" s="79"/>
      <c r="X531" s="79"/>
      <c r="Y531" s="79"/>
      <c r="Z531" s="79"/>
      <c r="AA531" s="64">
        <v>17</v>
      </c>
      <c r="AC531" s="74">
        <f t="shared" si="53"/>
        <v>2</v>
      </c>
      <c r="AD531" s="15" t="b">
        <f t="shared" si="52"/>
        <v>1</v>
      </c>
    </row>
    <row r="532" spans="1:30" x14ac:dyDescent="0.2">
      <c r="A532" s="64">
        <v>18</v>
      </c>
      <c r="B532" s="79">
        <v>1</v>
      </c>
      <c r="C532" s="79">
        <v>2</v>
      </c>
      <c r="D532" s="79">
        <v>4</v>
      </c>
      <c r="E532" s="79">
        <v>4</v>
      </c>
      <c r="F532" s="79">
        <v>5</v>
      </c>
      <c r="G532" s="79">
        <v>8</v>
      </c>
      <c r="H532" s="79"/>
      <c r="I532" s="79"/>
      <c r="J532" s="79"/>
      <c r="K532" s="79"/>
      <c r="L532" s="79"/>
      <c r="M532" s="79"/>
      <c r="N532" s="123">
        <v>18</v>
      </c>
      <c r="O532" s="79">
        <v>1</v>
      </c>
      <c r="P532" s="79">
        <v>1</v>
      </c>
      <c r="Q532" s="79">
        <v>2</v>
      </c>
      <c r="R532" s="79">
        <v>0</v>
      </c>
      <c r="S532" s="79">
        <v>1</v>
      </c>
      <c r="T532" s="79">
        <v>3</v>
      </c>
      <c r="U532" s="79"/>
      <c r="V532" s="79"/>
      <c r="W532" s="79"/>
      <c r="X532" s="79"/>
      <c r="Y532" s="79"/>
      <c r="Z532" s="79"/>
      <c r="AA532" s="64">
        <v>18</v>
      </c>
      <c r="AC532" s="74">
        <f t="shared" si="53"/>
        <v>2</v>
      </c>
      <c r="AD532" s="15" t="b">
        <f t="shared" si="52"/>
        <v>1</v>
      </c>
    </row>
    <row r="533" spans="1:30" x14ac:dyDescent="0.2">
      <c r="A533" s="64">
        <v>19</v>
      </c>
      <c r="B533" s="79">
        <v>0</v>
      </c>
      <c r="C533" s="79">
        <v>0</v>
      </c>
      <c r="D533" s="79">
        <v>0</v>
      </c>
      <c r="E533" s="79">
        <v>0</v>
      </c>
      <c r="F533" s="79">
        <v>0</v>
      </c>
      <c r="G533" s="79">
        <v>0</v>
      </c>
      <c r="H533" s="79"/>
      <c r="I533" s="79"/>
      <c r="J533" s="79"/>
      <c r="K533" s="79"/>
      <c r="L533" s="79"/>
      <c r="M533" s="79"/>
      <c r="N533" s="123">
        <v>19</v>
      </c>
      <c r="O533" s="79">
        <v>0</v>
      </c>
      <c r="P533" s="79">
        <v>0</v>
      </c>
      <c r="Q533" s="79">
        <v>0</v>
      </c>
      <c r="R533" s="79">
        <v>0</v>
      </c>
      <c r="S533" s="79">
        <v>0</v>
      </c>
      <c r="T533" s="79">
        <v>0</v>
      </c>
      <c r="U533" s="79"/>
      <c r="V533" s="79"/>
      <c r="W533" s="79"/>
      <c r="X533" s="79"/>
      <c r="Y533" s="79"/>
      <c r="Z533" s="79"/>
      <c r="AA533" s="64">
        <v>19</v>
      </c>
      <c r="AC533" s="74">
        <f t="shared" si="53"/>
        <v>0</v>
      </c>
      <c r="AD533" s="15" t="b">
        <f t="shared" si="52"/>
        <v>1</v>
      </c>
    </row>
    <row r="534" spans="1:30" x14ac:dyDescent="0.2">
      <c r="A534" s="64">
        <v>20</v>
      </c>
      <c r="B534" s="79">
        <v>5</v>
      </c>
      <c r="C534" s="79">
        <v>8</v>
      </c>
      <c r="D534" s="79">
        <v>11</v>
      </c>
      <c r="E534" s="79">
        <v>12</v>
      </c>
      <c r="F534" s="79">
        <v>13</v>
      </c>
      <c r="G534" s="79">
        <v>20</v>
      </c>
      <c r="H534" s="79"/>
      <c r="I534" s="79"/>
      <c r="J534" s="79"/>
      <c r="K534" s="79"/>
      <c r="L534" s="79"/>
      <c r="M534" s="79"/>
      <c r="N534" s="123">
        <v>20</v>
      </c>
      <c r="O534" s="79">
        <v>5</v>
      </c>
      <c r="P534" s="79">
        <v>3</v>
      </c>
      <c r="Q534" s="79">
        <v>1</v>
      </c>
      <c r="R534" s="79">
        <v>1</v>
      </c>
      <c r="S534" s="79">
        <v>1</v>
      </c>
      <c r="T534" s="79">
        <v>7</v>
      </c>
      <c r="U534" s="79"/>
      <c r="V534" s="79"/>
      <c r="W534" s="79"/>
      <c r="X534" s="79"/>
      <c r="Y534" s="79"/>
      <c r="Z534" s="79"/>
      <c r="AA534" s="64">
        <v>20</v>
      </c>
      <c r="AC534" s="74">
        <f t="shared" si="53"/>
        <v>6</v>
      </c>
      <c r="AD534" s="15" t="b">
        <f t="shared" si="52"/>
        <v>1</v>
      </c>
    </row>
    <row r="535" spans="1:30" x14ac:dyDescent="0.2">
      <c r="A535" s="64">
        <v>21</v>
      </c>
      <c r="B535" s="79">
        <v>9</v>
      </c>
      <c r="C535" s="79">
        <v>14</v>
      </c>
      <c r="D535" s="79">
        <v>15</v>
      </c>
      <c r="E535" s="79">
        <v>18</v>
      </c>
      <c r="F535" s="79">
        <v>19</v>
      </c>
      <c r="G535" s="79">
        <v>19</v>
      </c>
      <c r="H535" s="79"/>
      <c r="I535" s="79"/>
      <c r="J535" s="79"/>
      <c r="K535" s="79"/>
      <c r="L535" s="79"/>
      <c r="M535" s="79"/>
      <c r="N535" s="123">
        <v>21</v>
      </c>
      <c r="O535" s="79">
        <v>9</v>
      </c>
      <c r="P535" s="79">
        <v>5</v>
      </c>
      <c r="Q535" s="79">
        <v>1</v>
      </c>
      <c r="R535" s="79">
        <v>3</v>
      </c>
      <c r="S535" s="79">
        <v>1</v>
      </c>
      <c r="T535" s="79">
        <v>0</v>
      </c>
      <c r="U535" s="79"/>
      <c r="V535" s="79"/>
      <c r="W535" s="79"/>
      <c r="X535" s="79"/>
      <c r="Y535" s="79"/>
      <c r="Z535" s="79"/>
      <c r="AA535" s="64">
        <v>21</v>
      </c>
      <c r="AC535" s="74">
        <f t="shared" si="53"/>
        <v>-1</v>
      </c>
      <c r="AD535" s="15" t="b">
        <f t="shared" si="52"/>
        <v>1</v>
      </c>
    </row>
    <row r="536" spans="1:30" x14ac:dyDescent="0.2">
      <c r="A536" s="64">
        <v>22</v>
      </c>
      <c r="B536" s="79">
        <v>10</v>
      </c>
      <c r="C536" s="79">
        <v>63</v>
      </c>
      <c r="D536" s="79">
        <v>107</v>
      </c>
      <c r="E536" s="79">
        <v>129</v>
      </c>
      <c r="F536" s="79">
        <v>152</v>
      </c>
      <c r="G536" s="79">
        <v>160</v>
      </c>
      <c r="H536" s="79"/>
      <c r="I536" s="79"/>
      <c r="J536" s="79"/>
      <c r="K536" s="79"/>
      <c r="L536" s="79"/>
      <c r="M536" s="79"/>
      <c r="N536" s="123">
        <v>22</v>
      </c>
      <c r="O536" s="79">
        <v>10</v>
      </c>
      <c r="P536" s="79">
        <v>53</v>
      </c>
      <c r="Q536" s="79">
        <v>42</v>
      </c>
      <c r="R536" s="79">
        <v>22</v>
      </c>
      <c r="S536" s="79">
        <v>21</v>
      </c>
      <c r="T536" s="79">
        <v>7</v>
      </c>
      <c r="U536" s="79"/>
      <c r="V536" s="79"/>
      <c r="W536" s="79"/>
      <c r="X536" s="79"/>
      <c r="Y536" s="79"/>
      <c r="Z536" s="79"/>
      <c r="AA536" s="64">
        <v>22</v>
      </c>
      <c r="AC536" s="74">
        <f t="shared" si="53"/>
        <v>-14</v>
      </c>
      <c r="AD536" s="15" t="b">
        <f t="shared" si="52"/>
        <v>1</v>
      </c>
    </row>
    <row r="537" spans="1:30" x14ac:dyDescent="0.2">
      <c r="A537" s="64">
        <v>23</v>
      </c>
      <c r="B537" s="79">
        <v>3</v>
      </c>
      <c r="C537" s="79">
        <v>3</v>
      </c>
      <c r="D537" s="79">
        <v>4</v>
      </c>
      <c r="E537" s="79">
        <v>13</v>
      </c>
      <c r="F537" s="79">
        <v>31</v>
      </c>
      <c r="G537" s="79">
        <v>44</v>
      </c>
      <c r="H537" s="79"/>
      <c r="I537" s="79"/>
      <c r="J537" s="79"/>
      <c r="K537" s="79"/>
      <c r="L537" s="79"/>
      <c r="M537" s="79"/>
      <c r="N537" s="123">
        <v>23</v>
      </c>
      <c r="O537" s="79">
        <v>3</v>
      </c>
      <c r="P537" s="79">
        <v>0</v>
      </c>
      <c r="Q537" s="79">
        <v>0</v>
      </c>
      <c r="R537" s="79">
        <v>0</v>
      </c>
      <c r="S537" s="79">
        <v>0</v>
      </c>
      <c r="T537" s="79">
        <v>0</v>
      </c>
      <c r="U537" s="79"/>
      <c r="V537" s="79"/>
      <c r="W537" s="79"/>
      <c r="X537" s="79"/>
      <c r="Y537" s="79"/>
      <c r="Z537" s="79"/>
      <c r="AA537" s="64">
        <v>23</v>
      </c>
      <c r="AC537" s="74">
        <f t="shared" si="53"/>
        <v>0</v>
      </c>
      <c r="AD537" s="15" t="b">
        <f t="shared" si="52"/>
        <v>1</v>
      </c>
    </row>
    <row r="538" spans="1:30" x14ac:dyDescent="0.2">
      <c r="A538" s="64">
        <v>24</v>
      </c>
      <c r="B538" s="79">
        <v>2</v>
      </c>
      <c r="C538" s="79">
        <v>6</v>
      </c>
      <c r="D538" s="79">
        <v>5</v>
      </c>
      <c r="E538" s="79">
        <v>6</v>
      </c>
      <c r="F538" s="79">
        <v>13</v>
      </c>
      <c r="G538" s="79">
        <v>13</v>
      </c>
      <c r="H538" s="79"/>
      <c r="I538" s="79"/>
      <c r="J538" s="79"/>
      <c r="K538" s="79"/>
      <c r="L538" s="79"/>
      <c r="M538" s="79"/>
      <c r="N538" s="123">
        <v>24</v>
      </c>
      <c r="O538" s="79">
        <v>2</v>
      </c>
      <c r="P538" s="79">
        <v>4</v>
      </c>
      <c r="Q538" s="79">
        <v>0</v>
      </c>
      <c r="R538" s="79">
        <v>1</v>
      </c>
      <c r="S538" s="79">
        <v>1</v>
      </c>
      <c r="T538" s="79">
        <v>0</v>
      </c>
      <c r="U538" s="79"/>
      <c r="V538" s="79"/>
      <c r="W538" s="79"/>
      <c r="X538" s="79"/>
      <c r="Y538" s="79"/>
      <c r="Z538" s="79"/>
      <c r="AA538" s="64">
        <v>24</v>
      </c>
      <c r="AC538" s="74">
        <f t="shared" si="53"/>
        <v>-1</v>
      </c>
      <c r="AD538" s="15" t="b">
        <f t="shared" si="52"/>
        <v>1</v>
      </c>
    </row>
    <row r="539" spans="1:30" x14ac:dyDescent="0.2">
      <c r="A539" s="71" t="s">
        <v>2</v>
      </c>
      <c r="B539" s="61">
        <f t="shared" ref="B539:G539" si="54">SUM(B515:B538)</f>
        <v>124</v>
      </c>
      <c r="C539" s="61">
        <f t="shared" si="54"/>
        <v>299</v>
      </c>
      <c r="D539" s="61">
        <f t="shared" si="54"/>
        <v>435</v>
      </c>
      <c r="E539" s="61">
        <f t="shared" si="54"/>
        <v>595</v>
      </c>
      <c r="F539" s="61">
        <f t="shared" si="54"/>
        <v>780</v>
      </c>
      <c r="G539" s="61">
        <f t="shared" si="54"/>
        <v>854</v>
      </c>
      <c r="H539" s="61">
        <f t="shared" ref="H539:M539" si="55">SUM(H515:H538)</f>
        <v>0</v>
      </c>
      <c r="I539" s="61">
        <f t="shared" si="55"/>
        <v>0</v>
      </c>
      <c r="J539" s="61">
        <f t="shared" si="55"/>
        <v>0</v>
      </c>
      <c r="K539" s="61">
        <f t="shared" si="55"/>
        <v>0</v>
      </c>
      <c r="L539" s="61">
        <f t="shared" si="55"/>
        <v>0</v>
      </c>
      <c r="M539" s="61">
        <f t="shared" si="55"/>
        <v>0</v>
      </c>
      <c r="N539" s="71" t="s">
        <v>2</v>
      </c>
      <c r="O539" s="404">
        <f t="shared" ref="O539:T539" si="56">SUM(O515:O538)</f>
        <v>124</v>
      </c>
      <c r="P539" s="404">
        <f t="shared" si="56"/>
        <v>168</v>
      </c>
      <c r="Q539" s="404">
        <f t="shared" si="56"/>
        <v>123</v>
      </c>
      <c r="R539" s="404">
        <f t="shared" si="56"/>
        <v>135</v>
      </c>
      <c r="S539" s="404">
        <f t="shared" si="56"/>
        <v>128</v>
      </c>
      <c r="T539" s="404">
        <f t="shared" si="56"/>
        <v>60</v>
      </c>
      <c r="U539" s="404">
        <f t="shared" ref="U539:Z539" si="57">SUM(U515:U538)</f>
        <v>0</v>
      </c>
      <c r="V539" s="404">
        <f t="shared" si="57"/>
        <v>0</v>
      </c>
      <c r="W539" s="404">
        <f t="shared" si="57"/>
        <v>0</v>
      </c>
      <c r="X539" s="404">
        <f t="shared" si="57"/>
        <v>0</v>
      </c>
      <c r="Y539" s="404">
        <f t="shared" si="57"/>
        <v>0</v>
      </c>
      <c r="Z539" s="404">
        <f t="shared" si="57"/>
        <v>0</v>
      </c>
      <c r="AA539" s="60" t="s">
        <v>2</v>
      </c>
      <c r="AC539" s="74"/>
    </row>
    <row r="540" spans="1:30" x14ac:dyDescent="0.2">
      <c r="A540" s="45"/>
      <c r="AC540" s="74"/>
    </row>
    <row r="541" spans="1:30" x14ac:dyDescent="0.2">
      <c r="E541" s="67"/>
      <c r="F541" s="67"/>
      <c r="H541" s="67"/>
      <c r="X541" s="324"/>
      <c r="AC541" s="74"/>
    </row>
    <row r="542" spans="1:30" x14ac:dyDescent="0.2">
      <c r="X542" s="324"/>
      <c r="AC542" s="74"/>
    </row>
    <row r="543" spans="1:30" x14ac:dyDescent="0.2">
      <c r="B543" s="81"/>
      <c r="O543" s="81"/>
      <c r="X543" s="324"/>
      <c r="AC543" s="74"/>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74"/>
    </row>
    <row r="545" spans="1:29" x14ac:dyDescent="0.2">
      <c r="A545" s="56">
        <v>1</v>
      </c>
      <c r="B545" s="84">
        <v>0</v>
      </c>
      <c r="C545" s="79">
        <v>18.309999999999999</v>
      </c>
      <c r="D545" s="79">
        <v>14.71</v>
      </c>
      <c r="E545" s="84">
        <v>21.52</v>
      </c>
      <c r="F545" s="79">
        <v>21.52</v>
      </c>
      <c r="G545" s="79">
        <v>21.52</v>
      </c>
      <c r="H545" s="84"/>
      <c r="I545" s="84"/>
      <c r="J545" s="84"/>
      <c r="K545" s="84"/>
      <c r="L545" s="79"/>
      <c r="M545" s="84"/>
      <c r="N545" s="56">
        <v>1</v>
      </c>
      <c r="O545" s="84">
        <v>0</v>
      </c>
      <c r="P545" s="79">
        <v>18.309999999999999</v>
      </c>
      <c r="Q545" s="79">
        <v>0</v>
      </c>
      <c r="R545" s="84">
        <v>28.34</v>
      </c>
      <c r="S545" s="79">
        <v>0</v>
      </c>
      <c r="T545" s="79">
        <v>0</v>
      </c>
      <c r="U545" s="84"/>
      <c r="V545" s="84"/>
      <c r="W545" s="84"/>
      <c r="X545" s="84"/>
      <c r="Y545" s="79"/>
      <c r="Z545" s="84"/>
      <c r="AA545" s="56">
        <v>1</v>
      </c>
      <c r="AC545" s="74">
        <f t="shared" si="53"/>
        <v>0</v>
      </c>
    </row>
    <row r="546" spans="1:29" x14ac:dyDescent="0.2">
      <c r="A546" s="56">
        <v>2</v>
      </c>
      <c r="B546" s="84">
        <v>0</v>
      </c>
      <c r="C546" s="79">
        <v>0</v>
      </c>
      <c r="D546" s="79">
        <v>0</v>
      </c>
      <c r="E546" s="84">
        <v>0</v>
      </c>
      <c r="F546" s="79">
        <v>0</v>
      </c>
      <c r="G546" s="79">
        <v>0</v>
      </c>
      <c r="H546" s="84"/>
      <c r="I546" s="84"/>
      <c r="J546" s="84"/>
      <c r="K546" s="84"/>
      <c r="L546" s="79"/>
      <c r="M546" s="84"/>
      <c r="N546" s="56">
        <v>2</v>
      </c>
      <c r="O546" s="84">
        <v>0</v>
      </c>
      <c r="P546" s="79">
        <v>0</v>
      </c>
      <c r="Q546" s="79">
        <v>0</v>
      </c>
      <c r="R546" s="84">
        <v>0</v>
      </c>
      <c r="S546" s="79">
        <v>0</v>
      </c>
      <c r="T546" s="79">
        <v>0</v>
      </c>
      <c r="U546" s="84"/>
      <c r="V546" s="84"/>
      <c r="W546" s="84"/>
      <c r="X546" s="84"/>
      <c r="Y546" s="79"/>
      <c r="Z546" s="84"/>
      <c r="AA546" s="56">
        <v>2</v>
      </c>
      <c r="AC546" s="74">
        <f t="shared" si="53"/>
        <v>0</v>
      </c>
    </row>
    <row r="547" spans="1:29" x14ac:dyDescent="0.2">
      <c r="A547" s="56">
        <v>3</v>
      </c>
      <c r="B547" s="84">
        <v>0</v>
      </c>
      <c r="C547" s="79">
        <v>18</v>
      </c>
      <c r="D547" s="79">
        <v>18</v>
      </c>
      <c r="E547" s="84">
        <v>18</v>
      </c>
      <c r="F547" s="79">
        <v>18</v>
      </c>
      <c r="G547" s="79">
        <v>18</v>
      </c>
      <c r="H547" s="84"/>
      <c r="I547" s="84"/>
      <c r="J547" s="84"/>
      <c r="K547" s="84"/>
      <c r="L547" s="79"/>
      <c r="M547" s="84"/>
      <c r="N547" s="56">
        <v>3</v>
      </c>
      <c r="O547" s="84">
        <v>0</v>
      </c>
      <c r="P547" s="79">
        <v>18</v>
      </c>
      <c r="Q547" s="79">
        <v>0</v>
      </c>
      <c r="R547" s="84">
        <v>0</v>
      </c>
      <c r="S547" s="79">
        <v>0</v>
      </c>
      <c r="T547" s="79">
        <v>0</v>
      </c>
      <c r="U547" s="84"/>
      <c r="V547" s="84"/>
      <c r="W547" s="84"/>
      <c r="X547" s="84"/>
      <c r="Y547" s="79"/>
      <c r="Z547" s="84"/>
      <c r="AA547" s="56">
        <v>3</v>
      </c>
      <c r="AC547" s="74">
        <f t="shared" si="53"/>
        <v>0</v>
      </c>
    </row>
    <row r="548" spans="1:29" x14ac:dyDescent="0.2">
      <c r="A548" s="56">
        <v>4</v>
      </c>
      <c r="B548" s="84">
        <v>0</v>
      </c>
      <c r="C548" s="79">
        <v>11.39</v>
      </c>
      <c r="D548" s="79">
        <v>11.39</v>
      </c>
      <c r="E548" s="84">
        <v>11.39</v>
      </c>
      <c r="F548" s="79">
        <v>11.39</v>
      </c>
      <c r="G548" s="79">
        <v>11.39</v>
      </c>
      <c r="H548" s="84"/>
      <c r="I548" s="84"/>
      <c r="J548" s="84"/>
      <c r="K548" s="84"/>
      <c r="L548" s="79"/>
      <c r="M548" s="84"/>
      <c r="N548" s="56">
        <v>4</v>
      </c>
      <c r="O548" s="84">
        <v>0</v>
      </c>
      <c r="P548" s="79">
        <v>11.39</v>
      </c>
      <c r="Q548" s="79">
        <v>0</v>
      </c>
      <c r="R548" s="84">
        <v>0</v>
      </c>
      <c r="S548" s="79">
        <v>0</v>
      </c>
      <c r="T548" s="79">
        <v>0</v>
      </c>
      <c r="U548" s="84"/>
      <c r="V548" s="84"/>
      <c r="W548" s="84"/>
      <c r="X548" s="84"/>
      <c r="Y548" s="79"/>
      <c r="Z548" s="84"/>
      <c r="AA548" s="56">
        <v>4</v>
      </c>
      <c r="AC548" s="74">
        <f t="shared" si="53"/>
        <v>0</v>
      </c>
    </row>
    <row r="549" spans="1:29" x14ac:dyDescent="0.2">
      <c r="A549" s="56">
        <v>5</v>
      </c>
      <c r="B549" s="84">
        <v>0</v>
      </c>
      <c r="C549" s="79">
        <v>0</v>
      </c>
      <c r="D549" s="79">
        <v>0</v>
      </c>
      <c r="E549" s="84">
        <v>14.5</v>
      </c>
      <c r="F549" s="79">
        <v>14.5</v>
      </c>
      <c r="G549" s="79">
        <v>14.5</v>
      </c>
      <c r="H549" s="84"/>
      <c r="I549" s="84"/>
      <c r="J549" s="84"/>
      <c r="K549" s="84"/>
      <c r="L549" s="79"/>
      <c r="M549" s="84"/>
      <c r="N549" s="56">
        <v>5</v>
      </c>
      <c r="O549" s="84">
        <v>0</v>
      </c>
      <c r="P549" s="79">
        <v>0</v>
      </c>
      <c r="Q549" s="79">
        <v>0</v>
      </c>
      <c r="R549" s="84">
        <v>14.5</v>
      </c>
      <c r="S549" s="79">
        <v>0</v>
      </c>
      <c r="T549" s="79">
        <v>0</v>
      </c>
      <c r="U549" s="84"/>
      <c r="V549" s="84"/>
      <c r="W549" s="84"/>
      <c r="X549" s="84"/>
      <c r="Y549" s="79"/>
      <c r="Z549" s="84"/>
      <c r="AA549" s="56">
        <v>5</v>
      </c>
      <c r="AC549" s="74">
        <f t="shared" si="53"/>
        <v>0</v>
      </c>
    </row>
    <row r="550" spans="1:29" x14ac:dyDescent="0.2">
      <c r="A550" s="56">
        <v>6</v>
      </c>
      <c r="B550" s="84">
        <v>0</v>
      </c>
      <c r="C550" s="79">
        <v>0</v>
      </c>
      <c r="D550" s="79">
        <v>0</v>
      </c>
      <c r="E550" s="84">
        <v>0</v>
      </c>
      <c r="F550" s="79">
        <v>17.38</v>
      </c>
      <c r="G550" s="79">
        <v>19.79</v>
      </c>
      <c r="H550" s="84"/>
      <c r="I550" s="84"/>
      <c r="J550" s="84"/>
      <c r="K550" s="84"/>
      <c r="L550" s="79"/>
      <c r="M550" s="84"/>
      <c r="N550" s="56">
        <v>6</v>
      </c>
      <c r="O550" s="84">
        <v>0</v>
      </c>
      <c r="P550" s="79">
        <v>0</v>
      </c>
      <c r="Q550" s="79">
        <v>0</v>
      </c>
      <c r="R550" s="84">
        <v>0</v>
      </c>
      <c r="S550" s="79">
        <v>17.38</v>
      </c>
      <c r="T550" s="79">
        <v>21.4</v>
      </c>
      <c r="U550" s="84"/>
      <c r="V550" s="84"/>
      <c r="W550" s="84"/>
      <c r="X550" s="84"/>
      <c r="Y550" s="79"/>
      <c r="Z550" s="84"/>
      <c r="AA550" s="56">
        <v>6</v>
      </c>
      <c r="AC550" s="74">
        <f t="shared" si="53"/>
        <v>4.0199999999999996</v>
      </c>
    </row>
    <row r="551" spans="1:29" x14ac:dyDescent="0.2">
      <c r="A551" s="56">
        <v>7</v>
      </c>
      <c r="B551" s="84">
        <v>0</v>
      </c>
      <c r="C551" s="79">
        <v>0</v>
      </c>
      <c r="D551" s="79">
        <v>0</v>
      </c>
      <c r="E551" s="84">
        <v>0</v>
      </c>
      <c r="F551" s="79">
        <v>0</v>
      </c>
      <c r="G551" s="79">
        <v>0</v>
      </c>
      <c r="H551" s="84"/>
      <c r="I551" s="84"/>
      <c r="J551" s="84"/>
      <c r="K551" s="84"/>
      <c r="L551" s="79"/>
      <c r="M551" s="84"/>
      <c r="N551" s="56">
        <v>7</v>
      </c>
      <c r="O551" s="84">
        <v>0</v>
      </c>
      <c r="P551" s="79">
        <v>0</v>
      </c>
      <c r="Q551" s="79">
        <v>0</v>
      </c>
      <c r="R551" s="84">
        <v>0</v>
      </c>
      <c r="S551" s="79">
        <v>0</v>
      </c>
      <c r="T551" s="79">
        <v>0</v>
      </c>
      <c r="U551" s="84"/>
      <c r="V551" s="84"/>
      <c r="W551" s="84"/>
      <c r="X551" s="84"/>
      <c r="Y551" s="79"/>
      <c r="Z551" s="84"/>
      <c r="AA551" s="56">
        <v>7</v>
      </c>
      <c r="AC551" s="74">
        <f t="shared" si="53"/>
        <v>0</v>
      </c>
    </row>
    <row r="552" spans="1:29" x14ac:dyDescent="0.2">
      <c r="A552" s="56">
        <v>8</v>
      </c>
      <c r="B552" s="84">
        <v>16.5</v>
      </c>
      <c r="C552" s="79">
        <v>16.5</v>
      </c>
      <c r="D552" s="79">
        <v>16.5</v>
      </c>
      <c r="E552" s="84">
        <v>20.75</v>
      </c>
      <c r="F552" s="79">
        <v>21.37</v>
      </c>
      <c r="G552" s="79">
        <v>21.37</v>
      </c>
      <c r="H552" s="84"/>
      <c r="I552" s="84"/>
      <c r="J552" s="84"/>
      <c r="K552" s="84"/>
      <c r="L552" s="79"/>
      <c r="M552" s="84"/>
      <c r="N552" s="56">
        <v>8</v>
      </c>
      <c r="O552" s="84">
        <v>16.5</v>
      </c>
      <c r="P552" s="79">
        <v>0</v>
      </c>
      <c r="Q552" s="79">
        <v>0</v>
      </c>
      <c r="R552" s="84">
        <v>21.33</v>
      </c>
      <c r="S552" s="79">
        <v>23.86</v>
      </c>
      <c r="T552" s="79">
        <v>0</v>
      </c>
      <c r="U552" s="84"/>
      <c r="V552" s="84"/>
      <c r="W552" s="84"/>
      <c r="X552" s="84"/>
      <c r="Y552" s="79"/>
      <c r="Z552" s="84"/>
      <c r="AA552" s="56">
        <v>8</v>
      </c>
      <c r="AC552" s="74">
        <f t="shared" si="53"/>
        <v>-23.86</v>
      </c>
    </row>
    <row r="553" spans="1:29" x14ac:dyDescent="0.2">
      <c r="A553" s="56">
        <v>9</v>
      </c>
      <c r="B553" s="84">
        <v>0</v>
      </c>
      <c r="C553" s="79">
        <v>0</v>
      </c>
      <c r="D553" s="79">
        <v>0</v>
      </c>
      <c r="E553" s="84">
        <v>0</v>
      </c>
      <c r="F553" s="79">
        <v>34.72</v>
      </c>
      <c r="G553" s="79">
        <v>29.19</v>
      </c>
      <c r="H553" s="84"/>
      <c r="I553" s="84"/>
      <c r="J553" s="84"/>
      <c r="K553" s="84"/>
      <c r="L553" s="79"/>
      <c r="M553" s="84"/>
      <c r="N553" s="56">
        <v>9</v>
      </c>
      <c r="O553" s="84">
        <v>0</v>
      </c>
      <c r="P553" s="79">
        <v>0</v>
      </c>
      <c r="Q553" s="79">
        <v>0</v>
      </c>
      <c r="R553" s="84">
        <v>0</v>
      </c>
      <c r="S553" s="79">
        <v>0</v>
      </c>
      <c r="T553" s="79">
        <v>18.12</v>
      </c>
      <c r="U553" s="84"/>
      <c r="V553" s="84"/>
      <c r="W553" s="84"/>
      <c r="X553" s="84"/>
      <c r="Y553" s="79"/>
      <c r="Z553" s="84"/>
      <c r="AA553" s="56">
        <v>9</v>
      </c>
      <c r="AC553" s="74">
        <f t="shared" si="53"/>
        <v>18.12</v>
      </c>
    </row>
    <row r="554" spans="1:29" x14ac:dyDescent="0.2">
      <c r="A554" s="56">
        <v>10</v>
      </c>
      <c r="B554" s="84">
        <v>0</v>
      </c>
      <c r="C554" s="79">
        <v>0</v>
      </c>
      <c r="D554" s="79">
        <v>55.29</v>
      </c>
      <c r="E554" s="84">
        <v>37.64</v>
      </c>
      <c r="F554" s="79">
        <v>37.64</v>
      </c>
      <c r="G554" s="79">
        <v>29.1</v>
      </c>
      <c r="H554" s="84"/>
      <c r="I554" s="84"/>
      <c r="J554" s="84"/>
      <c r="K554" s="84"/>
      <c r="L554" s="79"/>
      <c r="M554" s="84"/>
      <c r="N554" s="56">
        <v>10</v>
      </c>
      <c r="O554" s="84">
        <v>0</v>
      </c>
      <c r="P554" s="79">
        <v>0</v>
      </c>
      <c r="Q554" s="79">
        <v>55.29</v>
      </c>
      <c r="R554" s="84">
        <v>20</v>
      </c>
      <c r="S554" s="79">
        <v>0</v>
      </c>
      <c r="T554" s="79">
        <v>12</v>
      </c>
      <c r="U554" s="84"/>
      <c r="V554" s="84"/>
      <c r="W554" s="84"/>
      <c r="X554" s="84"/>
      <c r="Y554" s="79"/>
      <c r="Z554" s="84"/>
      <c r="AA554" s="56">
        <v>10</v>
      </c>
      <c r="AC554" s="74">
        <f t="shared" si="53"/>
        <v>12</v>
      </c>
    </row>
    <row r="555" spans="1:29" x14ac:dyDescent="0.2">
      <c r="A555" s="56">
        <v>11</v>
      </c>
      <c r="B555" s="84">
        <v>0</v>
      </c>
      <c r="C555" s="79">
        <v>18.5</v>
      </c>
      <c r="D555" s="79">
        <v>18.5</v>
      </c>
      <c r="E555" s="84">
        <v>14.28</v>
      </c>
      <c r="F555" s="79">
        <v>14.97</v>
      </c>
      <c r="G555" s="79">
        <v>14.97</v>
      </c>
      <c r="H555" s="84"/>
      <c r="I555" s="84"/>
      <c r="J555" s="84"/>
      <c r="K555" s="84"/>
      <c r="L555" s="79"/>
      <c r="M555" s="84"/>
      <c r="N555" s="56">
        <v>11</v>
      </c>
      <c r="O555" s="84">
        <v>0</v>
      </c>
      <c r="P555" s="79">
        <v>18.5</v>
      </c>
      <c r="Q555" s="79">
        <v>0</v>
      </c>
      <c r="R555" s="84">
        <v>12.16</v>
      </c>
      <c r="S555" s="79">
        <v>15.5</v>
      </c>
      <c r="T555" s="79">
        <v>0</v>
      </c>
      <c r="U555" s="84"/>
      <c r="V555" s="84"/>
      <c r="W555" s="84"/>
      <c r="X555" s="84"/>
      <c r="Y555" s="79"/>
      <c r="Z555" s="84"/>
      <c r="AA555" s="56">
        <v>11</v>
      </c>
      <c r="AC555" s="74">
        <f t="shared" si="53"/>
        <v>-15.5</v>
      </c>
    </row>
    <row r="556" spans="1:29" x14ac:dyDescent="0.2">
      <c r="A556" s="56">
        <v>12</v>
      </c>
      <c r="B556" s="84">
        <v>17.489999999999998</v>
      </c>
      <c r="C556" s="79">
        <v>15.72</v>
      </c>
      <c r="D556" s="79">
        <v>16.53</v>
      </c>
      <c r="E556" s="84">
        <v>17.16</v>
      </c>
      <c r="F556" s="79">
        <v>17.440000000000001</v>
      </c>
      <c r="G556" s="79">
        <v>18.57</v>
      </c>
      <c r="H556" s="84"/>
      <c r="I556" s="84"/>
      <c r="J556" s="84"/>
      <c r="K556" s="84"/>
      <c r="L556" s="79"/>
      <c r="M556" s="84"/>
      <c r="N556" s="56">
        <v>12</v>
      </c>
      <c r="O556" s="84">
        <v>17.489999999999998</v>
      </c>
      <c r="P556" s="79">
        <v>14.2</v>
      </c>
      <c r="Q556" s="79">
        <v>23.62</v>
      </c>
      <c r="R556" s="84">
        <v>15.33</v>
      </c>
      <c r="S556" s="79">
        <v>17.489999999999998</v>
      </c>
      <c r="T556" s="79">
        <v>23.65</v>
      </c>
      <c r="U556" s="84"/>
      <c r="V556" s="84"/>
      <c r="W556" s="84"/>
      <c r="X556" s="84"/>
      <c r="Y556" s="79"/>
      <c r="Z556" s="84"/>
      <c r="AA556" s="56">
        <v>12</v>
      </c>
      <c r="AC556" s="74">
        <f t="shared" si="53"/>
        <v>6.16</v>
      </c>
    </row>
    <row r="557" spans="1:29" x14ac:dyDescent="0.2">
      <c r="A557" s="56">
        <v>13</v>
      </c>
      <c r="B557" s="84">
        <v>15.45</v>
      </c>
      <c r="C557" s="79">
        <v>16.420000000000002</v>
      </c>
      <c r="D557" s="79">
        <v>17.22</v>
      </c>
      <c r="E557" s="84">
        <v>17.670000000000002</v>
      </c>
      <c r="F557" s="79">
        <v>18.79</v>
      </c>
      <c r="G557" s="79">
        <v>18.84</v>
      </c>
      <c r="H557" s="84"/>
      <c r="I557" s="84"/>
      <c r="J557" s="84"/>
      <c r="K557" s="84"/>
      <c r="L557" s="79"/>
      <c r="M557" s="84"/>
      <c r="N557" s="56">
        <v>13</v>
      </c>
      <c r="O557" s="84">
        <v>15.45</v>
      </c>
      <c r="P557" s="79">
        <v>17.39</v>
      </c>
      <c r="Q557" s="79">
        <v>19.62</v>
      </c>
      <c r="R557" s="84">
        <v>20.100000000000001</v>
      </c>
      <c r="S557" s="79">
        <v>19.41</v>
      </c>
      <c r="T557" s="79">
        <v>19.29</v>
      </c>
      <c r="U557" s="84"/>
      <c r="V557" s="84"/>
      <c r="W557" s="84"/>
      <c r="X557" s="84"/>
      <c r="Y557" s="79"/>
      <c r="Z557" s="84"/>
      <c r="AA557" s="56">
        <v>13</v>
      </c>
      <c r="AC557" s="74">
        <f t="shared" si="53"/>
        <v>-0.12000000000000099</v>
      </c>
    </row>
    <row r="558" spans="1:29" x14ac:dyDescent="0.2">
      <c r="A558" s="56">
        <v>14</v>
      </c>
      <c r="B558" s="84">
        <v>19.329999999999998</v>
      </c>
      <c r="C558" s="79">
        <v>19.28</v>
      </c>
      <c r="D558" s="79">
        <v>19.28</v>
      </c>
      <c r="E558" s="84">
        <v>19.91</v>
      </c>
      <c r="F558" s="79">
        <v>20.16</v>
      </c>
      <c r="G558" s="79">
        <v>20.079999999999998</v>
      </c>
      <c r="H558" s="84"/>
      <c r="I558" s="84"/>
      <c r="J558" s="84"/>
      <c r="K558" s="84"/>
      <c r="L558" s="79"/>
      <c r="M558" s="84"/>
      <c r="N558" s="56">
        <v>14</v>
      </c>
      <c r="O558" s="84">
        <v>19.329999999999998</v>
      </c>
      <c r="P558" s="79">
        <v>19.41</v>
      </c>
      <c r="Q558" s="79">
        <v>19.61</v>
      </c>
      <c r="R558" s="84">
        <v>21.28</v>
      </c>
      <c r="S558" s="79">
        <v>22.8</v>
      </c>
      <c r="T558" s="79">
        <v>17.59</v>
      </c>
      <c r="U558" s="84"/>
      <c r="V558" s="84"/>
      <c r="W558" s="84"/>
      <c r="X558" s="84"/>
      <c r="Y558" s="79"/>
      <c r="Z558" s="84"/>
      <c r="AA558" s="56">
        <v>14</v>
      </c>
      <c r="AC558" s="74">
        <f t="shared" si="53"/>
        <v>-5.2100000000000009</v>
      </c>
    </row>
    <row r="559" spans="1:29" x14ac:dyDescent="0.2">
      <c r="A559" s="56">
        <v>15</v>
      </c>
      <c r="B559" s="84">
        <v>25.16</v>
      </c>
      <c r="C559" s="79">
        <v>24.57</v>
      </c>
      <c r="D559" s="79">
        <v>24.39</v>
      </c>
      <c r="E559" s="84">
        <v>23.45</v>
      </c>
      <c r="F559" s="79">
        <v>22.31</v>
      </c>
      <c r="G559" s="79">
        <v>22.05</v>
      </c>
      <c r="H559" s="84"/>
      <c r="I559" s="84"/>
      <c r="J559" s="84"/>
      <c r="K559" s="84"/>
      <c r="L559" s="79"/>
      <c r="M559" s="84"/>
      <c r="N559" s="56">
        <v>15</v>
      </c>
      <c r="O559" s="84">
        <v>25.16</v>
      </c>
      <c r="P559" s="79">
        <v>24.82</v>
      </c>
      <c r="Q559" s="79">
        <v>22.97</v>
      </c>
      <c r="R559" s="84">
        <v>21.56</v>
      </c>
      <c r="S559" s="79">
        <v>18.940000000000001</v>
      </c>
      <c r="T559" s="79">
        <v>13.34</v>
      </c>
      <c r="U559" s="84"/>
      <c r="V559" s="84"/>
      <c r="W559" s="84"/>
      <c r="X559" s="84"/>
      <c r="Y559" s="79"/>
      <c r="Z559" s="84"/>
      <c r="AA559" s="56">
        <v>15</v>
      </c>
      <c r="AC559" s="74">
        <f t="shared" si="53"/>
        <v>-5.6000000000000014</v>
      </c>
    </row>
    <row r="560" spans="1:29" x14ac:dyDescent="0.2">
      <c r="A560" s="56">
        <v>16</v>
      </c>
      <c r="B560" s="84">
        <v>12.18</v>
      </c>
      <c r="C560" s="79">
        <v>15.26</v>
      </c>
      <c r="D560" s="79">
        <v>15.04</v>
      </c>
      <c r="E560" s="84">
        <v>15.04</v>
      </c>
      <c r="F560" s="79">
        <v>21.12</v>
      </c>
      <c r="G560" s="79">
        <v>20.2</v>
      </c>
      <c r="H560" s="84"/>
      <c r="I560" s="84"/>
      <c r="J560" s="84"/>
      <c r="K560" s="84"/>
      <c r="L560" s="79"/>
      <c r="M560" s="84"/>
      <c r="N560" s="56">
        <v>16</v>
      </c>
      <c r="O560" s="84">
        <v>12.18</v>
      </c>
      <c r="P560" s="79">
        <v>19.12</v>
      </c>
      <c r="Q560" s="79">
        <v>13</v>
      </c>
      <c r="R560" s="84">
        <v>0</v>
      </c>
      <c r="S560" s="79">
        <v>26.93</v>
      </c>
      <c r="T560" s="79">
        <v>14.7</v>
      </c>
      <c r="U560" s="84"/>
      <c r="V560" s="84"/>
      <c r="W560" s="84"/>
      <c r="X560" s="84"/>
      <c r="Y560" s="79"/>
      <c r="Z560" s="84"/>
      <c r="AA560" s="56">
        <v>16</v>
      </c>
      <c r="AC560" s="74">
        <f t="shared" si="53"/>
        <v>-12.23</v>
      </c>
    </row>
    <row r="561" spans="1:29" x14ac:dyDescent="0.2">
      <c r="A561" s="56">
        <v>17</v>
      </c>
      <c r="B561" s="84">
        <v>10.51</v>
      </c>
      <c r="C561" s="79">
        <v>13.92</v>
      </c>
      <c r="D561" s="79">
        <v>13.92</v>
      </c>
      <c r="E561" s="84">
        <v>14.6</v>
      </c>
      <c r="F561" s="79">
        <v>15.7</v>
      </c>
      <c r="G561" s="79">
        <v>14.92</v>
      </c>
      <c r="H561" s="84"/>
      <c r="I561" s="84"/>
      <c r="J561" s="84"/>
      <c r="K561" s="84"/>
      <c r="L561" s="79"/>
      <c r="M561" s="84"/>
      <c r="N561" s="56">
        <v>17</v>
      </c>
      <c r="O561" s="84">
        <v>10.51</v>
      </c>
      <c r="P561" s="79">
        <v>17.329999999999998</v>
      </c>
      <c r="Q561" s="79">
        <v>0</v>
      </c>
      <c r="R561" s="84">
        <v>16.25</v>
      </c>
      <c r="S561" s="79">
        <v>18.13</v>
      </c>
      <c r="T561" s="79">
        <v>12.91</v>
      </c>
      <c r="U561" s="84"/>
      <c r="V561" s="84"/>
      <c r="W561" s="84"/>
      <c r="X561" s="84"/>
      <c r="Y561" s="79"/>
      <c r="Z561" s="84"/>
      <c r="AA561" s="56">
        <v>17</v>
      </c>
      <c r="AC561" s="74">
        <f t="shared" si="53"/>
        <v>-5.2199999999999989</v>
      </c>
    </row>
    <row r="562" spans="1:29" x14ac:dyDescent="0.2">
      <c r="A562" s="56">
        <v>18</v>
      </c>
      <c r="B562" s="84">
        <v>65</v>
      </c>
      <c r="C562" s="79">
        <v>40.25</v>
      </c>
      <c r="D562" s="79">
        <v>26.38</v>
      </c>
      <c r="E562" s="84">
        <v>26.38</v>
      </c>
      <c r="F562" s="79">
        <v>24</v>
      </c>
      <c r="G562" s="79">
        <v>20.5</v>
      </c>
      <c r="H562" s="84"/>
      <c r="I562" s="84"/>
      <c r="J562" s="84"/>
      <c r="K562" s="84"/>
      <c r="L562" s="79"/>
      <c r="M562" s="84"/>
      <c r="N562" s="56">
        <v>18</v>
      </c>
      <c r="O562" s="84">
        <v>65</v>
      </c>
      <c r="P562" s="79">
        <v>15.5</v>
      </c>
      <c r="Q562" s="79">
        <v>14.64</v>
      </c>
      <c r="R562" s="84">
        <v>0</v>
      </c>
      <c r="S562" s="79">
        <v>14.5</v>
      </c>
      <c r="T562" s="79">
        <v>13.42</v>
      </c>
      <c r="U562" s="84"/>
      <c r="V562" s="84"/>
      <c r="W562" s="84"/>
      <c r="X562" s="84"/>
      <c r="Y562" s="79"/>
      <c r="Z562" s="84"/>
      <c r="AA562" s="56">
        <v>18</v>
      </c>
      <c r="AC562" s="74">
        <f t="shared" si="53"/>
        <v>-1.08</v>
      </c>
    </row>
    <row r="563" spans="1:29" x14ac:dyDescent="0.2">
      <c r="A563" s="56">
        <v>19</v>
      </c>
      <c r="B563" s="84">
        <v>0</v>
      </c>
      <c r="C563" s="79">
        <v>0</v>
      </c>
      <c r="D563" s="79">
        <v>0</v>
      </c>
      <c r="E563" s="84">
        <v>0</v>
      </c>
      <c r="F563" s="79">
        <v>0</v>
      </c>
      <c r="G563" s="79">
        <v>0</v>
      </c>
      <c r="H563" s="84"/>
      <c r="I563" s="84"/>
      <c r="J563" s="84"/>
      <c r="K563" s="84"/>
      <c r="L563" s="79"/>
      <c r="M563" s="84"/>
      <c r="N563" s="56">
        <v>19</v>
      </c>
      <c r="O563" s="84">
        <v>0</v>
      </c>
      <c r="P563" s="79">
        <v>0</v>
      </c>
      <c r="Q563" s="79">
        <v>0</v>
      </c>
      <c r="R563" s="84">
        <v>0</v>
      </c>
      <c r="S563" s="79">
        <v>0</v>
      </c>
      <c r="T563" s="79">
        <v>0</v>
      </c>
      <c r="U563" s="84"/>
      <c r="V563" s="84"/>
      <c r="W563" s="84"/>
      <c r="X563" s="84"/>
      <c r="Y563" s="79"/>
      <c r="Z563" s="84"/>
      <c r="AA563" s="56">
        <v>19</v>
      </c>
      <c r="AC563" s="74">
        <f t="shared" si="53"/>
        <v>0</v>
      </c>
    </row>
    <row r="564" spans="1:29" x14ac:dyDescent="0.2">
      <c r="A564" s="56">
        <v>20</v>
      </c>
      <c r="B564" s="84">
        <v>11.68</v>
      </c>
      <c r="C564" s="79">
        <v>12.84</v>
      </c>
      <c r="D564" s="79">
        <v>13.59</v>
      </c>
      <c r="E564" s="84">
        <v>13.99</v>
      </c>
      <c r="F564" s="79">
        <v>14.07</v>
      </c>
      <c r="G564" s="79">
        <v>14.67</v>
      </c>
      <c r="H564" s="84"/>
      <c r="I564" s="84"/>
      <c r="J564" s="84"/>
      <c r="K564" s="84"/>
      <c r="L564" s="79"/>
      <c r="M564" s="84"/>
      <c r="N564" s="56">
        <v>20</v>
      </c>
      <c r="O564" s="84">
        <v>11.68</v>
      </c>
      <c r="P564" s="79">
        <v>14.39</v>
      </c>
      <c r="Q564" s="79">
        <v>13</v>
      </c>
      <c r="R564" s="84">
        <v>18</v>
      </c>
      <c r="S564" s="79">
        <v>15</v>
      </c>
      <c r="T564" s="79">
        <v>15.43</v>
      </c>
      <c r="U564" s="84"/>
      <c r="V564" s="84"/>
      <c r="W564" s="84"/>
      <c r="X564" s="84"/>
      <c r="Y564" s="79"/>
      <c r="Z564" s="84"/>
      <c r="AA564" s="56">
        <v>20</v>
      </c>
      <c r="AC564" s="74">
        <f t="shared" si="53"/>
        <v>0.42999999999999972</v>
      </c>
    </row>
    <row r="565" spans="1:29" x14ac:dyDescent="0.2">
      <c r="A565" s="56">
        <v>21</v>
      </c>
      <c r="B565" s="84">
        <v>28.59</v>
      </c>
      <c r="C565" s="79">
        <v>24.34</v>
      </c>
      <c r="D565" s="79">
        <v>24.64</v>
      </c>
      <c r="E565" s="84">
        <v>25.7</v>
      </c>
      <c r="F565" s="79">
        <v>24.25</v>
      </c>
      <c r="G565" s="79">
        <v>24.25</v>
      </c>
      <c r="H565" s="84"/>
      <c r="I565" s="84"/>
      <c r="J565" s="84"/>
      <c r="K565" s="84"/>
      <c r="L565" s="79"/>
      <c r="M565" s="84"/>
      <c r="N565" s="56">
        <v>21</v>
      </c>
      <c r="O565" s="84">
        <v>28.59</v>
      </c>
      <c r="P565" s="79">
        <v>16.68</v>
      </c>
      <c r="Q565" s="79">
        <v>28.84</v>
      </c>
      <c r="R565" s="84">
        <v>29.8</v>
      </c>
      <c r="S565" s="79">
        <v>20</v>
      </c>
      <c r="T565" s="79">
        <v>0</v>
      </c>
      <c r="U565" s="84"/>
      <c r="V565" s="84"/>
      <c r="W565" s="84"/>
      <c r="X565" s="84"/>
      <c r="Y565" s="79"/>
      <c r="Z565" s="84"/>
      <c r="AA565" s="56">
        <v>21</v>
      </c>
      <c r="AC565" s="74">
        <f t="shared" si="53"/>
        <v>-20</v>
      </c>
    </row>
    <row r="566" spans="1:29" x14ac:dyDescent="0.2">
      <c r="A566" s="56">
        <v>22</v>
      </c>
      <c r="B566" s="84">
        <v>21</v>
      </c>
      <c r="C566" s="79">
        <v>23.68</v>
      </c>
      <c r="D566" s="79">
        <v>24.04</v>
      </c>
      <c r="E566" s="84">
        <v>24</v>
      </c>
      <c r="F566" s="79">
        <v>23.17</v>
      </c>
      <c r="G566" s="79">
        <v>23.05</v>
      </c>
      <c r="H566" s="84"/>
      <c r="I566" s="84"/>
      <c r="J566" s="84"/>
      <c r="K566" s="84"/>
      <c r="L566" s="79"/>
      <c r="M566" s="84"/>
      <c r="N566" s="56">
        <v>22</v>
      </c>
      <c r="O566" s="84">
        <v>21</v>
      </c>
      <c r="P566" s="79">
        <v>24.19</v>
      </c>
      <c r="Q566" s="79">
        <v>25.33</v>
      </c>
      <c r="R566" s="84">
        <v>23.76</v>
      </c>
      <c r="S566" s="79">
        <v>19.399999999999999</v>
      </c>
      <c r="T566" s="79">
        <v>16.7</v>
      </c>
      <c r="U566" s="84"/>
      <c r="V566" s="84"/>
      <c r="W566" s="84"/>
      <c r="X566" s="84"/>
      <c r="Y566" s="79"/>
      <c r="Z566" s="84"/>
      <c r="AA566" s="56">
        <v>22</v>
      </c>
      <c r="AC566" s="74">
        <f t="shared" si="53"/>
        <v>-2.6999999999999993</v>
      </c>
    </row>
    <row r="567" spans="1:29" x14ac:dyDescent="0.2">
      <c r="A567" s="56">
        <v>23</v>
      </c>
      <c r="B567" s="84">
        <v>27.53</v>
      </c>
      <c r="C567" s="79">
        <v>27.53</v>
      </c>
      <c r="D567" s="79">
        <v>27.53</v>
      </c>
      <c r="E567" s="84">
        <v>24.15</v>
      </c>
      <c r="F567" s="79">
        <v>20.87</v>
      </c>
      <c r="G567" s="79">
        <v>20.87</v>
      </c>
      <c r="H567" s="84"/>
      <c r="I567" s="84"/>
      <c r="J567" s="84"/>
      <c r="K567" s="84"/>
      <c r="L567" s="79"/>
      <c r="M567" s="84"/>
      <c r="N567" s="56">
        <v>23</v>
      </c>
      <c r="O567" s="84">
        <v>27.53</v>
      </c>
      <c r="P567" s="79">
        <v>0</v>
      </c>
      <c r="Q567" s="79">
        <v>8.25</v>
      </c>
      <c r="R567" s="84">
        <v>0</v>
      </c>
      <c r="S567" s="79">
        <v>0</v>
      </c>
      <c r="T567" s="79">
        <v>0</v>
      </c>
      <c r="U567" s="84"/>
      <c r="V567" s="84"/>
      <c r="W567" s="84"/>
      <c r="X567" s="84"/>
      <c r="Y567" s="79"/>
      <c r="Z567" s="84"/>
      <c r="AA567" s="56">
        <v>23</v>
      </c>
      <c r="AC567" s="74">
        <f t="shared" si="53"/>
        <v>0</v>
      </c>
    </row>
    <row r="568" spans="1:29" x14ac:dyDescent="0.2">
      <c r="A568" s="56">
        <v>24</v>
      </c>
      <c r="B568" s="84">
        <v>14.25</v>
      </c>
      <c r="C568" s="79">
        <v>28.92</v>
      </c>
      <c r="D568" s="79">
        <v>31.9</v>
      </c>
      <c r="E568" s="84">
        <v>31</v>
      </c>
      <c r="F568" s="79">
        <v>27.38</v>
      </c>
      <c r="G568" s="79">
        <v>27.38</v>
      </c>
      <c r="H568" s="84"/>
      <c r="I568" s="84"/>
      <c r="J568" s="84"/>
      <c r="K568" s="84"/>
      <c r="L568" s="79"/>
      <c r="M568" s="84"/>
      <c r="N568" s="56">
        <v>24</v>
      </c>
      <c r="O568" s="84">
        <v>14.25</v>
      </c>
      <c r="P568" s="79">
        <v>36.25</v>
      </c>
      <c r="Q568" s="79">
        <v>19</v>
      </c>
      <c r="R568" s="84">
        <v>26.5</v>
      </c>
      <c r="S568" s="79">
        <v>14</v>
      </c>
      <c r="T568" s="79">
        <v>0</v>
      </c>
      <c r="U568" s="84"/>
      <c r="V568" s="84"/>
      <c r="W568" s="84"/>
      <c r="X568" s="84"/>
      <c r="Y568" s="79"/>
      <c r="Z568" s="84"/>
      <c r="AA568" s="56">
        <v>24</v>
      </c>
      <c r="AC568" s="74">
        <f t="shared" si="53"/>
        <v>-14</v>
      </c>
    </row>
    <row r="569" spans="1:29" x14ac:dyDescent="0.2">
      <c r="A569" s="71" t="s">
        <v>2</v>
      </c>
      <c r="B569" s="404">
        <v>20.74</v>
      </c>
      <c r="C569" s="404">
        <v>21.36</v>
      </c>
      <c r="D569" s="404">
        <v>21.33</v>
      </c>
      <c r="E569" s="404">
        <v>21.37</v>
      </c>
      <c r="F569" s="404">
        <v>21.11</v>
      </c>
      <c r="G569" s="404">
        <v>20.92</v>
      </c>
      <c r="H569" s="404"/>
      <c r="I569" s="404"/>
      <c r="J569" s="404"/>
      <c r="K569" s="404"/>
      <c r="L569" s="404"/>
      <c r="M569" s="408"/>
      <c r="N569" s="71" t="s">
        <v>2</v>
      </c>
      <c r="O569" s="404">
        <v>20.74</v>
      </c>
      <c r="P569" s="404">
        <v>22.01</v>
      </c>
      <c r="Q569" s="404">
        <v>21.94</v>
      </c>
      <c r="R569" s="408">
        <v>21</v>
      </c>
      <c r="S569" s="404">
        <v>19.8</v>
      </c>
      <c r="T569" s="404">
        <v>17.829999999999998</v>
      </c>
      <c r="U569" s="404"/>
      <c r="V569" s="404"/>
      <c r="W569" s="404"/>
      <c r="X569" s="404"/>
      <c r="Y569" s="404"/>
      <c r="Z569" s="404"/>
      <c r="AA569" s="71" t="s">
        <v>2</v>
      </c>
      <c r="AC569" s="74"/>
    </row>
    <row r="570" spans="1:29" x14ac:dyDescent="0.2">
      <c r="A570" s="45"/>
      <c r="N570" s="45"/>
      <c r="AC570" s="74"/>
    </row>
    <row r="571" spans="1:29" x14ac:dyDescent="0.2">
      <c r="A571" s="45"/>
      <c r="B571"/>
      <c r="N571" s="45"/>
      <c r="AC571" s="74"/>
    </row>
    <row r="572" spans="1:29" x14ac:dyDescent="0.2">
      <c r="A572" s="45"/>
      <c r="B572"/>
      <c r="N572" s="45"/>
      <c r="AC572" s="74"/>
    </row>
    <row r="573" spans="1:29" x14ac:dyDescent="0.2">
      <c r="A573" s="45"/>
      <c r="B573" s="81"/>
      <c r="N573" s="45"/>
      <c r="O573" s="81"/>
      <c r="AC573" s="74"/>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74"/>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74">
        <f t="shared" si="53"/>
        <v>0</v>
      </c>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74">
        <f t="shared" si="53"/>
        <v>0</v>
      </c>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74">
        <f t="shared" si="53"/>
        <v>0</v>
      </c>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74">
        <f t="shared" si="53"/>
        <v>0</v>
      </c>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74">
        <f t="shared" si="53"/>
        <v>0</v>
      </c>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74">
        <f t="shared" si="53"/>
        <v>0</v>
      </c>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74">
        <f t="shared" si="53"/>
        <v>0</v>
      </c>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74">
        <f t="shared" ref="AC582:AC645" si="58">IFERROR(T582-S582,0)</f>
        <v>0</v>
      </c>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74">
        <f t="shared" si="58"/>
        <v>0</v>
      </c>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74">
        <f t="shared" si="58"/>
        <v>0</v>
      </c>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74">
        <f t="shared" si="58"/>
        <v>0</v>
      </c>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74">
        <f t="shared" si="58"/>
        <v>0</v>
      </c>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74">
        <f t="shared" si="58"/>
        <v>0</v>
      </c>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74">
        <f t="shared" si="58"/>
        <v>0</v>
      </c>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74">
        <f t="shared" si="58"/>
        <v>0</v>
      </c>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74">
        <f t="shared" si="58"/>
        <v>0</v>
      </c>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74">
        <f t="shared" si="58"/>
        <v>0</v>
      </c>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74">
        <f t="shared" si="58"/>
        <v>0</v>
      </c>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74">
        <f t="shared" si="58"/>
        <v>0</v>
      </c>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74">
        <f t="shared" si="58"/>
        <v>0</v>
      </c>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74">
        <f t="shared" si="58"/>
        <v>0</v>
      </c>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74">
        <f t="shared" si="58"/>
        <v>0</v>
      </c>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74">
        <f t="shared" si="58"/>
        <v>0</v>
      </c>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74">
        <f t="shared" si="58"/>
        <v>0</v>
      </c>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74"/>
    </row>
    <row r="600" spans="1:29" x14ac:dyDescent="0.2">
      <c r="AC600" s="74"/>
    </row>
    <row r="601" spans="1:29" x14ac:dyDescent="0.2">
      <c r="AC601" s="74"/>
    </row>
    <row r="602" spans="1:29" x14ac:dyDescent="0.2">
      <c r="AC602" s="74"/>
    </row>
    <row r="603" spans="1:29" x14ac:dyDescent="0.2">
      <c r="B603" s="81"/>
      <c r="O603" s="81"/>
      <c r="AC603" s="74"/>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74"/>
    </row>
    <row r="605" spans="1:29" x14ac:dyDescent="0.2">
      <c r="A605" s="56">
        <v>1</v>
      </c>
      <c r="B605" s="79">
        <v>9</v>
      </c>
      <c r="C605" s="79">
        <v>11</v>
      </c>
      <c r="D605" s="79">
        <v>15</v>
      </c>
      <c r="E605" s="79">
        <v>26</v>
      </c>
      <c r="F605" s="79">
        <v>32</v>
      </c>
      <c r="G605" s="79">
        <v>36</v>
      </c>
      <c r="H605" s="79"/>
      <c r="I605" s="79"/>
      <c r="J605" s="79"/>
      <c r="K605" s="79"/>
      <c r="L605" s="79"/>
      <c r="M605" s="79"/>
      <c r="N605" s="56">
        <v>1</v>
      </c>
      <c r="O605" s="79">
        <v>9</v>
      </c>
      <c r="P605" s="79">
        <v>2</v>
      </c>
      <c r="Q605" s="79">
        <v>3</v>
      </c>
      <c r="R605" s="79">
        <v>11</v>
      </c>
      <c r="S605" s="79">
        <v>6</v>
      </c>
      <c r="T605" s="79">
        <v>4</v>
      </c>
      <c r="U605" s="367"/>
      <c r="V605" s="79"/>
      <c r="W605" s="79"/>
      <c r="X605" s="79"/>
      <c r="Y605" s="79"/>
      <c r="Z605" s="79"/>
      <c r="AA605" s="56">
        <v>1</v>
      </c>
      <c r="AC605" s="74">
        <f t="shared" si="58"/>
        <v>-2</v>
      </c>
    </row>
    <row r="606" spans="1:29" x14ac:dyDescent="0.2">
      <c r="A606" s="56">
        <v>2</v>
      </c>
      <c r="B606" s="79">
        <v>3</v>
      </c>
      <c r="C606" s="79">
        <v>10</v>
      </c>
      <c r="D606" s="79">
        <v>14</v>
      </c>
      <c r="E606" s="79">
        <v>17</v>
      </c>
      <c r="F606" s="79">
        <v>21</v>
      </c>
      <c r="G606" s="79">
        <v>21</v>
      </c>
      <c r="H606" s="79"/>
      <c r="I606" s="79"/>
      <c r="J606" s="79"/>
      <c r="K606" s="79"/>
      <c r="L606" s="79"/>
      <c r="M606" s="79"/>
      <c r="N606" s="56">
        <v>2</v>
      </c>
      <c r="O606" s="79">
        <v>3</v>
      </c>
      <c r="P606" s="79">
        <v>7</v>
      </c>
      <c r="Q606" s="79">
        <v>4</v>
      </c>
      <c r="R606" s="79">
        <v>3</v>
      </c>
      <c r="S606" s="79">
        <v>3</v>
      </c>
      <c r="T606" s="79">
        <v>0</v>
      </c>
      <c r="U606" s="367"/>
      <c r="V606" s="79"/>
      <c r="W606" s="79"/>
      <c r="X606" s="79"/>
      <c r="Y606" s="79"/>
      <c r="Z606" s="79"/>
      <c r="AA606" s="56">
        <v>2</v>
      </c>
      <c r="AC606" s="74">
        <f t="shared" si="58"/>
        <v>-3</v>
      </c>
    </row>
    <row r="607" spans="1:29" x14ac:dyDescent="0.2">
      <c r="A607" s="56">
        <v>3</v>
      </c>
      <c r="B607" s="79">
        <v>2</v>
      </c>
      <c r="C607" s="79">
        <v>10</v>
      </c>
      <c r="D607" s="79">
        <v>11</v>
      </c>
      <c r="E607" s="79">
        <v>12</v>
      </c>
      <c r="F607" s="79">
        <v>12</v>
      </c>
      <c r="G607" s="79">
        <v>20</v>
      </c>
      <c r="H607" s="79"/>
      <c r="I607" s="79"/>
      <c r="J607" s="79"/>
      <c r="K607" s="79"/>
      <c r="L607" s="79"/>
      <c r="M607" s="79"/>
      <c r="N607" s="56">
        <v>3</v>
      </c>
      <c r="O607" s="79">
        <v>2</v>
      </c>
      <c r="P607" s="79">
        <v>7</v>
      </c>
      <c r="Q607" s="79">
        <v>1</v>
      </c>
      <c r="R607" s="79">
        <v>1</v>
      </c>
      <c r="S607" s="79">
        <v>0</v>
      </c>
      <c r="T607" s="79">
        <v>7</v>
      </c>
      <c r="U607" s="367"/>
      <c r="V607" s="79"/>
      <c r="W607" s="79"/>
      <c r="X607" s="79"/>
      <c r="Y607" s="79"/>
      <c r="Z607" s="79"/>
      <c r="AA607" s="56">
        <v>3</v>
      </c>
      <c r="AC607" s="74">
        <f t="shared" si="58"/>
        <v>7</v>
      </c>
    </row>
    <row r="608" spans="1:29" x14ac:dyDescent="0.2">
      <c r="A608" s="56">
        <v>4</v>
      </c>
      <c r="B608" s="79">
        <v>15</v>
      </c>
      <c r="C608" s="79">
        <v>35</v>
      </c>
      <c r="D608" s="79">
        <v>39</v>
      </c>
      <c r="E608" s="79">
        <v>41</v>
      </c>
      <c r="F608" s="79">
        <v>50</v>
      </c>
      <c r="G608" s="79">
        <v>55</v>
      </c>
      <c r="H608" s="79"/>
      <c r="I608" s="79"/>
      <c r="J608" s="79"/>
      <c r="K608" s="79"/>
      <c r="L608" s="79"/>
      <c r="M608" s="79"/>
      <c r="N608" s="56">
        <v>4</v>
      </c>
      <c r="O608" s="79">
        <v>15</v>
      </c>
      <c r="P608" s="79">
        <v>19</v>
      </c>
      <c r="Q608" s="79">
        <v>4</v>
      </c>
      <c r="R608" s="79">
        <v>2</v>
      </c>
      <c r="S608" s="79">
        <v>9</v>
      </c>
      <c r="T608" s="79">
        <v>5</v>
      </c>
      <c r="U608" s="367"/>
      <c r="V608" s="79"/>
      <c r="W608" s="79"/>
      <c r="X608" s="79"/>
      <c r="Y608" s="79"/>
      <c r="Z608" s="79"/>
      <c r="AA608" s="56">
        <v>4</v>
      </c>
      <c r="AC608" s="74">
        <f t="shared" si="58"/>
        <v>-4</v>
      </c>
    </row>
    <row r="609" spans="1:29" x14ac:dyDescent="0.2">
      <c r="A609" s="56">
        <v>5</v>
      </c>
      <c r="B609" s="79">
        <v>1</v>
      </c>
      <c r="C609" s="79">
        <v>16</v>
      </c>
      <c r="D609" s="79">
        <v>29</v>
      </c>
      <c r="E609" s="79">
        <v>39</v>
      </c>
      <c r="F609" s="79">
        <v>43</v>
      </c>
      <c r="G609" s="79">
        <v>58</v>
      </c>
      <c r="H609" s="79"/>
      <c r="I609" s="79"/>
      <c r="J609" s="79"/>
      <c r="K609" s="79"/>
      <c r="L609" s="79"/>
      <c r="M609" s="79"/>
      <c r="N609" s="56">
        <v>5</v>
      </c>
      <c r="O609" s="79">
        <v>1</v>
      </c>
      <c r="P609" s="406">
        <v>15</v>
      </c>
      <c r="Q609" s="79">
        <v>12</v>
      </c>
      <c r="R609" s="79">
        <v>9</v>
      </c>
      <c r="S609" s="79">
        <v>3</v>
      </c>
      <c r="T609" s="79">
        <v>9</v>
      </c>
      <c r="U609" s="367"/>
      <c r="V609" s="79"/>
      <c r="W609" s="79"/>
      <c r="X609" s="79"/>
      <c r="Y609" s="79"/>
      <c r="Z609" s="79"/>
      <c r="AA609" s="56">
        <v>5</v>
      </c>
      <c r="AC609" s="74">
        <f t="shared" si="58"/>
        <v>6</v>
      </c>
    </row>
    <row r="610" spans="1:29" x14ac:dyDescent="0.2">
      <c r="A610" s="56">
        <v>6</v>
      </c>
      <c r="B610" s="79">
        <v>2</v>
      </c>
      <c r="C610" s="79">
        <v>3</v>
      </c>
      <c r="D610" s="79">
        <v>10</v>
      </c>
      <c r="E610" s="79">
        <v>15</v>
      </c>
      <c r="F610" s="79">
        <v>21</v>
      </c>
      <c r="G610" s="79">
        <v>29</v>
      </c>
      <c r="H610" s="79"/>
      <c r="I610" s="79"/>
      <c r="J610" s="79"/>
      <c r="K610" s="79"/>
      <c r="L610" s="79"/>
      <c r="M610" s="79"/>
      <c r="N610" s="56">
        <v>6</v>
      </c>
      <c r="O610" s="79">
        <v>2</v>
      </c>
      <c r="P610" s="79">
        <v>1</v>
      </c>
      <c r="Q610" s="79">
        <v>7</v>
      </c>
      <c r="R610" s="79">
        <v>5</v>
      </c>
      <c r="S610" s="79">
        <v>5</v>
      </c>
      <c r="T610" s="79">
        <v>8</v>
      </c>
      <c r="U610" s="367"/>
      <c r="V610" s="79"/>
      <c r="W610" s="79"/>
      <c r="X610" s="79"/>
      <c r="Y610" s="79"/>
      <c r="Z610" s="79"/>
      <c r="AA610" s="56">
        <v>6</v>
      </c>
      <c r="AC610" s="74">
        <f t="shared" si="58"/>
        <v>3</v>
      </c>
    </row>
    <row r="611" spans="1:29" x14ac:dyDescent="0.2">
      <c r="A611" s="56">
        <v>7</v>
      </c>
      <c r="B611" s="79">
        <v>8</v>
      </c>
      <c r="C611" s="79">
        <v>14</v>
      </c>
      <c r="D611" s="79">
        <v>15</v>
      </c>
      <c r="E611" s="79">
        <v>20</v>
      </c>
      <c r="F611" s="79">
        <v>22</v>
      </c>
      <c r="G611" s="79">
        <v>22</v>
      </c>
      <c r="H611" s="79"/>
      <c r="I611" s="79"/>
      <c r="J611" s="79"/>
      <c r="K611" s="79"/>
      <c r="L611" s="79"/>
      <c r="M611" s="79"/>
      <c r="N611" s="56">
        <v>7</v>
      </c>
      <c r="O611" s="79">
        <v>8</v>
      </c>
      <c r="P611" s="79">
        <v>6</v>
      </c>
      <c r="Q611" s="79">
        <v>1</v>
      </c>
      <c r="R611" s="79">
        <v>5</v>
      </c>
      <c r="S611" s="79">
        <v>2</v>
      </c>
      <c r="T611" s="79">
        <v>0</v>
      </c>
      <c r="U611" s="367"/>
      <c r="V611" s="79"/>
      <c r="W611" s="79"/>
      <c r="X611" s="79"/>
      <c r="Y611" s="79"/>
      <c r="Z611" s="79"/>
      <c r="AA611" s="56">
        <v>7</v>
      </c>
      <c r="AC611" s="74">
        <f t="shared" si="58"/>
        <v>-2</v>
      </c>
    </row>
    <row r="612" spans="1:29" x14ac:dyDescent="0.2">
      <c r="A612" s="56">
        <v>8</v>
      </c>
      <c r="B612" s="79">
        <v>35</v>
      </c>
      <c r="C612" s="79">
        <v>74</v>
      </c>
      <c r="D612" s="79">
        <v>78</v>
      </c>
      <c r="E612" s="79">
        <v>265</v>
      </c>
      <c r="F612" s="79">
        <v>316</v>
      </c>
      <c r="G612" s="79">
        <v>357</v>
      </c>
      <c r="H612" s="79"/>
      <c r="I612" s="79"/>
      <c r="J612" s="79"/>
      <c r="K612" s="79"/>
      <c r="L612" s="79"/>
      <c r="M612" s="79"/>
      <c r="N612" s="56">
        <v>8</v>
      </c>
      <c r="O612" s="79">
        <v>35</v>
      </c>
      <c r="P612" s="79">
        <v>39</v>
      </c>
      <c r="Q612" s="79">
        <v>4</v>
      </c>
      <c r="R612" s="79">
        <v>186</v>
      </c>
      <c r="S612" s="79">
        <v>51</v>
      </c>
      <c r="T612" s="79">
        <v>40</v>
      </c>
      <c r="U612" s="367"/>
      <c r="V612" s="79"/>
      <c r="W612" s="79"/>
      <c r="X612" s="79"/>
      <c r="Y612" s="79"/>
      <c r="Z612" s="79"/>
      <c r="AA612" s="56">
        <v>8</v>
      </c>
      <c r="AC612" s="74">
        <f t="shared" si="58"/>
        <v>-11</v>
      </c>
    </row>
    <row r="613" spans="1:29" x14ac:dyDescent="0.2">
      <c r="A613" s="56">
        <v>9</v>
      </c>
      <c r="B613" s="79">
        <v>0</v>
      </c>
      <c r="C613" s="79">
        <v>2</v>
      </c>
      <c r="D613" s="79">
        <v>35</v>
      </c>
      <c r="E613" s="79">
        <v>43</v>
      </c>
      <c r="F613" s="79">
        <v>49</v>
      </c>
      <c r="G613" s="79">
        <v>56</v>
      </c>
      <c r="H613" s="79"/>
      <c r="I613" s="79"/>
      <c r="J613" s="79"/>
      <c r="K613" s="79"/>
      <c r="L613" s="79"/>
      <c r="M613" s="79"/>
      <c r="N613" s="56">
        <v>9</v>
      </c>
      <c r="O613" s="79">
        <v>0</v>
      </c>
      <c r="P613" s="79">
        <v>2</v>
      </c>
      <c r="Q613" s="79">
        <v>32</v>
      </c>
      <c r="R613" s="79">
        <v>7</v>
      </c>
      <c r="S613" s="79">
        <v>3</v>
      </c>
      <c r="T613" s="79">
        <v>4</v>
      </c>
      <c r="U613" s="367"/>
      <c r="V613" s="79"/>
      <c r="W613" s="79"/>
      <c r="X613" s="79"/>
      <c r="Y613" s="79"/>
      <c r="Z613" s="79"/>
      <c r="AA613" s="56">
        <v>9</v>
      </c>
      <c r="AC613" s="74">
        <f t="shared" si="58"/>
        <v>1</v>
      </c>
    </row>
    <row r="614" spans="1:29" x14ac:dyDescent="0.2">
      <c r="A614" s="56">
        <v>10</v>
      </c>
      <c r="B614" s="79">
        <v>20</v>
      </c>
      <c r="C614" s="79">
        <v>41</v>
      </c>
      <c r="D614" s="79">
        <v>88</v>
      </c>
      <c r="E614" s="79">
        <v>110</v>
      </c>
      <c r="F614" s="79">
        <v>132</v>
      </c>
      <c r="G614" s="79">
        <v>138</v>
      </c>
      <c r="H614" s="79"/>
      <c r="I614" s="79"/>
      <c r="J614" s="79"/>
      <c r="K614" s="79"/>
      <c r="L614" s="79"/>
      <c r="M614" s="79"/>
      <c r="N614" s="56">
        <v>10</v>
      </c>
      <c r="O614" s="79">
        <v>20</v>
      </c>
      <c r="P614" s="79">
        <v>21</v>
      </c>
      <c r="Q614" s="79">
        <v>47</v>
      </c>
      <c r="R614" s="79">
        <v>22</v>
      </c>
      <c r="S614" s="79">
        <v>22</v>
      </c>
      <c r="T614" s="79">
        <v>6</v>
      </c>
      <c r="U614" s="367"/>
      <c r="V614" s="79"/>
      <c r="W614" s="79"/>
      <c r="X614" s="79"/>
      <c r="Y614" s="79"/>
      <c r="Z614" s="79"/>
      <c r="AA614" s="56">
        <v>10</v>
      </c>
      <c r="AC614" s="74">
        <f t="shared" si="58"/>
        <v>-16</v>
      </c>
    </row>
    <row r="615" spans="1:29" x14ac:dyDescent="0.2">
      <c r="A615" s="56">
        <v>11</v>
      </c>
      <c r="B615" s="79">
        <v>0</v>
      </c>
      <c r="C615" s="79">
        <v>12</v>
      </c>
      <c r="D615" s="79">
        <v>21</v>
      </c>
      <c r="E615" s="79">
        <v>68</v>
      </c>
      <c r="F615" s="79">
        <v>87</v>
      </c>
      <c r="G615" s="79">
        <v>99</v>
      </c>
      <c r="H615" s="79"/>
      <c r="I615" s="79"/>
      <c r="J615" s="79"/>
      <c r="K615" s="79"/>
      <c r="L615" s="79"/>
      <c r="M615" s="79"/>
      <c r="N615" s="56">
        <v>11</v>
      </c>
      <c r="O615" s="79">
        <v>0</v>
      </c>
      <c r="P615" s="79">
        <v>12</v>
      </c>
      <c r="Q615" s="79">
        <v>9</v>
      </c>
      <c r="R615" s="79">
        <v>47</v>
      </c>
      <c r="S615" s="79">
        <v>19</v>
      </c>
      <c r="T615" s="79">
        <v>11</v>
      </c>
      <c r="U615" s="367"/>
      <c r="V615" s="79"/>
      <c r="W615" s="79"/>
      <c r="X615" s="79"/>
      <c r="Y615" s="79"/>
      <c r="Z615" s="79"/>
      <c r="AA615" s="56">
        <v>11</v>
      </c>
      <c r="AC615" s="74">
        <f t="shared" si="58"/>
        <v>-8</v>
      </c>
    </row>
    <row r="616" spans="1:29" x14ac:dyDescent="0.2">
      <c r="A616" s="56">
        <v>12</v>
      </c>
      <c r="B616" s="79">
        <v>60</v>
      </c>
      <c r="C616" s="79">
        <v>136</v>
      </c>
      <c r="D616" s="79">
        <v>176</v>
      </c>
      <c r="E616" s="79">
        <v>293</v>
      </c>
      <c r="F616" s="79">
        <v>473</v>
      </c>
      <c r="G616" s="79">
        <v>575</v>
      </c>
      <c r="H616" s="79"/>
      <c r="I616" s="79"/>
      <c r="J616" s="79"/>
      <c r="K616" s="79"/>
      <c r="L616" s="79"/>
      <c r="M616" s="79"/>
      <c r="N616" s="56">
        <v>12</v>
      </c>
      <c r="O616" s="79">
        <v>60</v>
      </c>
      <c r="P616" s="79">
        <v>76</v>
      </c>
      <c r="Q616" s="79">
        <v>39</v>
      </c>
      <c r="R616" s="79">
        <v>112</v>
      </c>
      <c r="S616" s="79">
        <v>176</v>
      </c>
      <c r="T616" s="79">
        <v>100</v>
      </c>
      <c r="U616" s="367"/>
      <c r="V616" s="79"/>
      <c r="W616" s="79"/>
      <c r="X616" s="79"/>
      <c r="Y616" s="79"/>
      <c r="Z616" s="79"/>
      <c r="AA616" s="56">
        <v>12</v>
      </c>
      <c r="AC616" s="74">
        <f t="shared" si="58"/>
        <v>-76</v>
      </c>
    </row>
    <row r="617" spans="1:29" x14ac:dyDescent="0.2">
      <c r="A617" s="56">
        <v>13</v>
      </c>
      <c r="B617" s="79">
        <v>14</v>
      </c>
      <c r="C617" s="79">
        <v>25</v>
      </c>
      <c r="D617" s="79">
        <v>36</v>
      </c>
      <c r="E617" s="79">
        <v>49</v>
      </c>
      <c r="F617" s="79">
        <v>65</v>
      </c>
      <c r="G617" s="79">
        <v>69</v>
      </c>
      <c r="H617" s="79"/>
      <c r="I617" s="79"/>
      <c r="J617" s="79"/>
      <c r="K617" s="79"/>
      <c r="L617" s="79"/>
      <c r="M617" s="79"/>
      <c r="N617" s="56">
        <v>13</v>
      </c>
      <c r="O617" s="79">
        <v>14</v>
      </c>
      <c r="P617" s="79">
        <v>10</v>
      </c>
      <c r="Q617" s="79">
        <v>10</v>
      </c>
      <c r="R617" s="79">
        <v>13</v>
      </c>
      <c r="S617" s="79">
        <v>16</v>
      </c>
      <c r="T617" s="79">
        <v>4</v>
      </c>
      <c r="U617" s="367"/>
      <c r="V617" s="79"/>
      <c r="W617" s="79"/>
      <c r="X617" s="79"/>
      <c r="Y617" s="79"/>
      <c r="Z617" s="79"/>
      <c r="AA617" s="56">
        <v>13</v>
      </c>
      <c r="AC617" s="74">
        <f t="shared" si="58"/>
        <v>-12</v>
      </c>
    </row>
    <row r="618" spans="1:29" x14ac:dyDescent="0.2">
      <c r="A618" s="56">
        <v>14</v>
      </c>
      <c r="B618" s="79">
        <v>124</v>
      </c>
      <c r="C618" s="79">
        <v>233</v>
      </c>
      <c r="D618" s="79">
        <v>369</v>
      </c>
      <c r="E618" s="79">
        <v>491</v>
      </c>
      <c r="F618" s="79">
        <v>568</v>
      </c>
      <c r="G618" s="79">
        <v>588</v>
      </c>
      <c r="H618" s="79"/>
      <c r="I618" s="79"/>
      <c r="J618" s="79"/>
      <c r="K618" s="79"/>
      <c r="L618" s="79"/>
      <c r="M618" s="79"/>
      <c r="N618" s="56">
        <v>14</v>
      </c>
      <c r="O618" s="79">
        <v>124</v>
      </c>
      <c r="P618" s="79">
        <v>104</v>
      </c>
      <c r="Q618" s="79">
        <v>136</v>
      </c>
      <c r="R618" s="79">
        <v>116</v>
      </c>
      <c r="S618" s="79">
        <v>75</v>
      </c>
      <c r="T618" s="79">
        <v>18</v>
      </c>
      <c r="U618" s="367"/>
      <c r="V618" s="79"/>
      <c r="W618" s="79"/>
      <c r="X618" s="79"/>
      <c r="Y618" s="79"/>
      <c r="Z618" s="79"/>
      <c r="AA618" s="56">
        <v>14</v>
      </c>
      <c r="AC618" s="74">
        <f t="shared" si="58"/>
        <v>-57</v>
      </c>
    </row>
    <row r="619" spans="1:29" x14ac:dyDescent="0.2">
      <c r="A619" s="56">
        <v>15</v>
      </c>
      <c r="B619" s="79">
        <v>59</v>
      </c>
      <c r="C619" s="79">
        <v>131</v>
      </c>
      <c r="D619" s="79">
        <v>155</v>
      </c>
      <c r="E619" s="79">
        <v>209</v>
      </c>
      <c r="F619" s="79">
        <v>311</v>
      </c>
      <c r="G619" s="79">
        <v>321</v>
      </c>
      <c r="H619" s="79"/>
      <c r="I619" s="79"/>
      <c r="J619" s="79"/>
      <c r="K619" s="79"/>
      <c r="L619" s="79"/>
      <c r="M619" s="79"/>
      <c r="N619" s="56">
        <v>15</v>
      </c>
      <c r="O619" s="79">
        <v>59</v>
      </c>
      <c r="P619" s="79">
        <v>67</v>
      </c>
      <c r="Q619" s="79">
        <v>3</v>
      </c>
      <c r="R619" s="79">
        <v>37</v>
      </c>
      <c r="S619" s="79">
        <v>57</v>
      </c>
      <c r="T619" s="79">
        <v>10</v>
      </c>
      <c r="U619" s="367"/>
      <c r="V619" s="79"/>
      <c r="W619" s="79"/>
      <c r="X619" s="79"/>
      <c r="Y619" s="79"/>
      <c r="Z619" s="79"/>
      <c r="AA619" s="56">
        <v>15</v>
      </c>
      <c r="AC619" s="74">
        <f t="shared" si="58"/>
        <v>-47</v>
      </c>
    </row>
    <row r="620" spans="1:29" x14ac:dyDescent="0.2">
      <c r="A620" s="56">
        <v>16</v>
      </c>
      <c r="B620" s="79">
        <v>14</v>
      </c>
      <c r="C620" s="79">
        <v>35</v>
      </c>
      <c r="D620" s="79">
        <v>48</v>
      </c>
      <c r="E620" s="79">
        <v>48</v>
      </c>
      <c r="F620" s="79">
        <v>71</v>
      </c>
      <c r="G620" s="79">
        <v>84</v>
      </c>
      <c r="H620" s="79"/>
      <c r="I620" s="79"/>
      <c r="J620" s="79"/>
      <c r="K620" s="79"/>
      <c r="L620" s="79"/>
      <c r="M620" s="79"/>
      <c r="N620" s="56">
        <v>16</v>
      </c>
      <c r="O620" s="79">
        <v>14</v>
      </c>
      <c r="P620" s="79">
        <v>21</v>
      </c>
      <c r="Q620" s="79">
        <v>8</v>
      </c>
      <c r="R620" s="79">
        <v>0</v>
      </c>
      <c r="S620" s="79">
        <v>22</v>
      </c>
      <c r="T620" s="79">
        <v>11</v>
      </c>
      <c r="U620" s="367"/>
      <c r="V620" s="79"/>
      <c r="W620" s="79"/>
      <c r="X620" s="79"/>
      <c r="Y620" s="79"/>
      <c r="Z620" s="79"/>
      <c r="AA620" s="56">
        <v>16</v>
      </c>
      <c r="AC620" s="74">
        <f t="shared" si="58"/>
        <v>-11</v>
      </c>
    </row>
    <row r="621" spans="1:29" x14ac:dyDescent="0.2">
      <c r="A621" s="56">
        <v>17</v>
      </c>
      <c r="B621" s="79">
        <v>28</v>
      </c>
      <c r="C621" s="79">
        <v>69</v>
      </c>
      <c r="D621" s="79">
        <v>79</v>
      </c>
      <c r="E621" s="79">
        <v>101</v>
      </c>
      <c r="F621" s="79">
        <v>121</v>
      </c>
      <c r="G621" s="79">
        <v>160</v>
      </c>
      <c r="H621" s="79"/>
      <c r="I621" s="79"/>
      <c r="J621" s="79"/>
      <c r="K621" s="79"/>
      <c r="L621" s="79"/>
      <c r="M621" s="79"/>
      <c r="N621" s="56">
        <v>17</v>
      </c>
      <c r="O621" s="79">
        <v>28</v>
      </c>
      <c r="P621" s="79">
        <v>40</v>
      </c>
      <c r="Q621" s="79">
        <v>10</v>
      </c>
      <c r="R621" s="79">
        <v>21</v>
      </c>
      <c r="S621" s="79">
        <v>16</v>
      </c>
      <c r="T621" s="79">
        <v>36</v>
      </c>
      <c r="U621" s="367"/>
      <c r="V621" s="79"/>
      <c r="W621" s="79"/>
      <c r="X621" s="79"/>
      <c r="Y621" s="79"/>
      <c r="Z621" s="79"/>
      <c r="AA621" s="56">
        <v>17</v>
      </c>
      <c r="AC621" s="74">
        <f t="shared" si="58"/>
        <v>20</v>
      </c>
    </row>
    <row r="622" spans="1:29" x14ac:dyDescent="0.2">
      <c r="A622" s="56">
        <v>18</v>
      </c>
      <c r="B622" s="79">
        <v>23</v>
      </c>
      <c r="C622" s="79">
        <v>40</v>
      </c>
      <c r="D622" s="79">
        <v>53</v>
      </c>
      <c r="E622" s="79">
        <v>60</v>
      </c>
      <c r="F622" s="79">
        <v>76</v>
      </c>
      <c r="G622" s="79">
        <v>87</v>
      </c>
      <c r="H622" s="79"/>
      <c r="I622" s="79"/>
      <c r="J622" s="79"/>
      <c r="K622" s="79"/>
      <c r="L622" s="79"/>
      <c r="M622" s="79"/>
      <c r="N622" s="56">
        <v>18</v>
      </c>
      <c r="O622" s="79">
        <v>23</v>
      </c>
      <c r="P622" s="79">
        <v>16</v>
      </c>
      <c r="Q622" s="79">
        <v>13</v>
      </c>
      <c r="R622" s="79">
        <v>7</v>
      </c>
      <c r="S622" s="79">
        <v>16</v>
      </c>
      <c r="T622" s="79">
        <v>11</v>
      </c>
      <c r="U622" s="367"/>
      <c r="V622" s="79"/>
      <c r="W622" s="79"/>
      <c r="X622" s="79"/>
      <c r="Y622" s="79"/>
      <c r="Z622" s="79"/>
      <c r="AA622" s="56">
        <v>18</v>
      </c>
      <c r="AC622" s="74">
        <f t="shared" si="58"/>
        <v>-5</v>
      </c>
    </row>
    <row r="623" spans="1:29" x14ac:dyDescent="0.2">
      <c r="A623" s="56">
        <v>19</v>
      </c>
      <c r="B623" s="79">
        <v>5</v>
      </c>
      <c r="C623" s="79">
        <v>9</v>
      </c>
      <c r="D623" s="79">
        <v>10</v>
      </c>
      <c r="E623" s="79">
        <v>18</v>
      </c>
      <c r="F623" s="79">
        <v>20</v>
      </c>
      <c r="G623" s="79">
        <v>28</v>
      </c>
      <c r="H623" s="79"/>
      <c r="I623" s="79"/>
      <c r="J623" s="79"/>
      <c r="K623" s="79"/>
      <c r="L623" s="79"/>
      <c r="M623" s="79"/>
      <c r="N623" s="56">
        <v>19</v>
      </c>
      <c r="O623" s="79">
        <v>5</v>
      </c>
      <c r="P623" s="79">
        <v>4</v>
      </c>
      <c r="Q623" s="79">
        <v>1</v>
      </c>
      <c r="R623" s="79">
        <v>8</v>
      </c>
      <c r="S623" s="79">
        <v>2</v>
      </c>
      <c r="T623" s="79">
        <v>8</v>
      </c>
      <c r="U623" s="367"/>
      <c r="V623" s="79"/>
      <c r="W623" s="79"/>
      <c r="X623" s="79"/>
      <c r="Y623" s="79"/>
      <c r="Z623" s="79"/>
      <c r="AA623" s="56">
        <v>19</v>
      </c>
      <c r="AC623" s="74">
        <f t="shared" si="58"/>
        <v>6</v>
      </c>
    </row>
    <row r="624" spans="1:29" x14ac:dyDescent="0.2">
      <c r="A624" s="56">
        <v>20</v>
      </c>
      <c r="B624" s="79">
        <v>25</v>
      </c>
      <c r="C624" s="79">
        <v>39</v>
      </c>
      <c r="D624" s="79">
        <v>50</v>
      </c>
      <c r="E624" s="79">
        <v>74</v>
      </c>
      <c r="F624" s="79">
        <v>94</v>
      </c>
      <c r="G624" s="79">
        <v>116</v>
      </c>
      <c r="H624" s="79"/>
      <c r="I624" s="79"/>
      <c r="J624" s="79"/>
      <c r="K624" s="79"/>
      <c r="L624" s="79"/>
      <c r="M624" s="79"/>
      <c r="N624" s="56">
        <v>20</v>
      </c>
      <c r="O624" s="79">
        <v>25</v>
      </c>
      <c r="P624" s="79">
        <v>14</v>
      </c>
      <c r="Q624" s="79">
        <v>9</v>
      </c>
      <c r="R624" s="79">
        <v>21</v>
      </c>
      <c r="S624" s="79">
        <v>19</v>
      </c>
      <c r="T624" s="79">
        <v>21</v>
      </c>
      <c r="U624" s="367"/>
      <c r="V624" s="79"/>
      <c r="W624" s="79"/>
      <c r="X624" s="79"/>
      <c r="Y624" s="79"/>
      <c r="Z624" s="79"/>
      <c r="AA624" s="56">
        <v>20</v>
      </c>
      <c r="AC624" s="74">
        <f t="shared" si="58"/>
        <v>2</v>
      </c>
    </row>
    <row r="625" spans="1:30" x14ac:dyDescent="0.2">
      <c r="A625" s="56">
        <v>21</v>
      </c>
      <c r="B625" s="79">
        <v>20</v>
      </c>
      <c r="C625" s="79">
        <v>36</v>
      </c>
      <c r="D625" s="79">
        <v>42</v>
      </c>
      <c r="E625" s="79">
        <v>62</v>
      </c>
      <c r="F625" s="79">
        <v>67</v>
      </c>
      <c r="G625" s="79">
        <v>72</v>
      </c>
      <c r="H625" s="79"/>
      <c r="I625" s="79"/>
      <c r="J625" s="79"/>
      <c r="K625" s="79"/>
      <c r="L625" s="79"/>
      <c r="M625" s="79"/>
      <c r="N625" s="56">
        <v>21</v>
      </c>
      <c r="O625" s="79">
        <v>20</v>
      </c>
      <c r="P625" s="79">
        <v>16</v>
      </c>
      <c r="Q625" s="79">
        <v>6</v>
      </c>
      <c r="R625" s="79">
        <v>19</v>
      </c>
      <c r="S625" s="79">
        <v>5</v>
      </c>
      <c r="T625" s="79">
        <v>5</v>
      </c>
      <c r="U625" s="367"/>
      <c r="V625" s="79"/>
      <c r="W625" s="79"/>
      <c r="X625" s="79"/>
      <c r="Y625" s="79"/>
      <c r="Z625" s="79"/>
      <c r="AA625" s="56">
        <v>21</v>
      </c>
      <c r="AC625" s="74">
        <f t="shared" si="58"/>
        <v>0</v>
      </c>
    </row>
    <row r="626" spans="1:30" x14ac:dyDescent="0.2">
      <c r="A626" s="56">
        <v>22</v>
      </c>
      <c r="B626" s="79">
        <v>25</v>
      </c>
      <c r="C626" s="79">
        <v>96</v>
      </c>
      <c r="D626" s="79">
        <v>167</v>
      </c>
      <c r="E626" s="79">
        <v>222</v>
      </c>
      <c r="F626" s="79">
        <v>276</v>
      </c>
      <c r="G626" s="79">
        <v>292</v>
      </c>
      <c r="H626" s="79"/>
      <c r="I626" s="79"/>
      <c r="J626" s="79"/>
      <c r="K626" s="79"/>
      <c r="L626" s="79"/>
      <c r="M626" s="79"/>
      <c r="N626" s="56">
        <v>22</v>
      </c>
      <c r="O626" s="79">
        <v>25</v>
      </c>
      <c r="P626" s="406">
        <v>71</v>
      </c>
      <c r="Q626" s="79">
        <v>68</v>
      </c>
      <c r="R626" s="79">
        <v>55</v>
      </c>
      <c r="S626" s="79">
        <v>52</v>
      </c>
      <c r="T626" s="79">
        <v>14</v>
      </c>
      <c r="U626" s="367"/>
      <c r="V626" s="79"/>
      <c r="W626" s="79"/>
      <c r="X626" s="79"/>
      <c r="Y626" s="79"/>
      <c r="Z626" s="79"/>
      <c r="AA626" s="56">
        <v>22</v>
      </c>
      <c r="AC626" s="74">
        <f t="shared" si="58"/>
        <v>-38</v>
      </c>
    </row>
    <row r="627" spans="1:30" x14ac:dyDescent="0.2">
      <c r="A627" s="56">
        <v>23</v>
      </c>
      <c r="B627" s="79">
        <v>7</v>
      </c>
      <c r="C627" s="79">
        <v>9</v>
      </c>
      <c r="D627" s="79">
        <v>10</v>
      </c>
      <c r="E627" s="79">
        <v>15</v>
      </c>
      <c r="F627" s="79">
        <v>42</v>
      </c>
      <c r="G627" s="79">
        <v>79</v>
      </c>
      <c r="H627" s="79"/>
      <c r="I627" s="79"/>
      <c r="J627" s="79"/>
      <c r="K627" s="79"/>
      <c r="L627" s="79"/>
      <c r="M627" s="79"/>
      <c r="N627" s="56">
        <v>23</v>
      </c>
      <c r="O627" s="79">
        <v>7</v>
      </c>
      <c r="P627" s="79">
        <v>2</v>
      </c>
      <c r="Q627" s="79">
        <v>0</v>
      </c>
      <c r="R627" s="79">
        <v>0</v>
      </c>
      <c r="S627" s="79">
        <v>8</v>
      </c>
      <c r="T627" s="79">
        <v>4</v>
      </c>
      <c r="U627" s="367"/>
      <c r="V627" s="79"/>
      <c r="W627" s="79"/>
      <c r="X627" s="79"/>
      <c r="Y627" s="79"/>
      <c r="Z627" s="79"/>
      <c r="AA627" s="56">
        <v>23</v>
      </c>
      <c r="AC627" s="74">
        <f t="shared" si="58"/>
        <v>-4</v>
      </c>
    </row>
    <row r="628" spans="1:30" x14ac:dyDescent="0.2">
      <c r="A628" s="56">
        <v>24</v>
      </c>
      <c r="B628" s="79">
        <v>26</v>
      </c>
      <c r="C628" s="79">
        <v>57</v>
      </c>
      <c r="D628" s="79">
        <v>77</v>
      </c>
      <c r="E628" s="79">
        <v>107</v>
      </c>
      <c r="F628" s="79">
        <v>123</v>
      </c>
      <c r="G628" s="79">
        <v>145</v>
      </c>
      <c r="H628" s="79"/>
      <c r="I628" s="79"/>
      <c r="J628" s="79"/>
      <c r="K628" s="79"/>
      <c r="L628" s="79"/>
      <c r="M628" s="79"/>
      <c r="N628" s="56">
        <v>24</v>
      </c>
      <c r="O628" s="79">
        <v>26</v>
      </c>
      <c r="P628" s="79">
        <v>31</v>
      </c>
      <c r="Q628" s="79">
        <v>18</v>
      </c>
      <c r="R628" s="79">
        <v>31</v>
      </c>
      <c r="S628" s="79">
        <v>14</v>
      </c>
      <c r="T628" s="79">
        <v>17</v>
      </c>
      <c r="U628" s="367"/>
      <c r="V628" s="79"/>
      <c r="W628" s="79"/>
      <c r="X628" s="79"/>
      <c r="Y628" s="79"/>
      <c r="Z628" s="79"/>
      <c r="AA628" s="56">
        <v>24</v>
      </c>
      <c r="AC628" s="74">
        <f t="shared" si="58"/>
        <v>3</v>
      </c>
    </row>
    <row r="629" spans="1:30" x14ac:dyDescent="0.2">
      <c r="A629" s="71" t="s">
        <v>2</v>
      </c>
      <c r="B629" s="404">
        <f t="shared" ref="B629:G629" si="59">SUM(B605:B628)</f>
        <v>525</v>
      </c>
      <c r="C629" s="404">
        <f t="shared" si="59"/>
        <v>1143</v>
      </c>
      <c r="D629" s="404">
        <f t="shared" si="59"/>
        <v>1627</v>
      </c>
      <c r="E629" s="404">
        <f t="shared" si="59"/>
        <v>2405</v>
      </c>
      <c r="F629" s="404">
        <f t="shared" si="59"/>
        <v>3092</v>
      </c>
      <c r="G629" s="404">
        <f t="shared" si="59"/>
        <v>3507</v>
      </c>
      <c r="H629" s="404">
        <f t="shared" ref="H629:M629" si="60">SUM(H605:H628)</f>
        <v>0</v>
      </c>
      <c r="I629" s="404">
        <f t="shared" si="60"/>
        <v>0</v>
      </c>
      <c r="J629" s="404">
        <f t="shared" si="60"/>
        <v>0</v>
      </c>
      <c r="K629" s="404">
        <f t="shared" si="60"/>
        <v>0</v>
      </c>
      <c r="L629" s="404">
        <f t="shared" si="60"/>
        <v>0</v>
      </c>
      <c r="M629" s="404">
        <f t="shared" si="60"/>
        <v>0</v>
      </c>
      <c r="N629" s="71" t="s">
        <v>2</v>
      </c>
      <c r="O629" s="404">
        <f t="shared" ref="O629:T629" si="61">SUM(O605:O628)</f>
        <v>525</v>
      </c>
      <c r="P629" s="404">
        <f t="shared" si="61"/>
        <v>603</v>
      </c>
      <c r="Q629" s="404">
        <f t="shared" si="61"/>
        <v>445</v>
      </c>
      <c r="R629" s="404">
        <f t="shared" si="61"/>
        <v>738</v>
      </c>
      <c r="S629" s="404">
        <f t="shared" si="61"/>
        <v>601</v>
      </c>
      <c r="T629" s="404">
        <f t="shared" si="61"/>
        <v>353</v>
      </c>
      <c r="U629" s="409">
        <f t="shared" ref="U629:Z629" si="62">SUM(U605:U628)</f>
        <v>0</v>
      </c>
      <c r="V629" s="404">
        <f t="shared" si="62"/>
        <v>0</v>
      </c>
      <c r="W629" s="404">
        <f t="shared" si="62"/>
        <v>0</v>
      </c>
      <c r="X629" s="404">
        <f t="shared" si="62"/>
        <v>0</v>
      </c>
      <c r="Y629" s="404">
        <f t="shared" si="62"/>
        <v>0</v>
      </c>
      <c r="Z629" s="404">
        <f t="shared" si="62"/>
        <v>0</v>
      </c>
      <c r="AA629" s="60" t="s">
        <v>2</v>
      </c>
      <c r="AC629" s="74"/>
    </row>
    <row r="630" spans="1:30" x14ac:dyDescent="0.2">
      <c r="A630" s="45"/>
      <c r="D630" s="67"/>
      <c r="E630" s="67"/>
      <c r="G630" s="67"/>
      <c r="O630" s="45"/>
      <c r="AC630" s="74"/>
    </row>
    <row r="631" spans="1:30" x14ac:dyDescent="0.2">
      <c r="A631" s="45"/>
      <c r="L631" s="281"/>
      <c r="N631" s="45"/>
      <c r="AC631" s="74"/>
    </row>
    <row r="632" spans="1:30" x14ac:dyDescent="0.2">
      <c r="A632" s="45"/>
      <c r="N632" s="45"/>
      <c r="AC632" s="74"/>
    </row>
    <row r="633" spans="1:30" x14ac:dyDescent="0.2">
      <c r="A633" s="45"/>
      <c r="B633" s="81"/>
      <c r="N633" s="45"/>
      <c r="O633" s="81"/>
      <c r="AC633" s="74"/>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74"/>
    </row>
    <row r="635" spans="1:30" x14ac:dyDescent="0.2">
      <c r="A635" s="64">
        <v>1</v>
      </c>
      <c r="B635" s="79">
        <v>11</v>
      </c>
      <c r="C635" s="79">
        <v>15</v>
      </c>
      <c r="D635" s="79">
        <v>23</v>
      </c>
      <c r="E635" s="79">
        <v>35</v>
      </c>
      <c r="F635" s="79">
        <v>42</v>
      </c>
      <c r="G635" s="79">
        <v>46</v>
      </c>
      <c r="H635" s="79"/>
      <c r="I635" s="79"/>
      <c r="J635" s="79"/>
      <c r="K635" s="79"/>
      <c r="L635" s="79"/>
      <c r="M635" s="79"/>
      <c r="N635" s="123">
        <v>1</v>
      </c>
      <c r="O635" s="79">
        <v>11</v>
      </c>
      <c r="P635" s="79">
        <v>4</v>
      </c>
      <c r="Q635" s="79">
        <v>7</v>
      </c>
      <c r="R635" s="79">
        <v>12</v>
      </c>
      <c r="S635" s="79">
        <v>6</v>
      </c>
      <c r="T635" s="79">
        <v>4</v>
      </c>
      <c r="U635" s="79"/>
      <c r="V635" s="79"/>
      <c r="W635" s="79"/>
      <c r="X635" s="79"/>
      <c r="Y635" s="79"/>
      <c r="Z635" s="79"/>
      <c r="AA635" s="64">
        <v>1</v>
      </c>
      <c r="AC635" s="74">
        <f t="shared" si="58"/>
        <v>-2</v>
      </c>
      <c r="AD635" s="15" t="b">
        <f t="shared" ref="AD635:AD658" si="63">IF(T635&gt;=T605, TRUE, FALSE)</f>
        <v>1</v>
      </c>
    </row>
    <row r="636" spans="1:30" x14ac:dyDescent="0.2">
      <c r="A636" s="64">
        <v>2</v>
      </c>
      <c r="B636" s="79">
        <v>3</v>
      </c>
      <c r="C636" s="79">
        <v>10</v>
      </c>
      <c r="D636" s="79">
        <v>14</v>
      </c>
      <c r="E636" s="79">
        <v>17</v>
      </c>
      <c r="F636" s="79">
        <v>22</v>
      </c>
      <c r="G636" s="79">
        <v>22</v>
      </c>
      <c r="H636" s="79"/>
      <c r="I636" s="79"/>
      <c r="J636" s="79"/>
      <c r="K636" s="79"/>
      <c r="L636" s="79"/>
      <c r="M636" s="79"/>
      <c r="N636" s="123">
        <v>2</v>
      </c>
      <c r="O636" s="79">
        <v>3</v>
      </c>
      <c r="P636" s="79">
        <v>7</v>
      </c>
      <c r="Q636" s="79">
        <v>4</v>
      </c>
      <c r="R636" s="79">
        <v>3</v>
      </c>
      <c r="S636" s="79">
        <v>3</v>
      </c>
      <c r="T636" s="79">
        <v>0</v>
      </c>
      <c r="U636" s="79"/>
      <c r="V636" s="79"/>
      <c r="W636" s="79"/>
      <c r="X636" s="79"/>
      <c r="Y636" s="79"/>
      <c r="Z636" s="79"/>
      <c r="AA636" s="64">
        <v>2</v>
      </c>
      <c r="AC636" s="74">
        <f t="shared" si="58"/>
        <v>-3</v>
      </c>
      <c r="AD636" s="15" t="b">
        <f t="shared" si="63"/>
        <v>1</v>
      </c>
    </row>
    <row r="637" spans="1:30" x14ac:dyDescent="0.2">
      <c r="A637" s="64">
        <v>3</v>
      </c>
      <c r="B637" s="79">
        <v>2</v>
      </c>
      <c r="C637" s="79">
        <v>10</v>
      </c>
      <c r="D637" s="79">
        <v>11</v>
      </c>
      <c r="E637" s="79">
        <v>12</v>
      </c>
      <c r="F637" s="79">
        <v>12</v>
      </c>
      <c r="G637" s="79">
        <v>20</v>
      </c>
      <c r="H637" s="79"/>
      <c r="I637" s="79"/>
      <c r="J637" s="79"/>
      <c r="K637" s="79"/>
      <c r="L637" s="79"/>
      <c r="M637" s="79"/>
      <c r="N637" s="123">
        <v>3</v>
      </c>
      <c r="O637" s="79">
        <v>2</v>
      </c>
      <c r="P637" s="79">
        <v>7</v>
      </c>
      <c r="Q637" s="79">
        <v>1</v>
      </c>
      <c r="R637" s="79">
        <v>1</v>
      </c>
      <c r="S637" s="79">
        <v>0</v>
      </c>
      <c r="T637" s="79">
        <v>7</v>
      </c>
      <c r="U637" s="79"/>
      <c r="V637" s="79"/>
      <c r="W637" s="79"/>
      <c r="X637" s="79"/>
      <c r="Y637" s="79"/>
      <c r="Z637" s="79"/>
      <c r="AA637" s="64">
        <v>3</v>
      </c>
      <c r="AC637" s="74">
        <f t="shared" si="58"/>
        <v>7</v>
      </c>
      <c r="AD637" s="15" t="b">
        <f t="shared" si="63"/>
        <v>1</v>
      </c>
    </row>
    <row r="638" spans="1:30" x14ac:dyDescent="0.2">
      <c r="A638" s="64">
        <v>4</v>
      </c>
      <c r="B638" s="79">
        <v>15</v>
      </c>
      <c r="C638" s="79">
        <v>35</v>
      </c>
      <c r="D638" s="79">
        <v>39</v>
      </c>
      <c r="E638" s="79">
        <v>41</v>
      </c>
      <c r="F638" s="79">
        <v>50</v>
      </c>
      <c r="G638" s="79">
        <v>57</v>
      </c>
      <c r="H638" s="79"/>
      <c r="I638" s="79"/>
      <c r="J638" s="79"/>
      <c r="K638" s="79"/>
      <c r="L638" s="79"/>
      <c r="M638" s="79"/>
      <c r="N638" s="123">
        <v>4</v>
      </c>
      <c r="O638" s="79">
        <v>15</v>
      </c>
      <c r="P638" s="79">
        <v>19</v>
      </c>
      <c r="Q638" s="79">
        <v>4</v>
      </c>
      <c r="R638" s="79">
        <v>2</v>
      </c>
      <c r="S638" s="79">
        <v>9</v>
      </c>
      <c r="T638" s="79">
        <v>5</v>
      </c>
      <c r="U638" s="79"/>
      <c r="V638" s="79"/>
      <c r="W638" s="79"/>
      <c r="X638" s="79"/>
      <c r="Y638" s="79"/>
      <c r="Z638" s="79"/>
      <c r="AA638" s="64">
        <v>4</v>
      </c>
      <c r="AC638" s="74">
        <f t="shared" si="58"/>
        <v>-4</v>
      </c>
      <c r="AD638" s="15" t="b">
        <f t="shared" si="63"/>
        <v>1</v>
      </c>
    </row>
    <row r="639" spans="1:30" x14ac:dyDescent="0.2">
      <c r="A639" s="64">
        <v>5</v>
      </c>
      <c r="B639" s="79">
        <v>1</v>
      </c>
      <c r="C639" s="79">
        <v>16</v>
      </c>
      <c r="D639" s="79">
        <v>38</v>
      </c>
      <c r="E639" s="79">
        <v>51</v>
      </c>
      <c r="F639" s="79">
        <v>62</v>
      </c>
      <c r="G639" s="79">
        <v>73</v>
      </c>
      <c r="H639" s="79"/>
      <c r="I639" s="79"/>
      <c r="J639" s="79"/>
      <c r="K639" s="79"/>
      <c r="L639" s="79"/>
      <c r="M639" s="79"/>
      <c r="N639" s="123">
        <v>5</v>
      </c>
      <c r="O639" s="79">
        <v>1</v>
      </c>
      <c r="P639" s="79">
        <v>15</v>
      </c>
      <c r="Q639" s="79">
        <v>21</v>
      </c>
      <c r="R639" s="79">
        <v>12</v>
      </c>
      <c r="S639" s="79">
        <v>10</v>
      </c>
      <c r="T639" s="79">
        <v>11</v>
      </c>
      <c r="U639" s="79"/>
      <c r="V639" s="79"/>
      <c r="W639" s="79"/>
      <c r="X639" s="79"/>
      <c r="Y639" s="79"/>
      <c r="Z639" s="79"/>
      <c r="AA639" s="64">
        <v>5</v>
      </c>
      <c r="AC639" s="74">
        <f t="shared" si="58"/>
        <v>1</v>
      </c>
      <c r="AD639" s="15" t="b">
        <f t="shared" si="63"/>
        <v>1</v>
      </c>
    </row>
    <row r="640" spans="1:30" x14ac:dyDescent="0.2">
      <c r="A640" s="64">
        <v>6</v>
      </c>
      <c r="B640" s="79">
        <v>3</v>
      </c>
      <c r="C640" s="79">
        <v>4</v>
      </c>
      <c r="D640" s="79">
        <v>13</v>
      </c>
      <c r="E640" s="79">
        <v>20</v>
      </c>
      <c r="F640" s="79">
        <v>27</v>
      </c>
      <c r="G640" s="79">
        <v>37</v>
      </c>
      <c r="H640" s="79"/>
      <c r="I640" s="79"/>
      <c r="J640" s="79"/>
      <c r="K640" s="79"/>
      <c r="L640" s="79"/>
      <c r="M640" s="79"/>
      <c r="N640" s="123">
        <v>6</v>
      </c>
      <c r="O640" s="79">
        <v>3</v>
      </c>
      <c r="P640" s="79">
        <v>1</v>
      </c>
      <c r="Q640" s="79">
        <v>9</v>
      </c>
      <c r="R640" s="79">
        <v>6</v>
      </c>
      <c r="S640" s="79">
        <v>7</v>
      </c>
      <c r="T640" s="79">
        <v>10</v>
      </c>
      <c r="U640" s="79"/>
      <c r="V640" s="79"/>
      <c r="W640" s="79"/>
      <c r="X640" s="79"/>
      <c r="Y640" s="79"/>
      <c r="Z640" s="79"/>
      <c r="AA640" s="64">
        <v>6</v>
      </c>
      <c r="AC640" s="74">
        <f t="shared" si="58"/>
        <v>3</v>
      </c>
      <c r="AD640" s="15" t="b">
        <f t="shared" si="63"/>
        <v>1</v>
      </c>
    </row>
    <row r="641" spans="1:30" x14ac:dyDescent="0.2">
      <c r="A641" s="64">
        <v>7</v>
      </c>
      <c r="B641" s="79">
        <v>8</v>
      </c>
      <c r="C641" s="79">
        <v>14</v>
      </c>
      <c r="D641" s="79">
        <v>15</v>
      </c>
      <c r="E641" s="79">
        <v>20</v>
      </c>
      <c r="F641" s="79">
        <v>22</v>
      </c>
      <c r="G641" s="79">
        <v>22</v>
      </c>
      <c r="H641" s="79"/>
      <c r="I641" s="79"/>
      <c r="J641" s="79"/>
      <c r="K641" s="79"/>
      <c r="L641" s="79"/>
      <c r="M641" s="79"/>
      <c r="N641" s="123">
        <v>7</v>
      </c>
      <c r="O641" s="79">
        <v>8</v>
      </c>
      <c r="P641" s="79">
        <v>6</v>
      </c>
      <c r="Q641" s="79">
        <v>1</v>
      </c>
      <c r="R641" s="79">
        <v>5</v>
      </c>
      <c r="S641" s="79">
        <v>2</v>
      </c>
      <c r="T641" s="79">
        <v>0</v>
      </c>
      <c r="U641" s="79"/>
      <c r="V641" s="79"/>
      <c r="W641" s="79"/>
      <c r="X641" s="79"/>
      <c r="Y641" s="79"/>
      <c r="Z641" s="79"/>
      <c r="AA641" s="64">
        <v>7</v>
      </c>
      <c r="AC641" s="74">
        <f t="shared" si="58"/>
        <v>-2</v>
      </c>
      <c r="AD641" s="15" t="b">
        <f t="shared" si="63"/>
        <v>1</v>
      </c>
    </row>
    <row r="642" spans="1:30" x14ac:dyDescent="0.2">
      <c r="A642" s="64">
        <v>8</v>
      </c>
      <c r="B642" s="79">
        <v>35</v>
      </c>
      <c r="C642" s="79">
        <v>74</v>
      </c>
      <c r="D642" s="79">
        <v>78</v>
      </c>
      <c r="E642" s="79">
        <v>271</v>
      </c>
      <c r="F642" s="79">
        <v>319</v>
      </c>
      <c r="G642" s="79">
        <v>359</v>
      </c>
      <c r="H642" s="79"/>
      <c r="I642" s="79"/>
      <c r="J642" s="79"/>
      <c r="K642" s="79"/>
      <c r="L642" s="79"/>
      <c r="M642" s="79"/>
      <c r="N642" s="123">
        <v>8</v>
      </c>
      <c r="O642" s="79">
        <v>35</v>
      </c>
      <c r="P642" s="79">
        <v>39</v>
      </c>
      <c r="Q642" s="79">
        <v>4</v>
      </c>
      <c r="R642" s="79">
        <v>188</v>
      </c>
      <c r="S642" s="79">
        <v>51</v>
      </c>
      <c r="T642" s="79">
        <v>40</v>
      </c>
      <c r="U642" s="79"/>
      <c r="V642" s="79"/>
      <c r="W642" s="79"/>
      <c r="X642" s="79"/>
      <c r="Y642" s="79"/>
      <c r="Z642" s="79"/>
      <c r="AA642" s="64">
        <v>8</v>
      </c>
      <c r="AC642" s="74">
        <f t="shared" si="58"/>
        <v>-11</v>
      </c>
      <c r="AD642" s="15" t="b">
        <f t="shared" si="63"/>
        <v>1</v>
      </c>
    </row>
    <row r="643" spans="1:30" x14ac:dyDescent="0.2">
      <c r="A643" s="64">
        <v>9</v>
      </c>
      <c r="B643" s="79">
        <v>0</v>
      </c>
      <c r="C643" s="79">
        <v>2</v>
      </c>
      <c r="D643" s="79">
        <v>36</v>
      </c>
      <c r="E643" s="79">
        <v>52</v>
      </c>
      <c r="F643" s="79">
        <v>60</v>
      </c>
      <c r="G643" s="79">
        <v>67</v>
      </c>
      <c r="H643" s="79"/>
      <c r="I643" s="79"/>
      <c r="J643" s="79"/>
      <c r="K643" s="79"/>
      <c r="L643" s="79"/>
      <c r="M643" s="79"/>
      <c r="N643" s="123">
        <v>9</v>
      </c>
      <c r="O643" s="79">
        <v>0</v>
      </c>
      <c r="P643" s="79">
        <v>2</v>
      </c>
      <c r="Q643" s="79">
        <v>32</v>
      </c>
      <c r="R643" s="79">
        <v>12</v>
      </c>
      <c r="S643" s="79">
        <v>5</v>
      </c>
      <c r="T643" s="79">
        <v>4</v>
      </c>
      <c r="U643" s="79"/>
      <c r="V643" s="79"/>
      <c r="W643" s="79"/>
      <c r="X643" s="79"/>
      <c r="Y643" s="79"/>
      <c r="Z643" s="79"/>
      <c r="AA643" s="64">
        <v>9</v>
      </c>
      <c r="AC643" s="74">
        <f t="shared" si="58"/>
        <v>-1</v>
      </c>
      <c r="AD643" s="15" t="b">
        <f t="shared" si="63"/>
        <v>1</v>
      </c>
    </row>
    <row r="644" spans="1:30" x14ac:dyDescent="0.2">
      <c r="A644" s="64">
        <v>10</v>
      </c>
      <c r="B644" s="79">
        <v>20</v>
      </c>
      <c r="C644" s="79">
        <v>41</v>
      </c>
      <c r="D644" s="79">
        <v>88</v>
      </c>
      <c r="E644" s="79">
        <v>110</v>
      </c>
      <c r="F644" s="79">
        <v>132</v>
      </c>
      <c r="G644" s="79">
        <v>138</v>
      </c>
      <c r="H644" s="79"/>
      <c r="I644" s="79"/>
      <c r="J644" s="79"/>
      <c r="K644" s="79"/>
      <c r="L644" s="79"/>
      <c r="M644" s="79"/>
      <c r="N644" s="123">
        <v>10</v>
      </c>
      <c r="O644" s="79">
        <v>20</v>
      </c>
      <c r="P644" s="79">
        <v>21</v>
      </c>
      <c r="Q644" s="79">
        <v>47</v>
      </c>
      <c r="R644" s="79">
        <v>22</v>
      </c>
      <c r="S644" s="79">
        <v>22</v>
      </c>
      <c r="T644" s="79">
        <v>6</v>
      </c>
      <c r="U644" s="79"/>
      <c r="V644" s="79"/>
      <c r="W644" s="79"/>
      <c r="X644" s="79"/>
      <c r="Y644" s="79"/>
      <c r="Z644" s="79"/>
      <c r="AA644" s="64">
        <v>10</v>
      </c>
      <c r="AC644" s="74">
        <f t="shared" si="58"/>
        <v>-16</v>
      </c>
      <c r="AD644" s="15" t="b">
        <f t="shared" si="63"/>
        <v>1</v>
      </c>
    </row>
    <row r="645" spans="1:30" x14ac:dyDescent="0.2">
      <c r="A645" s="64">
        <v>11</v>
      </c>
      <c r="B645" s="79">
        <v>0</v>
      </c>
      <c r="C645" s="79">
        <v>13</v>
      </c>
      <c r="D645" s="79">
        <v>23</v>
      </c>
      <c r="E645" s="79">
        <v>74</v>
      </c>
      <c r="F645" s="79">
        <v>95</v>
      </c>
      <c r="G645" s="79">
        <v>108</v>
      </c>
      <c r="H645" s="79"/>
      <c r="I645" s="79"/>
      <c r="J645" s="79"/>
      <c r="K645" s="79"/>
      <c r="L645" s="79"/>
      <c r="M645" s="79"/>
      <c r="N645" s="123">
        <v>11</v>
      </c>
      <c r="O645" s="79">
        <v>0</v>
      </c>
      <c r="P645" s="79">
        <v>12</v>
      </c>
      <c r="Q645" s="79">
        <v>10</v>
      </c>
      <c r="R645" s="79">
        <v>51</v>
      </c>
      <c r="S645" s="79">
        <v>21</v>
      </c>
      <c r="T645" s="79">
        <v>12</v>
      </c>
      <c r="U645" s="79"/>
      <c r="V645" s="79"/>
      <c r="W645" s="79"/>
      <c r="X645" s="79"/>
      <c r="Y645" s="79"/>
      <c r="Z645" s="79"/>
      <c r="AA645" s="64">
        <v>11</v>
      </c>
      <c r="AC645" s="74">
        <f t="shared" si="58"/>
        <v>-9</v>
      </c>
      <c r="AD645" s="15" t="b">
        <f t="shared" si="63"/>
        <v>1</v>
      </c>
    </row>
    <row r="646" spans="1:30" x14ac:dyDescent="0.2">
      <c r="A646" s="64">
        <v>12</v>
      </c>
      <c r="B646" s="79">
        <v>60</v>
      </c>
      <c r="C646" s="79">
        <v>144</v>
      </c>
      <c r="D646" s="79">
        <v>185</v>
      </c>
      <c r="E646" s="79">
        <v>304</v>
      </c>
      <c r="F646" s="79">
        <v>483</v>
      </c>
      <c r="G646" s="79">
        <v>584</v>
      </c>
      <c r="H646" s="79"/>
      <c r="I646" s="79"/>
      <c r="J646" s="79"/>
      <c r="K646" s="79"/>
      <c r="L646" s="79"/>
      <c r="M646" s="79"/>
      <c r="N646" s="123">
        <v>12</v>
      </c>
      <c r="O646" s="79">
        <v>60</v>
      </c>
      <c r="P646" s="79">
        <v>84</v>
      </c>
      <c r="Q646" s="79">
        <v>39</v>
      </c>
      <c r="R646" s="79">
        <v>112</v>
      </c>
      <c r="S646" s="79">
        <v>176</v>
      </c>
      <c r="T646" s="79">
        <v>102</v>
      </c>
      <c r="U646" s="79"/>
      <c r="V646" s="79"/>
      <c r="W646" s="79"/>
      <c r="X646" s="79"/>
      <c r="Y646" s="79"/>
      <c r="Z646" s="79"/>
      <c r="AA646" s="64">
        <v>12</v>
      </c>
      <c r="AC646" s="74">
        <f t="shared" ref="AC646:AC709" si="64">IFERROR(T646-S646,0)</f>
        <v>-74</v>
      </c>
      <c r="AD646" s="15" t="b">
        <f t="shared" si="63"/>
        <v>1</v>
      </c>
    </row>
    <row r="647" spans="1:30" x14ac:dyDescent="0.2">
      <c r="A647" s="64">
        <v>13</v>
      </c>
      <c r="B647" s="79">
        <v>14</v>
      </c>
      <c r="C647" s="79">
        <v>26</v>
      </c>
      <c r="D647" s="79">
        <v>36</v>
      </c>
      <c r="E647" s="79">
        <v>49</v>
      </c>
      <c r="F647" s="79">
        <v>67</v>
      </c>
      <c r="G647" s="79">
        <v>71</v>
      </c>
      <c r="H647" s="79"/>
      <c r="I647" s="79"/>
      <c r="J647" s="79"/>
      <c r="K647" s="79"/>
      <c r="L647" s="79"/>
      <c r="M647" s="79"/>
      <c r="N647" s="123">
        <v>13</v>
      </c>
      <c r="O647" s="79">
        <v>14</v>
      </c>
      <c r="P647" s="79">
        <v>10</v>
      </c>
      <c r="Q647" s="79">
        <v>10</v>
      </c>
      <c r="R647" s="79">
        <v>13</v>
      </c>
      <c r="S647" s="79">
        <v>17</v>
      </c>
      <c r="T647" s="79">
        <v>4</v>
      </c>
      <c r="U647" s="79"/>
      <c r="V647" s="79"/>
      <c r="W647" s="79"/>
      <c r="X647" s="79"/>
      <c r="Y647" s="79"/>
      <c r="Z647" s="79"/>
      <c r="AA647" s="64">
        <v>13</v>
      </c>
      <c r="AC647" s="74">
        <f t="shared" si="64"/>
        <v>-13</v>
      </c>
      <c r="AD647" s="15" t="b">
        <f t="shared" si="63"/>
        <v>1</v>
      </c>
    </row>
    <row r="648" spans="1:30" x14ac:dyDescent="0.2">
      <c r="A648" s="64">
        <v>14</v>
      </c>
      <c r="B648" s="79">
        <v>124</v>
      </c>
      <c r="C648" s="79">
        <v>233</v>
      </c>
      <c r="D648" s="79">
        <v>369</v>
      </c>
      <c r="E648" s="79">
        <v>491</v>
      </c>
      <c r="F648" s="79">
        <v>568</v>
      </c>
      <c r="G648" s="79">
        <v>588</v>
      </c>
      <c r="H648" s="79"/>
      <c r="I648" s="79"/>
      <c r="J648" s="79"/>
      <c r="K648" s="79"/>
      <c r="L648" s="79"/>
      <c r="M648" s="79"/>
      <c r="N648" s="123">
        <v>14</v>
      </c>
      <c r="O648" s="79">
        <v>124</v>
      </c>
      <c r="P648" s="79">
        <v>104</v>
      </c>
      <c r="Q648" s="79">
        <v>136</v>
      </c>
      <c r="R648" s="79">
        <v>116</v>
      </c>
      <c r="S648" s="79">
        <v>75</v>
      </c>
      <c r="T648" s="79">
        <v>18</v>
      </c>
      <c r="U648" s="79"/>
      <c r="V648" s="79"/>
      <c r="W648" s="79"/>
      <c r="X648" s="79"/>
      <c r="Y648" s="79"/>
      <c r="Z648" s="79"/>
      <c r="AA648" s="64">
        <v>14</v>
      </c>
      <c r="AC648" s="74">
        <f t="shared" si="64"/>
        <v>-57</v>
      </c>
      <c r="AD648" s="15" t="b">
        <f t="shared" si="63"/>
        <v>1</v>
      </c>
    </row>
    <row r="649" spans="1:30" x14ac:dyDescent="0.2">
      <c r="A649" s="64">
        <v>15</v>
      </c>
      <c r="B649" s="79">
        <v>59</v>
      </c>
      <c r="C649" s="79">
        <v>131</v>
      </c>
      <c r="D649" s="79">
        <v>155</v>
      </c>
      <c r="E649" s="79">
        <v>209</v>
      </c>
      <c r="F649" s="79">
        <v>311</v>
      </c>
      <c r="G649" s="79">
        <v>321</v>
      </c>
      <c r="H649" s="79"/>
      <c r="I649" s="79"/>
      <c r="J649" s="79"/>
      <c r="K649" s="79"/>
      <c r="L649" s="79"/>
      <c r="M649" s="79"/>
      <c r="N649" s="123">
        <v>15</v>
      </c>
      <c r="O649" s="79">
        <v>59</v>
      </c>
      <c r="P649" s="79">
        <v>67</v>
      </c>
      <c r="Q649" s="79">
        <v>3</v>
      </c>
      <c r="R649" s="79">
        <v>37</v>
      </c>
      <c r="S649" s="79">
        <v>57</v>
      </c>
      <c r="T649" s="79">
        <v>10</v>
      </c>
      <c r="U649" s="79"/>
      <c r="V649" s="79"/>
      <c r="W649" s="79"/>
      <c r="X649" s="79"/>
      <c r="Y649" s="79"/>
      <c r="Z649" s="79"/>
      <c r="AA649" s="64">
        <v>15</v>
      </c>
      <c r="AC649" s="74">
        <f t="shared" si="64"/>
        <v>-47</v>
      </c>
      <c r="AD649" s="15" t="b">
        <f t="shared" si="63"/>
        <v>1</v>
      </c>
    </row>
    <row r="650" spans="1:30" x14ac:dyDescent="0.2">
      <c r="A650" s="64">
        <v>16</v>
      </c>
      <c r="B650" s="79">
        <v>14</v>
      </c>
      <c r="C650" s="79">
        <v>35</v>
      </c>
      <c r="D650" s="79">
        <v>48</v>
      </c>
      <c r="E650" s="79">
        <v>48</v>
      </c>
      <c r="F650" s="79">
        <v>71</v>
      </c>
      <c r="G650" s="79">
        <v>84</v>
      </c>
      <c r="H650" s="79"/>
      <c r="I650" s="79"/>
      <c r="J650" s="79"/>
      <c r="K650" s="79"/>
      <c r="L650" s="79"/>
      <c r="M650" s="79"/>
      <c r="N650" s="123">
        <v>16</v>
      </c>
      <c r="O650" s="79">
        <v>14</v>
      </c>
      <c r="P650" s="79">
        <v>21</v>
      </c>
      <c r="Q650" s="79">
        <v>8</v>
      </c>
      <c r="R650" s="79">
        <v>0</v>
      </c>
      <c r="S650" s="79">
        <v>22</v>
      </c>
      <c r="T650" s="79">
        <v>11</v>
      </c>
      <c r="U650" s="79"/>
      <c r="V650" s="79"/>
      <c r="W650" s="79"/>
      <c r="X650" s="79"/>
      <c r="Y650" s="79"/>
      <c r="Z650" s="79"/>
      <c r="AA650" s="64">
        <v>16</v>
      </c>
      <c r="AC650" s="74">
        <f t="shared" si="64"/>
        <v>-11</v>
      </c>
      <c r="AD650" s="15" t="b">
        <f t="shared" si="63"/>
        <v>1</v>
      </c>
    </row>
    <row r="651" spans="1:30" x14ac:dyDescent="0.2">
      <c r="A651" s="64">
        <v>17</v>
      </c>
      <c r="B651" s="79">
        <v>28</v>
      </c>
      <c r="C651" s="79">
        <v>72</v>
      </c>
      <c r="D651" s="79">
        <v>87</v>
      </c>
      <c r="E651" s="79">
        <v>111</v>
      </c>
      <c r="F651" s="79">
        <v>130</v>
      </c>
      <c r="G651" s="79">
        <v>169</v>
      </c>
      <c r="H651" s="79"/>
      <c r="I651" s="79"/>
      <c r="J651" s="79"/>
      <c r="K651" s="79"/>
      <c r="L651" s="79"/>
      <c r="M651" s="79"/>
      <c r="N651" s="123">
        <v>17</v>
      </c>
      <c r="O651" s="79">
        <v>28</v>
      </c>
      <c r="P651" s="79">
        <v>43</v>
      </c>
      <c r="Q651" s="79">
        <v>14</v>
      </c>
      <c r="R651" s="79">
        <v>23</v>
      </c>
      <c r="S651" s="79">
        <v>16</v>
      </c>
      <c r="T651" s="79">
        <v>36</v>
      </c>
      <c r="U651" s="79"/>
      <c r="V651" s="79"/>
      <c r="W651" s="79"/>
      <c r="X651" s="79"/>
      <c r="Y651" s="79"/>
      <c r="Z651" s="79"/>
      <c r="AA651" s="64">
        <v>17</v>
      </c>
      <c r="AC651" s="74">
        <f t="shared" si="64"/>
        <v>20</v>
      </c>
      <c r="AD651" s="15" t="b">
        <f t="shared" si="63"/>
        <v>1</v>
      </c>
    </row>
    <row r="652" spans="1:30" x14ac:dyDescent="0.2">
      <c r="A652" s="64">
        <v>18</v>
      </c>
      <c r="B652" s="79">
        <v>23</v>
      </c>
      <c r="C652" s="79">
        <v>40</v>
      </c>
      <c r="D652" s="79">
        <v>53</v>
      </c>
      <c r="E652" s="79">
        <v>60</v>
      </c>
      <c r="F652" s="79">
        <v>76</v>
      </c>
      <c r="G652" s="79">
        <v>87</v>
      </c>
      <c r="H652" s="79"/>
      <c r="I652" s="79"/>
      <c r="J652" s="79"/>
      <c r="K652" s="79"/>
      <c r="L652" s="79"/>
      <c r="M652" s="79"/>
      <c r="N652" s="123">
        <v>18</v>
      </c>
      <c r="O652" s="79">
        <v>23</v>
      </c>
      <c r="P652" s="79">
        <v>16</v>
      </c>
      <c r="Q652" s="79">
        <v>13</v>
      </c>
      <c r="R652" s="79">
        <v>7</v>
      </c>
      <c r="S652" s="79">
        <v>16</v>
      </c>
      <c r="T652" s="79">
        <v>11</v>
      </c>
      <c r="U652" s="79"/>
      <c r="V652" s="79"/>
      <c r="W652" s="79"/>
      <c r="X652" s="79"/>
      <c r="Y652" s="79"/>
      <c r="Z652" s="79"/>
      <c r="AA652" s="64">
        <v>18</v>
      </c>
      <c r="AC652" s="74">
        <f t="shared" si="64"/>
        <v>-5</v>
      </c>
      <c r="AD652" s="15" t="b">
        <f t="shared" si="63"/>
        <v>1</v>
      </c>
    </row>
    <row r="653" spans="1:30" x14ac:dyDescent="0.2">
      <c r="A653" s="64">
        <v>19</v>
      </c>
      <c r="B653" s="79">
        <v>5</v>
      </c>
      <c r="C653" s="79">
        <v>9</v>
      </c>
      <c r="D653" s="79">
        <v>10</v>
      </c>
      <c r="E653" s="79">
        <v>18</v>
      </c>
      <c r="F653" s="79">
        <v>20</v>
      </c>
      <c r="G653" s="79">
        <v>28</v>
      </c>
      <c r="H653" s="79"/>
      <c r="I653" s="79"/>
      <c r="J653" s="79"/>
      <c r="K653" s="79"/>
      <c r="L653" s="79"/>
      <c r="M653" s="79"/>
      <c r="N653" s="123">
        <v>19</v>
      </c>
      <c r="O653" s="79">
        <v>5</v>
      </c>
      <c r="P653" s="79">
        <v>4</v>
      </c>
      <c r="Q653" s="79">
        <v>1</v>
      </c>
      <c r="R653" s="79">
        <v>8</v>
      </c>
      <c r="S653" s="79">
        <v>2</v>
      </c>
      <c r="T653" s="79">
        <v>8</v>
      </c>
      <c r="U653" s="79"/>
      <c r="V653" s="79"/>
      <c r="W653" s="79"/>
      <c r="X653" s="79"/>
      <c r="Y653" s="79"/>
      <c r="Z653" s="79"/>
      <c r="AA653" s="64">
        <v>19</v>
      </c>
      <c r="AC653" s="74">
        <f t="shared" si="64"/>
        <v>6</v>
      </c>
      <c r="AD653" s="15" t="b">
        <f t="shared" si="63"/>
        <v>1</v>
      </c>
    </row>
    <row r="654" spans="1:30" x14ac:dyDescent="0.2">
      <c r="A654" s="64">
        <v>20</v>
      </c>
      <c r="B654" s="79">
        <v>28</v>
      </c>
      <c r="C654" s="79">
        <v>42</v>
      </c>
      <c r="D654" s="79">
        <v>53</v>
      </c>
      <c r="E654" s="79">
        <v>77</v>
      </c>
      <c r="F654" s="79">
        <v>97</v>
      </c>
      <c r="G654" s="79">
        <v>118</v>
      </c>
      <c r="H654" s="79"/>
      <c r="I654" s="79"/>
      <c r="J654" s="79"/>
      <c r="K654" s="79"/>
      <c r="L654" s="79"/>
      <c r="M654" s="79"/>
      <c r="N654" s="123">
        <v>20</v>
      </c>
      <c r="O654" s="79">
        <v>28</v>
      </c>
      <c r="P654" s="79">
        <v>14</v>
      </c>
      <c r="Q654" s="79">
        <v>9</v>
      </c>
      <c r="R654" s="79">
        <v>21</v>
      </c>
      <c r="S654" s="79">
        <v>19</v>
      </c>
      <c r="T654" s="79">
        <v>21</v>
      </c>
      <c r="U654" s="79"/>
      <c r="V654" s="79"/>
      <c r="W654" s="79"/>
      <c r="X654" s="79"/>
      <c r="Y654" s="79"/>
      <c r="Z654" s="79"/>
      <c r="AA654" s="64">
        <v>20</v>
      </c>
      <c r="AC654" s="74">
        <f t="shared" si="64"/>
        <v>2</v>
      </c>
      <c r="AD654" s="15" t="b">
        <f t="shared" si="63"/>
        <v>1</v>
      </c>
    </row>
    <row r="655" spans="1:30" x14ac:dyDescent="0.2">
      <c r="A655" s="64">
        <v>21</v>
      </c>
      <c r="B655" s="79">
        <v>20</v>
      </c>
      <c r="C655" s="79">
        <v>36</v>
      </c>
      <c r="D655" s="79">
        <v>42</v>
      </c>
      <c r="E655" s="79">
        <v>62</v>
      </c>
      <c r="F655" s="79">
        <v>67</v>
      </c>
      <c r="G655" s="79">
        <v>72</v>
      </c>
      <c r="H655" s="79"/>
      <c r="I655" s="79"/>
      <c r="J655" s="79"/>
      <c r="K655" s="79"/>
      <c r="L655" s="79"/>
      <c r="M655" s="79"/>
      <c r="N655" s="123">
        <v>21</v>
      </c>
      <c r="O655" s="79">
        <v>20</v>
      </c>
      <c r="P655" s="79">
        <v>16</v>
      </c>
      <c r="Q655" s="79">
        <v>6</v>
      </c>
      <c r="R655" s="79">
        <v>19</v>
      </c>
      <c r="S655" s="79">
        <v>5</v>
      </c>
      <c r="T655" s="79">
        <v>5</v>
      </c>
      <c r="U655" s="79"/>
      <c r="V655" s="79"/>
      <c r="W655" s="79"/>
      <c r="X655" s="79"/>
      <c r="Y655" s="79"/>
      <c r="Z655" s="79"/>
      <c r="AA655" s="64">
        <v>21</v>
      </c>
      <c r="AC655" s="74">
        <f t="shared" si="64"/>
        <v>0</v>
      </c>
      <c r="AD655" s="15" t="b">
        <f t="shared" si="63"/>
        <v>1</v>
      </c>
    </row>
    <row r="656" spans="1:30" x14ac:dyDescent="0.2">
      <c r="A656" s="64">
        <v>22</v>
      </c>
      <c r="B656" s="79">
        <v>25</v>
      </c>
      <c r="C656" s="79">
        <v>96</v>
      </c>
      <c r="D656" s="79">
        <v>167</v>
      </c>
      <c r="E656" s="79">
        <v>222</v>
      </c>
      <c r="F656" s="79">
        <v>276</v>
      </c>
      <c r="G656" s="79">
        <v>292</v>
      </c>
      <c r="H656" s="79"/>
      <c r="I656" s="79"/>
      <c r="J656" s="79"/>
      <c r="K656" s="79"/>
      <c r="L656" s="79"/>
      <c r="M656" s="79"/>
      <c r="N656" s="123">
        <v>22</v>
      </c>
      <c r="O656" s="79">
        <v>25</v>
      </c>
      <c r="P656" s="406">
        <v>71</v>
      </c>
      <c r="Q656" s="79">
        <v>68</v>
      </c>
      <c r="R656" s="79">
        <v>55</v>
      </c>
      <c r="S656" s="79">
        <v>52</v>
      </c>
      <c r="T656" s="79">
        <v>14</v>
      </c>
      <c r="U656" s="79"/>
      <c r="V656" s="79"/>
      <c r="W656" s="79"/>
      <c r="X656" s="79"/>
      <c r="Y656" s="79"/>
      <c r="Z656" s="79"/>
      <c r="AA656" s="64">
        <v>22</v>
      </c>
      <c r="AC656" s="74">
        <f t="shared" si="64"/>
        <v>-38</v>
      </c>
      <c r="AD656" s="15" t="b">
        <f t="shared" si="63"/>
        <v>1</v>
      </c>
    </row>
    <row r="657" spans="1:30" x14ac:dyDescent="0.2">
      <c r="A657" s="64">
        <v>23</v>
      </c>
      <c r="B657" s="79">
        <v>7</v>
      </c>
      <c r="C657" s="79">
        <v>9</v>
      </c>
      <c r="D657" s="79">
        <v>14</v>
      </c>
      <c r="E657" s="79">
        <v>56</v>
      </c>
      <c r="F657" s="79">
        <v>135</v>
      </c>
      <c r="G657" s="79">
        <v>354</v>
      </c>
      <c r="H657" s="79"/>
      <c r="I657" s="79"/>
      <c r="J657" s="79"/>
      <c r="K657" s="79"/>
      <c r="L657" s="79"/>
      <c r="M657" s="79"/>
      <c r="N657" s="123">
        <v>23</v>
      </c>
      <c r="O657" s="79">
        <v>7</v>
      </c>
      <c r="P657" s="79">
        <v>2</v>
      </c>
      <c r="Q657" s="79">
        <v>0</v>
      </c>
      <c r="R657" s="79">
        <v>0</v>
      </c>
      <c r="S657" s="79">
        <v>8</v>
      </c>
      <c r="T657" s="79">
        <v>4</v>
      </c>
      <c r="U657" s="79"/>
      <c r="V657" s="79"/>
      <c r="W657" s="79"/>
      <c r="X657" s="79"/>
      <c r="Y657" s="79"/>
      <c r="Z657" s="79"/>
      <c r="AA657" s="64">
        <v>23</v>
      </c>
      <c r="AC657" s="74">
        <f t="shared" si="64"/>
        <v>-4</v>
      </c>
      <c r="AD657" s="15" t="b">
        <f t="shared" si="63"/>
        <v>1</v>
      </c>
    </row>
    <row r="658" spans="1:30" x14ac:dyDescent="0.2">
      <c r="A658" s="64">
        <v>24</v>
      </c>
      <c r="B658" s="79">
        <v>26</v>
      </c>
      <c r="C658" s="79">
        <v>57</v>
      </c>
      <c r="D658" s="79">
        <v>78</v>
      </c>
      <c r="E658" s="79">
        <v>111</v>
      </c>
      <c r="F658" s="79">
        <v>141</v>
      </c>
      <c r="G658" s="79">
        <v>167</v>
      </c>
      <c r="H658" s="79"/>
      <c r="I658" s="79"/>
      <c r="J658" s="79"/>
      <c r="K658" s="79"/>
      <c r="L658" s="79"/>
      <c r="M658" s="79"/>
      <c r="N658" s="123">
        <v>24</v>
      </c>
      <c r="O658" s="79">
        <v>26</v>
      </c>
      <c r="P658" s="79">
        <v>31</v>
      </c>
      <c r="Q658" s="79">
        <v>18</v>
      </c>
      <c r="R658" s="79">
        <v>31</v>
      </c>
      <c r="S658" s="79">
        <v>14</v>
      </c>
      <c r="T658" s="79">
        <v>17</v>
      </c>
      <c r="U658" s="79"/>
      <c r="V658" s="79"/>
      <c r="W658" s="79"/>
      <c r="X658" s="79"/>
      <c r="Y658" s="79"/>
      <c r="Z658" s="79"/>
      <c r="AA658" s="64">
        <v>24</v>
      </c>
      <c r="AC658" s="74">
        <f t="shared" si="64"/>
        <v>3</v>
      </c>
      <c r="AD658" s="15" t="b">
        <f t="shared" si="63"/>
        <v>1</v>
      </c>
    </row>
    <row r="659" spans="1:30" x14ac:dyDescent="0.2">
      <c r="A659" s="71" t="s">
        <v>2</v>
      </c>
      <c r="B659" s="404">
        <f t="shared" ref="B659:G659" si="65">SUM(B635:B658)</f>
        <v>531</v>
      </c>
      <c r="C659" s="404">
        <f t="shared" si="65"/>
        <v>1164</v>
      </c>
      <c r="D659" s="404">
        <f t="shared" si="65"/>
        <v>1675</v>
      </c>
      <c r="E659" s="404">
        <f t="shared" si="65"/>
        <v>2521</v>
      </c>
      <c r="F659" s="404">
        <f t="shared" si="65"/>
        <v>3285</v>
      </c>
      <c r="G659" s="404">
        <f t="shared" si="65"/>
        <v>3884</v>
      </c>
      <c r="H659" s="404">
        <f t="shared" ref="H659:M659" si="66">SUM(H635:H658)</f>
        <v>0</v>
      </c>
      <c r="I659" s="404">
        <f t="shared" si="66"/>
        <v>0</v>
      </c>
      <c r="J659" s="404">
        <f t="shared" si="66"/>
        <v>0</v>
      </c>
      <c r="K659" s="404">
        <f t="shared" si="66"/>
        <v>0</v>
      </c>
      <c r="L659" s="404">
        <f t="shared" si="66"/>
        <v>0</v>
      </c>
      <c r="M659" s="404">
        <f t="shared" si="66"/>
        <v>0</v>
      </c>
      <c r="N659" s="71" t="s">
        <v>2</v>
      </c>
      <c r="O659" s="404">
        <f t="shared" ref="O659:T659" si="67">SUM(O635:O658)</f>
        <v>531</v>
      </c>
      <c r="P659" s="404">
        <f t="shared" si="67"/>
        <v>616</v>
      </c>
      <c r="Q659" s="404">
        <f t="shared" si="67"/>
        <v>465</v>
      </c>
      <c r="R659" s="404">
        <f t="shared" si="67"/>
        <v>756</v>
      </c>
      <c r="S659" s="404">
        <f t="shared" si="67"/>
        <v>615</v>
      </c>
      <c r="T659" s="404">
        <f t="shared" si="67"/>
        <v>360</v>
      </c>
      <c r="U659" s="404">
        <f t="shared" ref="U659:Z659" si="68">SUM(U635:U658)</f>
        <v>0</v>
      </c>
      <c r="V659" s="404">
        <f t="shared" si="68"/>
        <v>0</v>
      </c>
      <c r="W659" s="404">
        <f t="shared" si="68"/>
        <v>0</v>
      </c>
      <c r="X659" s="404">
        <f t="shared" si="68"/>
        <v>0</v>
      </c>
      <c r="Y659" s="404">
        <f t="shared" si="68"/>
        <v>0</v>
      </c>
      <c r="Z659" s="404">
        <f t="shared" si="68"/>
        <v>0</v>
      </c>
      <c r="AA659" s="71" t="s">
        <v>2</v>
      </c>
      <c r="AC659" s="74"/>
    </row>
    <row r="660" spans="1:30" x14ac:dyDescent="0.2">
      <c r="A660" s="45"/>
      <c r="C660" s="45"/>
      <c r="P660" s="45"/>
      <c r="AC660" s="74"/>
    </row>
    <row r="661" spans="1:30" x14ac:dyDescent="0.2">
      <c r="L661" s="281"/>
      <c r="AC661" s="74"/>
    </row>
    <row r="662" spans="1:30" x14ac:dyDescent="0.2">
      <c r="AC662" s="74"/>
    </row>
    <row r="663" spans="1:30" x14ac:dyDescent="0.2">
      <c r="B663" s="81"/>
      <c r="O663" s="81"/>
      <c r="AC663" s="74"/>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74"/>
    </row>
    <row r="665" spans="1:30" x14ac:dyDescent="0.2">
      <c r="A665" s="56">
        <v>1</v>
      </c>
      <c r="B665" s="79">
        <v>0</v>
      </c>
      <c r="C665" s="79">
        <v>1</v>
      </c>
      <c r="D665" s="79">
        <v>2</v>
      </c>
      <c r="E665" s="79">
        <v>2</v>
      </c>
      <c r="F665" s="79">
        <v>3</v>
      </c>
      <c r="G665" s="79">
        <v>4</v>
      </c>
      <c r="H665" s="79"/>
      <c r="I665" s="79"/>
      <c r="J665" s="79"/>
      <c r="K665" s="79"/>
      <c r="L665" s="79"/>
      <c r="M665" s="79"/>
      <c r="N665" s="56">
        <v>1</v>
      </c>
      <c r="O665" s="79">
        <v>0</v>
      </c>
      <c r="P665" s="79">
        <v>1</v>
      </c>
      <c r="Q665" s="79">
        <v>1</v>
      </c>
      <c r="R665" s="79">
        <v>0</v>
      </c>
      <c r="S665" s="79">
        <v>1</v>
      </c>
      <c r="T665" s="79">
        <v>1</v>
      </c>
      <c r="U665" s="79"/>
      <c r="V665" s="326"/>
      <c r="W665" s="79"/>
      <c r="X665" s="79"/>
      <c r="Y665" s="79"/>
      <c r="Z665" s="79"/>
      <c r="AA665" s="56">
        <v>1</v>
      </c>
      <c r="AC665" s="74">
        <f t="shared" si="64"/>
        <v>0</v>
      </c>
    </row>
    <row r="666" spans="1:30" x14ac:dyDescent="0.2">
      <c r="A666" s="56">
        <v>2</v>
      </c>
      <c r="B666" s="79">
        <v>0</v>
      </c>
      <c r="C666" s="79">
        <v>0</v>
      </c>
      <c r="D666" s="79">
        <v>0</v>
      </c>
      <c r="E666" s="79">
        <v>0</v>
      </c>
      <c r="F666" s="79">
        <v>0</v>
      </c>
      <c r="G666" s="79">
        <v>0</v>
      </c>
      <c r="H666" s="79"/>
      <c r="I666" s="79"/>
      <c r="J666" s="79"/>
      <c r="K666" s="79"/>
      <c r="L666" s="79"/>
      <c r="M666" s="79"/>
      <c r="N666" s="56">
        <v>2</v>
      </c>
      <c r="O666" s="79">
        <v>0</v>
      </c>
      <c r="P666" s="79">
        <v>0</v>
      </c>
      <c r="Q666" s="79">
        <v>0</v>
      </c>
      <c r="R666" s="79">
        <v>0</v>
      </c>
      <c r="S666" s="79">
        <v>0</v>
      </c>
      <c r="T666" s="79">
        <v>0</v>
      </c>
      <c r="U666" s="79"/>
      <c r="V666" s="326"/>
      <c r="W666" s="79"/>
      <c r="X666" s="79"/>
      <c r="Y666" s="79"/>
      <c r="Z666" s="79"/>
      <c r="AA666" s="56">
        <v>2</v>
      </c>
      <c r="AC666" s="74">
        <f t="shared" si="64"/>
        <v>0</v>
      </c>
    </row>
    <row r="667" spans="1:30" x14ac:dyDescent="0.2">
      <c r="A667" s="56">
        <v>3</v>
      </c>
      <c r="B667" s="79">
        <v>0</v>
      </c>
      <c r="C667" s="79">
        <v>0</v>
      </c>
      <c r="D667" s="79">
        <v>0</v>
      </c>
      <c r="E667" s="79">
        <v>0</v>
      </c>
      <c r="F667" s="79">
        <v>0</v>
      </c>
      <c r="G667" s="79">
        <v>0</v>
      </c>
      <c r="H667" s="79"/>
      <c r="I667" s="79"/>
      <c r="J667" s="79"/>
      <c r="K667" s="79"/>
      <c r="L667" s="79"/>
      <c r="M667" s="79"/>
      <c r="N667" s="56">
        <v>3</v>
      </c>
      <c r="O667" s="79">
        <v>0</v>
      </c>
      <c r="P667" s="79">
        <v>0</v>
      </c>
      <c r="Q667" s="79">
        <v>0</v>
      </c>
      <c r="R667" s="79">
        <v>0</v>
      </c>
      <c r="S667" s="79">
        <v>0</v>
      </c>
      <c r="T667" s="79">
        <v>0</v>
      </c>
      <c r="U667" s="79"/>
      <c r="V667" s="326"/>
      <c r="W667" s="79"/>
      <c r="X667" s="79"/>
      <c r="Y667" s="79"/>
      <c r="Z667" s="79"/>
      <c r="AA667" s="56">
        <v>3</v>
      </c>
      <c r="AC667" s="74">
        <f t="shared" si="64"/>
        <v>0</v>
      </c>
    </row>
    <row r="668" spans="1:30" x14ac:dyDescent="0.2">
      <c r="A668" s="56">
        <v>4</v>
      </c>
      <c r="B668" s="79">
        <v>0</v>
      </c>
      <c r="C668" s="79">
        <v>0</v>
      </c>
      <c r="D668" s="79">
        <v>0</v>
      </c>
      <c r="E668" s="79">
        <v>0</v>
      </c>
      <c r="F668" s="79">
        <v>0</v>
      </c>
      <c r="G668" s="79">
        <v>0</v>
      </c>
      <c r="H668" s="79"/>
      <c r="I668" s="79"/>
      <c r="J668" s="79"/>
      <c r="K668" s="79"/>
      <c r="L668" s="79"/>
      <c r="M668" s="79"/>
      <c r="N668" s="56">
        <v>4</v>
      </c>
      <c r="O668" s="79">
        <v>0</v>
      </c>
      <c r="P668" s="79">
        <v>0</v>
      </c>
      <c r="Q668" s="79">
        <v>0</v>
      </c>
      <c r="R668" s="79">
        <v>0</v>
      </c>
      <c r="S668" s="79">
        <v>0</v>
      </c>
      <c r="T668" s="79">
        <v>0</v>
      </c>
      <c r="U668" s="79"/>
      <c r="V668" s="326"/>
      <c r="W668" s="79"/>
      <c r="X668" s="79"/>
      <c r="Y668" s="79"/>
      <c r="Z668" s="79"/>
      <c r="AA668" s="56">
        <v>4</v>
      </c>
      <c r="AC668" s="74">
        <f t="shared" si="64"/>
        <v>0</v>
      </c>
    </row>
    <row r="669" spans="1:30" x14ac:dyDescent="0.2">
      <c r="A669" s="56">
        <v>5</v>
      </c>
      <c r="B669" s="79">
        <v>0</v>
      </c>
      <c r="C669" s="79">
        <v>0</v>
      </c>
      <c r="D669" s="79">
        <v>0</v>
      </c>
      <c r="E669" s="79">
        <v>0</v>
      </c>
      <c r="F669" s="79">
        <v>0</v>
      </c>
      <c r="G669" s="79">
        <v>0</v>
      </c>
      <c r="H669" s="79"/>
      <c r="I669" s="79"/>
      <c r="J669" s="79"/>
      <c r="K669" s="79"/>
      <c r="L669" s="79"/>
      <c r="M669" s="79"/>
      <c r="N669" s="56">
        <v>5</v>
      </c>
      <c r="O669" s="79">
        <v>0</v>
      </c>
      <c r="P669" s="79">
        <v>0</v>
      </c>
      <c r="Q669" s="79">
        <v>0</v>
      </c>
      <c r="R669" s="79">
        <v>0</v>
      </c>
      <c r="S669" s="79">
        <v>0</v>
      </c>
      <c r="T669" s="79">
        <v>0</v>
      </c>
      <c r="U669" s="79"/>
      <c r="V669" s="326"/>
      <c r="W669" s="79"/>
      <c r="X669" s="79"/>
      <c r="Y669" s="79"/>
      <c r="Z669" s="79"/>
      <c r="AA669" s="56">
        <v>5</v>
      </c>
      <c r="AC669" s="74">
        <f t="shared" si="64"/>
        <v>0</v>
      </c>
    </row>
    <row r="670" spans="1:30" x14ac:dyDescent="0.2">
      <c r="A670" s="56">
        <v>6</v>
      </c>
      <c r="B670" s="79">
        <v>0</v>
      </c>
      <c r="C670" s="79">
        <v>0</v>
      </c>
      <c r="D670" s="79">
        <v>0</v>
      </c>
      <c r="E670" s="79">
        <v>0</v>
      </c>
      <c r="F670" s="79">
        <v>0</v>
      </c>
      <c r="G670" s="79">
        <v>0</v>
      </c>
      <c r="H670" s="79"/>
      <c r="I670" s="79"/>
      <c r="J670" s="79"/>
      <c r="K670" s="79"/>
      <c r="L670" s="79"/>
      <c r="M670" s="79"/>
      <c r="N670" s="56">
        <v>6</v>
      </c>
      <c r="O670" s="79">
        <v>0</v>
      </c>
      <c r="P670" s="79">
        <v>0</v>
      </c>
      <c r="Q670" s="79">
        <v>0</v>
      </c>
      <c r="R670" s="79">
        <v>0</v>
      </c>
      <c r="S670" s="79">
        <v>0</v>
      </c>
      <c r="T670" s="79">
        <v>0</v>
      </c>
      <c r="U670" s="79"/>
      <c r="V670" s="326"/>
      <c r="W670" s="79"/>
      <c r="X670" s="79"/>
      <c r="Y670" s="79"/>
      <c r="Z670" s="79"/>
      <c r="AA670" s="56">
        <v>6</v>
      </c>
      <c r="AC670" s="74">
        <f t="shared" si="64"/>
        <v>0</v>
      </c>
    </row>
    <row r="671" spans="1:30" x14ac:dyDescent="0.2">
      <c r="A671" s="56">
        <v>7</v>
      </c>
      <c r="B671" s="79">
        <v>2</v>
      </c>
      <c r="C671" s="79">
        <v>5</v>
      </c>
      <c r="D671" s="79">
        <v>6</v>
      </c>
      <c r="E671" s="79">
        <v>8</v>
      </c>
      <c r="F671" s="79">
        <v>14</v>
      </c>
      <c r="G671" s="79">
        <v>16</v>
      </c>
      <c r="H671" s="79"/>
      <c r="I671" s="79"/>
      <c r="J671" s="79"/>
      <c r="K671" s="79"/>
      <c r="L671" s="79"/>
      <c r="M671" s="79"/>
      <c r="N671" s="56">
        <v>7</v>
      </c>
      <c r="O671" s="79">
        <v>2</v>
      </c>
      <c r="P671" s="79">
        <v>3</v>
      </c>
      <c r="Q671" s="79">
        <v>1</v>
      </c>
      <c r="R671" s="79">
        <v>2</v>
      </c>
      <c r="S671" s="79">
        <v>6</v>
      </c>
      <c r="T671" s="79">
        <v>2</v>
      </c>
      <c r="U671" s="79"/>
      <c r="V671" s="326"/>
      <c r="W671" s="79"/>
      <c r="X671" s="79"/>
      <c r="Y671" s="79"/>
      <c r="Z671" s="79"/>
      <c r="AA671" s="56">
        <v>7</v>
      </c>
      <c r="AC671" s="74">
        <f t="shared" si="64"/>
        <v>-4</v>
      </c>
    </row>
    <row r="672" spans="1:30" x14ac:dyDescent="0.2">
      <c r="A672" s="56">
        <v>8</v>
      </c>
      <c r="B672" s="79">
        <v>0</v>
      </c>
      <c r="C672" s="79">
        <v>0</v>
      </c>
      <c r="D672" s="79">
        <v>0</v>
      </c>
      <c r="E672" s="79">
        <v>0</v>
      </c>
      <c r="F672" s="79">
        <v>0</v>
      </c>
      <c r="G672" s="79">
        <v>0</v>
      </c>
      <c r="H672" s="79"/>
      <c r="I672" s="79"/>
      <c r="J672" s="79"/>
      <c r="K672" s="79"/>
      <c r="L672" s="79"/>
      <c r="M672" s="79"/>
      <c r="N672" s="56">
        <v>8</v>
      </c>
      <c r="O672" s="79">
        <v>0</v>
      </c>
      <c r="P672" s="79">
        <v>0</v>
      </c>
      <c r="Q672" s="79">
        <v>0</v>
      </c>
      <c r="R672" s="79">
        <v>0</v>
      </c>
      <c r="S672" s="79">
        <v>0</v>
      </c>
      <c r="T672" s="79">
        <v>0</v>
      </c>
      <c r="U672" s="79"/>
      <c r="V672" s="326"/>
      <c r="W672" s="79"/>
      <c r="X672" s="79"/>
      <c r="Y672" s="79"/>
      <c r="Z672" s="79"/>
      <c r="AA672" s="56">
        <v>8</v>
      </c>
      <c r="AC672" s="74">
        <f t="shared" si="64"/>
        <v>0</v>
      </c>
    </row>
    <row r="673" spans="1:30" x14ac:dyDescent="0.2">
      <c r="A673" s="56">
        <v>9</v>
      </c>
      <c r="B673" s="79">
        <v>0</v>
      </c>
      <c r="C673" s="79">
        <v>1</v>
      </c>
      <c r="D673" s="79">
        <v>1</v>
      </c>
      <c r="E673" s="79">
        <v>4</v>
      </c>
      <c r="F673" s="79">
        <v>6</v>
      </c>
      <c r="G673" s="79">
        <v>6</v>
      </c>
      <c r="H673" s="79"/>
      <c r="I673" s="79"/>
      <c r="J673" s="79"/>
      <c r="K673" s="79"/>
      <c r="L673" s="79"/>
      <c r="M673" s="79"/>
      <c r="N673" s="56">
        <v>9</v>
      </c>
      <c r="O673" s="79">
        <v>0</v>
      </c>
      <c r="P673" s="79">
        <v>1</v>
      </c>
      <c r="Q673" s="79">
        <v>0</v>
      </c>
      <c r="R673" s="79">
        <v>1</v>
      </c>
      <c r="S673" s="79">
        <v>2</v>
      </c>
      <c r="T673" s="79">
        <v>0</v>
      </c>
      <c r="U673" s="79"/>
      <c r="V673" s="326"/>
      <c r="W673" s="79"/>
      <c r="X673" s="79"/>
      <c r="Y673" s="79"/>
      <c r="Z673" s="79"/>
      <c r="AA673" s="56">
        <v>9</v>
      </c>
      <c r="AC673" s="74">
        <f t="shared" si="64"/>
        <v>-2</v>
      </c>
    </row>
    <row r="674" spans="1:30" x14ac:dyDescent="0.2">
      <c r="A674" s="56">
        <v>10</v>
      </c>
      <c r="B674" s="79">
        <v>0</v>
      </c>
      <c r="C674" s="79">
        <v>0</v>
      </c>
      <c r="D674" s="79">
        <v>0</v>
      </c>
      <c r="E674" s="79">
        <v>0</v>
      </c>
      <c r="F674" s="79">
        <v>0</v>
      </c>
      <c r="G674" s="79">
        <v>0</v>
      </c>
      <c r="H674" s="79"/>
      <c r="I674" s="79"/>
      <c r="J674" s="79"/>
      <c r="K674" s="79"/>
      <c r="L674" s="79"/>
      <c r="M674" s="79"/>
      <c r="N674" s="56">
        <v>10</v>
      </c>
      <c r="O674" s="79">
        <v>0</v>
      </c>
      <c r="P674" s="79">
        <v>0</v>
      </c>
      <c r="Q674" s="79">
        <v>0</v>
      </c>
      <c r="R674" s="79">
        <v>0</v>
      </c>
      <c r="S674" s="79">
        <v>0</v>
      </c>
      <c r="T674" s="79">
        <v>0</v>
      </c>
      <c r="U674" s="79"/>
      <c r="V674" s="326"/>
      <c r="W674" s="79"/>
      <c r="X674" s="79"/>
      <c r="Y674" s="79"/>
      <c r="Z674" s="79"/>
      <c r="AA674" s="56">
        <v>10</v>
      </c>
      <c r="AC674" s="74">
        <f t="shared" si="64"/>
        <v>0</v>
      </c>
    </row>
    <row r="675" spans="1:30" x14ac:dyDescent="0.2">
      <c r="A675" s="56">
        <v>11</v>
      </c>
      <c r="B675" s="79">
        <v>0</v>
      </c>
      <c r="C675" s="79">
        <v>0</v>
      </c>
      <c r="D675" s="79">
        <v>0</v>
      </c>
      <c r="E675" s="79">
        <v>0</v>
      </c>
      <c r="F675" s="79">
        <v>0</v>
      </c>
      <c r="G675" s="79">
        <v>0</v>
      </c>
      <c r="H675" s="79"/>
      <c r="I675" s="79"/>
      <c r="J675" s="79"/>
      <c r="K675" s="79"/>
      <c r="L675" s="79"/>
      <c r="M675" s="79"/>
      <c r="N675" s="56">
        <v>11</v>
      </c>
      <c r="O675" s="79">
        <v>0</v>
      </c>
      <c r="P675" s="79">
        <v>0</v>
      </c>
      <c r="Q675" s="79">
        <v>0</v>
      </c>
      <c r="R675" s="79">
        <v>0</v>
      </c>
      <c r="S675" s="79">
        <v>0</v>
      </c>
      <c r="T675" s="79">
        <v>0</v>
      </c>
      <c r="U675" s="79"/>
      <c r="V675" s="326"/>
      <c r="W675" s="79"/>
      <c r="X675" s="79"/>
      <c r="Y675" s="79"/>
      <c r="Z675" s="79"/>
      <c r="AA675" s="56">
        <v>11</v>
      </c>
      <c r="AC675" s="74">
        <f t="shared" si="64"/>
        <v>0</v>
      </c>
    </row>
    <row r="676" spans="1:30" x14ac:dyDescent="0.2">
      <c r="A676" s="56">
        <v>12</v>
      </c>
      <c r="B676" s="79">
        <v>0</v>
      </c>
      <c r="C676" s="79">
        <v>0</v>
      </c>
      <c r="D676" s="79">
        <v>1</v>
      </c>
      <c r="E676" s="79">
        <v>2</v>
      </c>
      <c r="F676" s="79">
        <v>2</v>
      </c>
      <c r="G676" s="79">
        <v>2</v>
      </c>
      <c r="H676" s="79"/>
      <c r="I676" s="79"/>
      <c r="J676" s="79"/>
      <c r="K676" s="79"/>
      <c r="L676" s="79"/>
      <c r="M676" s="79"/>
      <c r="N676" s="56">
        <v>12</v>
      </c>
      <c r="O676" s="79">
        <v>0</v>
      </c>
      <c r="P676" s="79">
        <v>0</v>
      </c>
      <c r="Q676" s="79">
        <v>1</v>
      </c>
      <c r="R676" s="79">
        <v>1</v>
      </c>
      <c r="S676" s="79">
        <v>0</v>
      </c>
      <c r="T676" s="79">
        <v>0</v>
      </c>
      <c r="U676" s="79"/>
      <c r="V676" s="326"/>
      <c r="W676" s="79"/>
      <c r="X676" s="79"/>
      <c r="Y676" s="79"/>
      <c r="Z676" s="79"/>
      <c r="AA676" s="56">
        <v>12</v>
      </c>
      <c r="AC676" s="74">
        <f t="shared" si="64"/>
        <v>0</v>
      </c>
    </row>
    <row r="677" spans="1:30" x14ac:dyDescent="0.2">
      <c r="A677" s="56">
        <v>13</v>
      </c>
      <c r="B677" s="79">
        <v>0</v>
      </c>
      <c r="C677" s="79">
        <v>0</v>
      </c>
      <c r="D677" s="79">
        <v>1</v>
      </c>
      <c r="E677" s="79">
        <v>1</v>
      </c>
      <c r="F677" s="79">
        <v>2</v>
      </c>
      <c r="G677" s="79">
        <v>3</v>
      </c>
      <c r="H677" s="79"/>
      <c r="I677" s="79"/>
      <c r="J677" s="79"/>
      <c r="K677" s="79"/>
      <c r="L677" s="79"/>
      <c r="M677" s="79"/>
      <c r="N677" s="56">
        <v>13</v>
      </c>
      <c r="O677" s="79">
        <v>0</v>
      </c>
      <c r="P677" s="79">
        <v>0</v>
      </c>
      <c r="Q677" s="79">
        <v>1</v>
      </c>
      <c r="R677" s="79">
        <v>0</v>
      </c>
      <c r="S677" s="79">
        <v>1</v>
      </c>
      <c r="T677" s="79">
        <v>1</v>
      </c>
      <c r="U677" s="79"/>
      <c r="V677" s="326"/>
      <c r="W677" s="79"/>
      <c r="X677" s="79"/>
      <c r="Y677" s="79"/>
      <c r="Z677" s="79"/>
      <c r="AA677" s="56">
        <v>13</v>
      </c>
      <c r="AC677" s="74">
        <f t="shared" si="64"/>
        <v>0</v>
      </c>
    </row>
    <row r="678" spans="1:30" x14ac:dyDescent="0.2">
      <c r="A678" s="56">
        <v>14</v>
      </c>
      <c r="B678" s="79">
        <v>0</v>
      </c>
      <c r="C678" s="79">
        <v>0</v>
      </c>
      <c r="D678" s="79">
        <v>2</v>
      </c>
      <c r="E678" s="79">
        <v>6</v>
      </c>
      <c r="F678" s="79">
        <v>10</v>
      </c>
      <c r="G678" s="79">
        <v>14</v>
      </c>
      <c r="H678" s="79"/>
      <c r="I678" s="79"/>
      <c r="J678" s="79"/>
      <c r="K678" s="79"/>
      <c r="L678" s="79"/>
      <c r="M678" s="79"/>
      <c r="N678" s="56">
        <v>14</v>
      </c>
      <c r="O678" s="79">
        <v>0</v>
      </c>
      <c r="P678" s="79">
        <v>0</v>
      </c>
      <c r="Q678" s="79">
        <v>1</v>
      </c>
      <c r="R678" s="79">
        <v>1</v>
      </c>
      <c r="S678" s="79">
        <v>4</v>
      </c>
      <c r="T678" s="79">
        <v>4</v>
      </c>
      <c r="U678" s="79"/>
      <c r="V678" s="326"/>
      <c r="W678" s="79"/>
      <c r="X678" s="79"/>
      <c r="Y678" s="79"/>
      <c r="Z678" s="79"/>
      <c r="AA678" s="56">
        <v>14</v>
      </c>
      <c r="AC678" s="74">
        <f t="shared" si="64"/>
        <v>0</v>
      </c>
    </row>
    <row r="679" spans="1:30" x14ac:dyDescent="0.2">
      <c r="A679" s="56">
        <v>15</v>
      </c>
      <c r="B679" s="79">
        <v>3</v>
      </c>
      <c r="C679" s="79">
        <v>3</v>
      </c>
      <c r="D679" s="79">
        <v>3</v>
      </c>
      <c r="E679" s="79">
        <v>3</v>
      </c>
      <c r="F679" s="79">
        <v>6</v>
      </c>
      <c r="G679" s="79">
        <v>5</v>
      </c>
      <c r="H679" s="79"/>
      <c r="I679" s="79"/>
      <c r="J679" s="79"/>
      <c r="K679" s="79"/>
      <c r="L679" s="79"/>
      <c r="M679" s="79"/>
      <c r="N679" s="56">
        <v>15</v>
      </c>
      <c r="O679" s="79">
        <v>3</v>
      </c>
      <c r="P679" s="79">
        <v>0</v>
      </c>
      <c r="Q679" s="79">
        <v>0</v>
      </c>
      <c r="R679" s="79">
        <v>0</v>
      </c>
      <c r="S679" s="79">
        <v>0</v>
      </c>
      <c r="T679" s="79">
        <v>0</v>
      </c>
      <c r="U679" s="79"/>
      <c r="V679" s="326"/>
      <c r="W679" s="79"/>
      <c r="X679" s="79"/>
      <c r="Y679" s="79"/>
      <c r="Z679" s="79"/>
      <c r="AA679" s="56">
        <v>15</v>
      </c>
      <c r="AC679" s="74">
        <f t="shared" si="64"/>
        <v>0</v>
      </c>
    </row>
    <row r="680" spans="1:30" x14ac:dyDescent="0.2">
      <c r="A680" s="56">
        <v>16</v>
      </c>
      <c r="B680" s="79">
        <v>0</v>
      </c>
      <c r="C680" s="79">
        <v>0</v>
      </c>
      <c r="D680" s="79">
        <v>0</v>
      </c>
      <c r="E680" s="79">
        <v>1</v>
      </c>
      <c r="F680" s="79">
        <v>2</v>
      </c>
      <c r="G680" s="79">
        <v>2</v>
      </c>
      <c r="H680" s="79"/>
      <c r="I680" s="79"/>
      <c r="J680" s="79"/>
      <c r="K680" s="79"/>
      <c r="L680" s="79"/>
      <c r="M680" s="79"/>
      <c r="N680" s="56">
        <v>16</v>
      </c>
      <c r="O680" s="79">
        <v>0</v>
      </c>
      <c r="P680" s="79">
        <v>0</v>
      </c>
      <c r="Q680" s="79">
        <v>0</v>
      </c>
      <c r="R680" s="79">
        <v>1</v>
      </c>
      <c r="S680" s="79">
        <v>1</v>
      </c>
      <c r="T680" s="79">
        <v>0</v>
      </c>
      <c r="U680" s="79"/>
      <c r="V680" s="326"/>
      <c r="W680" s="79"/>
      <c r="X680" s="79"/>
      <c r="Y680" s="79"/>
      <c r="Z680" s="79"/>
      <c r="AA680" s="56">
        <v>16</v>
      </c>
      <c r="AC680" s="74">
        <f t="shared" si="64"/>
        <v>-1</v>
      </c>
    </row>
    <row r="681" spans="1:30" x14ac:dyDescent="0.2">
      <c r="A681" s="56">
        <v>17</v>
      </c>
      <c r="B681" s="79">
        <v>0</v>
      </c>
      <c r="C681" s="79">
        <v>5</v>
      </c>
      <c r="D681" s="79">
        <v>7</v>
      </c>
      <c r="E681" s="79">
        <v>7</v>
      </c>
      <c r="F681" s="79">
        <v>8</v>
      </c>
      <c r="G681" s="79">
        <v>8</v>
      </c>
      <c r="H681" s="79"/>
      <c r="I681" s="79"/>
      <c r="J681" s="79"/>
      <c r="K681" s="79"/>
      <c r="L681" s="79"/>
      <c r="M681" s="79"/>
      <c r="N681" s="56">
        <v>17</v>
      </c>
      <c r="O681" s="79">
        <v>0</v>
      </c>
      <c r="P681" s="79">
        <v>5</v>
      </c>
      <c r="Q681" s="79">
        <v>2</v>
      </c>
      <c r="R681" s="79">
        <v>0</v>
      </c>
      <c r="S681" s="79">
        <v>1</v>
      </c>
      <c r="T681" s="79">
        <v>0</v>
      </c>
      <c r="U681" s="79"/>
      <c r="V681" s="326"/>
      <c r="W681" s="79"/>
      <c r="X681" s="79"/>
      <c r="Y681" s="79"/>
      <c r="Z681" s="79"/>
      <c r="AA681" s="56">
        <v>17</v>
      </c>
      <c r="AC681" s="74">
        <f t="shared" si="64"/>
        <v>-1</v>
      </c>
    </row>
    <row r="682" spans="1:30" x14ac:dyDescent="0.2">
      <c r="A682" s="56">
        <v>18</v>
      </c>
      <c r="B682" s="79">
        <v>0</v>
      </c>
      <c r="C682" s="79">
        <v>0</v>
      </c>
      <c r="D682" s="79">
        <v>0</v>
      </c>
      <c r="E682" s="79">
        <v>3</v>
      </c>
      <c r="F682" s="79">
        <v>3</v>
      </c>
      <c r="G682" s="79">
        <v>5</v>
      </c>
      <c r="H682" s="79"/>
      <c r="I682" s="79"/>
      <c r="J682" s="79"/>
      <c r="K682" s="79"/>
      <c r="L682" s="79"/>
      <c r="M682" s="79"/>
      <c r="N682" s="56">
        <v>18</v>
      </c>
      <c r="O682" s="79">
        <v>0</v>
      </c>
      <c r="P682" s="79">
        <v>0</v>
      </c>
      <c r="Q682" s="79">
        <v>0</v>
      </c>
      <c r="R682" s="79">
        <v>3</v>
      </c>
      <c r="S682" s="79">
        <v>0</v>
      </c>
      <c r="T682" s="79">
        <v>2</v>
      </c>
      <c r="U682" s="79"/>
      <c r="V682" s="326"/>
      <c r="W682" s="79"/>
      <c r="X682" s="79"/>
      <c r="Y682" s="79"/>
      <c r="Z682" s="79"/>
      <c r="AA682" s="56">
        <v>18</v>
      </c>
      <c r="AC682" s="74">
        <f t="shared" si="64"/>
        <v>2</v>
      </c>
    </row>
    <row r="683" spans="1:30" x14ac:dyDescent="0.2">
      <c r="A683" s="56">
        <v>19</v>
      </c>
      <c r="B683" s="79">
        <v>0</v>
      </c>
      <c r="C683" s="79">
        <v>0</v>
      </c>
      <c r="D683" s="79">
        <v>0</v>
      </c>
      <c r="E683" s="79">
        <v>2</v>
      </c>
      <c r="F683" s="79">
        <v>5</v>
      </c>
      <c r="G683" s="79">
        <v>5</v>
      </c>
      <c r="H683" s="79"/>
      <c r="I683" s="79"/>
      <c r="J683" s="79"/>
      <c r="K683" s="79"/>
      <c r="L683" s="79"/>
      <c r="M683" s="79"/>
      <c r="N683" s="56">
        <v>19</v>
      </c>
      <c r="O683" s="79">
        <v>0</v>
      </c>
      <c r="P683" s="79">
        <v>0</v>
      </c>
      <c r="Q683" s="79">
        <v>0</v>
      </c>
      <c r="R683" s="79">
        <v>2</v>
      </c>
      <c r="S683" s="79">
        <v>3</v>
      </c>
      <c r="T683" s="79">
        <v>0</v>
      </c>
      <c r="U683" s="79"/>
      <c r="V683" s="326"/>
      <c r="W683" s="79"/>
      <c r="X683" s="79"/>
      <c r="Y683" s="79"/>
      <c r="Z683" s="79"/>
      <c r="AA683" s="56">
        <v>19</v>
      </c>
      <c r="AC683" s="74">
        <f t="shared" si="64"/>
        <v>-3</v>
      </c>
    </row>
    <row r="684" spans="1:30" x14ac:dyDescent="0.2">
      <c r="A684" s="56">
        <v>20</v>
      </c>
      <c r="B684" s="79">
        <v>0</v>
      </c>
      <c r="C684" s="79">
        <v>0</v>
      </c>
      <c r="D684" s="79">
        <v>0</v>
      </c>
      <c r="E684" s="79">
        <v>2</v>
      </c>
      <c r="F684" s="79">
        <v>2</v>
      </c>
      <c r="G684" s="79">
        <v>3</v>
      </c>
      <c r="H684" s="79"/>
      <c r="I684" s="79"/>
      <c r="J684" s="79"/>
      <c r="K684" s="79"/>
      <c r="L684" s="79"/>
      <c r="M684" s="79"/>
      <c r="N684" s="56">
        <v>20</v>
      </c>
      <c r="O684" s="79">
        <v>0</v>
      </c>
      <c r="P684" s="79">
        <v>0</v>
      </c>
      <c r="Q684" s="79">
        <v>0</v>
      </c>
      <c r="R684" s="79">
        <v>2</v>
      </c>
      <c r="S684" s="79">
        <v>0</v>
      </c>
      <c r="T684" s="79">
        <v>1</v>
      </c>
      <c r="U684" s="79"/>
      <c r="V684" s="326"/>
      <c r="W684" s="79"/>
      <c r="X684" s="79"/>
      <c r="Y684" s="79"/>
      <c r="Z684" s="79"/>
      <c r="AA684" s="56">
        <v>20</v>
      </c>
      <c r="AC684" s="74">
        <f t="shared" si="64"/>
        <v>1</v>
      </c>
    </row>
    <row r="685" spans="1:30" x14ac:dyDescent="0.2">
      <c r="A685" s="56">
        <v>21</v>
      </c>
      <c r="B685" s="79">
        <v>0</v>
      </c>
      <c r="C685" s="79">
        <v>0</v>
      </c>
      <c r="D685" s="79">
        <v>1</v>
      </c>
      <c r="E685" s="79">
        <v>1</v>
      </c>
      <c r="F685" s="79">
        <v>1</v>
      </c>
      <c r="G685" s="79">
        <v>1</v>
      </c>
      <c r="H685" s="79"/>
      <c r="I685" s="79"/>
      <c r="J685" s="79"/>
      <c r="K685" s="79"/>
      <c r="L685" s="79"/>
      <c r="M685" s="79"/>
      <c r="N685" s="56">
        <v>21</v>
      </c>
      <c r="O685" s="79">
        <v>0</v>
      </c>
      <c r="P685" s="79">
        <v>0</v>
      </c>
      <c r="Q685" s="79">
        <v>1</v>
      </c>
      <c r="R685" s="79">
        <v>0</v>
      </c>
      <c r="S685" s="79">
        <v>0</v>
      </c>
      <c r="T685" s="79">
        <v>0</v>
      </c>
      <c r="U685" s="79"/>
      <c r="V685" s="326"/>
      <c r="W685" s="79"/>
      <c r="X685" s="79"/>
      <c r="Y685" s="79"/>
      <c r="Z685" s="79"/>
      <c r="AA685" s="56">
        <v>21</v>
      </c>
      <c r="AC685" s="74">
        <f t="shared" si="64"/>
        <v>0</v>
      </c>
    </row>
    <row r="686" spans="1:30" x14ac:dyDescent="0.2">
      <c r="A686" s="56">
        <v>22</v>
      </c>
      <c r="B686" s="79">
        <v>31</v>
      </c>
      <c r="C686" s="79">
        <v>37</v>
      </c>
      <c r="D686" s="79">
        <v>45</v>
      </c>
      <c r="E686" s="79">
        <v>53</v>
      </c>
      <c r="F686" s="79">
        <v>53</v>
      </c>
      <c r="G686" s="79">
        <v>53</v>
      </c>
      <c r="H686" s="79"/>
      <c r="I686" s="79"/>
      <c r="J686" s="79"/>
      <c r="K686" s="79"/>
      <c r="L686" s="79"/>
      <c r="M686" s="79"/>
      <c r="N686" s="56">
        <v>22</v>
      </c>
      <c r="O686" s="79">
        <v>31</v>
      </c>
      <c r="P686" s="406">
        <v>6</v>
      </c>
      <c r="Q686" s="79">
        <v>8</v>
      </c>
      <c r="R686" s="79">
        <v>8</v>
      </c>
      <c r="S686" s="79">
        <v>0</v>
      </c>
      <c r="T686" s="79">
        <v>0</v>
      </c>
      <c r="U686" s="79"/>
      <c r="V686" s="326"/>
      <c r="W686" s="79"/>
      <c r="X686" s="79"/>
      <c r="Y686" s="79"/>
      <c r="Z686" s="79"/>
      <c r="AA686" s="56">
        <v>22</v>
      </c>
      <c r="AC686" s="74">
        <f t="shared" si="64"/>
        <v>0</v>
      </c>
    </row>
    <row r="687" spans="1:30" x14ac:dyDescent="0.2">
      <c r="A687" s="56">
        <v>23</v>
      </c>
      <c r="B687" s="79">
        <v>0</v>
      </c>
      <c r="C687" s="79">
        <v>0</v>
      </c>
      <c r="D687" s="79">
        <v>0</v>
      </c>
      <c r="E687" s="79">
        <v>0</v>
      </c>
      <c r="F687" s="79">
        <v>0</v>
      </c>
      <c r="G687" s="79">
        <v>0</v>
      </c>
      <c r="H687" s="79"/>
      <c r="I687" s="79"/>
      <c r="J687" s="79"/>
      <c r="K687" s="79"/>
      <c r="L687" s="79"/>
      <c r="M687" s="79"/>
      <c r="N687" s="56">
        <v>23</v>
      </c>
      <c r="O687" s="79">
        <v>0</v>
      </c>
      <c r="P687" s="79">
        <v>0</v>
      </c>
      <c r="Q687" s="79">
        <v>0</v>
      </c>
      <c r="R687" s="79">
        <v>0</v>
      </c>
      <c r="S687" s="79">
        <v>0</v>
      </c>
      <c r="T687" s="79">
        <v>0</v>
      </c>
      <c r="U687" s="79"/>
      <c r="V687" s="326"/>
      <c r="W687" s="79"/>
      <c r="X687" s="79"/>
      <c r="Y687" s="79"/>
      <c r="Z687" s="79"/>
      <c r="AA687" s="56">
        <v>23</v>
      </c>
      <c r="AC687" s="74">
        <f t="shared" si="64"/>
        <v>0</v>
      </c>
    </row>
    <row r="688" spans="1:30" s="281" customFormat="1" x14ac:dyDescent="0.2">
      <c r="A688" s="56">
        <v>24</v>
      </c>
      <c r="B688" s="79">
        <v>10</v>
      </c>
      <c r="C688" s="79">
        <v>10</v>
      </c>
      <c r="D688" s="79">
        <v>8</v>
      </c>
      <c r="E688" s="79">
        <v>10</v>
      </c>
      <c r="F688" s="79">
        <v>10</v>
      </c>
      <c r="G688" s="79">
        <v>10</v>
      </c>
      <c r="H688" s="79"/>
      <c r="I688" s="79"/>
      <c r="J688" s="79"/>
      <c r="K688" s="79"/>
      <c r="L688" s="79"/>
      <c r="M688" s="79"/>
      <c r="N688" s="56">
        <v>24</v>
      </c>
      <c r="O688" s="79">
        <v>10</v>
      </c>
      <c r="P688" s="79">
        <v>0</v>
      </c>
      <c r="Q688" s="79">
        <v>1</v>
      </c>
      <c r="R688" s="79">
        <v>1</v>
      </c>
      <c r="S688" s="79">
        <v>0</v>
      </c>
      <c r="T688" s="79">
        <v>0</v>
      </c>
      <c r="U688" s="79"/>
      <c r="V688" s="326"/>
      <c r="W688" s="79"/>
      <c r="X688" s="79"/>
      <c r="Y688" s="79"/>
      <c r="Z688" s="79"/>
      <c r="AA688" s="56">
        <v>24</v>
      </c>
      <c r="AC688" s="74">
        <f t="shared" si="64"/>
        <v>0</v>
      </c>
      <c r="AD688" s="15"/>
    </row>
    <row r="689" spans="1:30" x14ac:dyDescent="0.2">
      <c r="A689" s="71" t="s">
        <v>2</v>
      </c>
      <c r="B689" s="404">
        <f t="shared" ref="B689:G689" si="69">SUM(B665:B688)</f>
        <v>46</v>
      </c>
      <c r="C689" s="404">
        <f t="shared" si="69"/>
        <v>62</v>
      </c>
      <c r="D689" s="404">
        <f t="shared" si="69"/>
        <v>77</v>
      </c>
      <c r="E689" s="404">
        <f t="shared" si="69"/>
        <v>105</v>
      </c>
      <c r="F689" s="404">
        <f t="shared" si="69"/>
        <v>127</v>
      </c>
      <c r="G689" s="404">
        <f t="shared" si="69"/>
        <v>137</v>
      </c>
      <c r="H689" s="404">
        <f t="shared" ref="H689:M689" si="70">SUM(H665:H688)</f>
        <v>0</v>
      </c>
      <c r="I689" s="404">
        <f t="shared" si="70"/>
        <v>0</v>
      </c>
      <c r="J689" s="404">
        <f t="shared" si="70"/>
        <v>0</v>
      </c>
      <c r="K689" s="404">
        <f t="shared" si="70"/>
        <v>0</v>
      </c>
      <c r="L689" s="404">
        <f t="shared" si="70"/>
        <v>0</v>
      </c>
      <c r="M689" s="404">
        <f t="shared" si="70"/>
        <v>0</v>
      </c>
      <c r="N689" s="71" t="s">
        <v>2</v>
      </c>
      <c r="O689" s="404">
        <f t="shared" ref="O689:T689" si="71">SUM(O665:O688)</f>
        <v>46</v>
      </c>
      <c r="P689" s="404">
        <f t="shared" si="71"/>
        <v>16</v>
      </c>
      <c r="Q689" s="404">
        <f t="shared" si="71"/>
        <v>17</v>
      </c>
      <c r="R689" s="404">
        <f t="shared" si="71"/>
        <v>22</v>
      </c>
      <c r="S689" s="404">
        <f t="shared" si="71"/>
        <v>19</v>
      </c>
      <c r="T689" s="404">
        <f t="shared" si="71"/>
        <v>11</v>
      </c>
      <c r="U689" s="404">
        <f t="shared" ref="U689:Z689" si="72">SUM(U665:U688)</f>
        <v>0</v>
      </c>
      <c r="V689" s="410">
        <f t="shared" si="72"/>
        <v>0</v>
      </c>
      <c r="W689" s="404">
        <f t="shared" si="72"/>
        <v>0</v>
      </c>
      <c r="X689" s="404">
        <f t="shared" si="72"/>
        <v>0</v>
      </c>
      <c r="Y689" s="404">
        <f t="shared" si="72"/>
        <v>0</v>
      </c>
      <c r="Z689" s="404">
        <f t="shared" si="72"/>
        <v>0</v>
      </c>
      <c r="AA689" s="60" t="s">
        <v>2</v>
      </c>
      <c r="AC689" s="74"/>
    </row>
    <row r="690" spans="1:30" x14ac:dyDescent="0.2">
      <c r="A690" s="45"/>
      <c r="AC690" s="74"/>
    </row>
    <row r="691" spans="1:30" x14ac:dyDescent="0.2">
      <c r="A691" s="45"/>
      <c r="E691" s="67"/>
      <c r="F691" s="67"/>
      <c r="H691" s="67"/>
      <c r="L691" s="76"/>
      <c r="M691" s="76"/>
      <c r="N691" s="45"/>
      <c r="AA691" s="45"/>
      <c r="AC691" s="74"/>
    </row>
    <row r="692" spans="1:30" x14ac:dyDescent="0.2">
      <c r="A692" s="45"/>
      <c r="N692" s="45"/>
      <c r="AA692" s="45"/>
      <c r="AC692" s="74"/>
    </row>
    <row r="693" spans="1:30" x14ac:dyDescent="0.2">
      <c r="A693" s="45"/>
      <c r="B693" s="81"/>
      <c r="N693" s="45"/>
      <c r="O693" s="81"/>
      <c r="AA693" s="45"/>
      <c r="AC693" s="74"/>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74"/>
    </row>
    <row r="695" spans="1:30" x14ac:dyDescent="0.2">
      <c r="A695" s="64">
        <v>1</v>
      </c>
      <c r="B695" s="79">
        <v>0</v>
      </c>
      <c r="C695" s="79">
        <v>1</v>
      </c>
      <c r="D695" s="79">
        <v>2</v>
      </c>
      <c r="E695" s="79">
        <v>2</v>
      </c>
      <c r="F695" s="79">
        <v>3</v>
      </c>
      <c r="G695" s="79">
        <v>4</v>
      </c>
      <c r="H695" s="79"/>
      <c r="I695" s="79"/>
      <c r="J695" s="79"/>
      <c r="K695" s="79"/>
      <c r="L695" s="79"/>
      <c r="M695" s="79"/>
      <c r="N695" s="123">
        <v>1</v>
      </c>
      <c r="O695" s="79">
        <v>0</v>
      </c>
      <c r="P695" s="79">
        <v>1</v>
      </c>
      <c r="Q695" s="79">
        <v>1</v>
      </c>
      <c r="R695" s="79">
        <v>0</v>
      </c>
      <c r="S695" s="79">
        <v>1</v>
      </c>
      <c r="T695" s="79">
        <v>1</v>
      </c>
      <c r="U695" s="79"/>
      <c r="V695" s="326"/>
      <c r="W695" s="79"/>
      <c r="X695" s="79"/>
      <c r="Y695" s="79"/>
      <c r="Z695" s="79"/>
      <c r="AA695" s="64">
        <v>1</v>
      </c>
      <c r="AC695" s="74">
        <f t="shared" si="64"/>
        <v>0</v>
      </c>
      <c r="AD695" s="15" t="b">
        <f t="shared" ref="AD695:AD718" si="73">IF(T695&gt;=T665, TRUE, FALSE)</f>
        <v>1</v>
      </c>
    </row>
    <row r="696" spans="1:30" x14ac:dyDescent="0.2">
      <c r="A696" s="64">
        <v>2</v>
      </c>
      <c r="B696" s="79">
        <v>0</v>
      </c>
      <c r="C696" s="79">
        <v>0</v>
      </c>
      <c r="D696" s="79">
        <v>0</v>
      </c>
      <c r="E696" s="79">
        <v>0</v>
      </c>
      <c r="F696" s="79">
        <v>0</v>
      </c>
      <c r="G696" s="79">
        <v>0</v>
      </c>
      <c r="H696" s="79"/>
      <c r="I696" s="79"/>
      <c r="J696" s="79"/>
      <c r="K696" s="79"/>
      <c r="L696" s="79"/>
      <c r="M696" s="79"/>
      <c r="N696" s="123">
        <v>2</v>
      </c>
      <c r="O696" s="79">
        <v>0</v>
      </c>
      <c r="P696" s="79">
        <v>0</v>
      </c>
      <c r="Q696" s="79">
        <v>0</v>
      </c>
      <c r="R696" s="79">
        <v>0</v>
      </c>
      <c r="S696" s="79">
        <v>0</v>
      </c>
      <c r="T696" s="79">
        <v>0</v>
      </c>
      <c r="U696" s="79"/>
      <c r="V696" s="326"/>
      <c r="W696" s="79"/>
      <c r="X696" s="79"/>
      <c r="Y696" s="79"/>
      <c r="Z696" s="79"/>
      <c r="AA696" s="64">
        <v>2</v>
      </c>
      <c r="AC696" s="74">
        <f t="shared" si="64"/>
        <v>0</v>
      </c>
      <c r="AD696" s="15" t="b">
        <f t="shared" si="73"/>
        <v>1</v>
      </c>
    </row>
    <row r="697" spans="1:30" x14ac:dyDescent="0.2">
      <c r="A697" s="64">
        <v>3</v>
      </c>
      <c r="B697" s="79">
        <v>0</v>
      </c>
      <c r="C697" s="79">
        <v>0</v>
      </c>
      <c r="D697" s="79">
        <v>0</v>
      </c>
      <c r="E697" s="79">
        <v>0</v>
      </c>
      <c r="F697" s="79">
        <v>0</v>
      </c>
      <c r="G697" s="79">
        <v>0</v>
      </c>
      <c r="H697" s="79"/>
      <c r="I697" s="79"/>
      <c r="J697" s="79"/>
      <c r="K697" s="79"/>
      <c r="L697" s="79"/>
      <c r="M697" s="79"/>
      <c r="N697" s="123">
        <v>3</v>
      </c>
      <c r="O697" s="79">
        <v>0</v>
      </c>
      <c r="P697" s="79">
        <v>0</v>
      </c>
      <c r="Q697" s="79">
        <v>0</v>
      </c>
      <c r="R697" s="79">
        <v>0</v>
      </c>
      <c r="S697" s="79">
        <v>0</v>
      </c>
      <c r="T697" s="79">
        <v>0</v>
      </c>
      <c r="U697" s="79"/>
      <c r="V697" s="326"/>
      <c r="W697" s="79"/>
      <c r="X697" s="79"/>
      <c r="Y697" s="79"/>
      <c r="Z697" s="79"/>
      <c r="AA697" s="64">
        <v>3</v>
      </c>
      <c r="AC697" s="74">
        <f t="shared" si="64"/>
        <v>0</v>
      </c>
      <c r="AD697" s="15" t="b">
        <f t="shared" si="73"/>
        <v>1</v>
      </c>
    </row>
    <row r="698" spans="1:30" x14ac:dyDescent="0.2">
      <c r="A698" s="64">
        <v>4</v>
      </c>
      <c r="B698" s="79">
        <v>0</v>
      </c>
      <c r="C698" s="79">
        <v>0</v>
      </c>
      <c r="D698" s="79">
        <v>0</v>
      </c>
      <c r="E698" s="79">
        <v>0</v>
      </c>
      <c r="F698" s="79">
        <v>0</v>
      </c>
      <c r="G698" s="79">
        <v>0</v>
      </c>
      <c r="H698" s="79"/>
      <c r="I698" s="79"/>
      <c r="J698" s="79"/>
      <c r="K698" s="79"/>
      <c r="L698" s="79"/>
      <c r="M698" s="79"/>
      <c r="N698" s="123">
        <v>4</v>
      </c>
      <c r="O698" s="79">
        <v>0</v>
      </c>
      <c r="P698" s="79">
        <v>0</v>
      </c>
      <c r="Q698" s="79">
        <v>0</v>
      </c>
      <c r="R698" s="79">
        <v>0</v>
      </c>
      <c r="S698" s="79">
        <v>0</v>
      </c>
      <c r="T698" s="79">
        <v>0</v>
      </c>
      <c r="U698" s="79"/>
      <c r="V698" s="326"/>
      <c r="W698" s="79"/>
      <c r="X698" s="79"/>
      <c r="Y698" s="79"/>
      <c r="Z698" s="79"/>
      <c r="AA698" s="64">
        <v>4</v>
      </c>
      <c r="AC698" s="74">
        <f t="shared" si="64"/>
        <v>0</v>
      </c>
      <c r="AD698" s="15" t="b">
        <f t="shared" si="73"/>
        <v>1</v>
      </c>
    </row>
    <row r="699" spans="1:30" x14ac:dyDescent="0.2">
      <c r="A699" s="64">
        <v>5</v>
      </c>
      <c r="B699" s="79">
        <v>0</v>
      </c>
      <c r="C699" s="79">
        <v>0</v>
      </c>
      <c r="D699" s="79">
        <v>0</v>
      </c>
      <c r="E699" s="79">
        <v>0</v>
      </c>
      <c r="F699" s="79">
        <v>0</v>
      </c>
      <c r="G699" s="79">
        <v>0</v>
      </c>
      <c r="H699" s="79"/>
      <c r="I699" s="79"/>
      <c r="J699" s="79"/>
      <c r="K699" s="79"/>
      <c r="L699" s="79"/>
      <c r="M699" s="79"/>
      <c r="N699" s="123">
        <v>5</v>
      </c>
      <c r="O699" s="79">
        <v>0</v>
      </c>
      <c r="P699" s="79">
        <v>0</v>
      </c>
      <c r="Q699" s="79">
        <v>0</v>
      </c>
      <c r="R699" s="79">
        <v>0</v>
      </c>
      <c r="S699" s="79">
        <v>0</v>
      </c>
      <c r="T699" s="79">
        <v>0</v>
      </c>
      <c r="U699" s="79"/>
      <c r="V699" s="326"/>
      <c r="W699" s="79"/>
      <c r="X699" s="79"/>
      <c r="Y699" s="79"/>
      <c r="Z699" s="79"/>
      <c r="AA699" s="64">
        <v>5</v>
      </c>
      <c r="AC699" s="74">
        <f t="shared" si="64"/>
        <v>0</v>
      </c>
      <c r="AD699" s="15" t="b">
        <f t="shared" si="73"/>
        <v>1</v>
      </c>
    </row>
    <row r="700" spans="1:30" x14ac:dyDescent="0.2">
      <c r="A700" s="64">
        <v>6</v>
      </c>
      <c r="B700" s="79">
        <v>0</v>
      </c>
      <c r="C700" s="79">
        <v>0</v>
      </c>
      <c r="D700" s="79">
        <v>0</v>
      </c>
      <c r="E700" s="79">
        <v>0</v>
      </c>
      <c r="F700" s="79">
        <v>0</v>
      </c>
      <c r="G700" s="79">
        <v>0</v>
      </c>
      <c r="H700" s="79"/>
      <c r="I700" s="79"/>
      <c r="J700" s="79"/>
      <c r="K700" s="79"/>
      <c r="L700" s="79"/>
      <c r="M700" s="79"/>
      <c r="N700" s="123">
        <v>6</v>
      </c>
      <c r="O700" s="79">
        <v>0</v>
      </c>
      <c r="P700" s="79">
        <v>0</v>
      </c>
      <c r="Q700" s="79">
        <v>0</v>
      </c>
      <c r="R700" s="79">
        <v>0</v>
      </c>
      <c r="S700" s="79">
        <v>0</v>
      </c>
      <c r="T700" s="79">
        <v>0</v>
      </c>
      <c r="U700" s="79"/>
      <c r="V700" s="326"/>
      <c r="W700" s="79"/>
      <c r="X700" s="79"/>
      <c r="Y700" s="79"/>
      <c r="Z700" s="79"/>
      <c r="AA700" s="64">
        <v>6</v>
      </c>
      <c r="AC700" s="74">
        <f t="shared" si="64"/>
        <v>0</v>
      </c>
      <c r="AD700" s="15" t="b">
        <f t="shared" si="73"/>
        <v>1</v>
      </c>
    </row>
    <row r="701" spans="1:30" x14ac:dyDescent="0.2">
      <c r="A701" s="64">
        <v>7</v>
      </c>
      <c r="B701" s="79">
        <v>2</v>
      </c>
      <c r="C701" s="79">
        <v>5</v>
      </c>
      <c r="D701" s="79">
        <v>6</v>
      </c>
      <c r="E701" s="79">
        <v>8</v>
      </c>
      <c r="F701" s="79">
        <v>14</v>
      </c>
      <c r="G701" s="79">
        <v>16</v>
      </c>
      <c r="H701" s="79"/>
      <c r="I701" s="79"/>
      <c r="J701" s="79"/>
      <c r="K701" s="79"/>
      <c r="L701" s="79"/>
      <c r="M701" s="79"/>
      <c r="N701" s="123">
        <v>7</v>
      </c>
      <c r="O701" s="79">
        <v>2</v>
      </c>
      <c r="P701" s="79">
        <v>3</v>
      </c>
      <c r="Q701" s="79">
        <v>1</v>
      </c>
      <c r="R701" s="79">
        <v>2</v>
      </c>
      <c r="S701" s="79">
        <v>6</v>
      </c>
      <c r="T701" s="79">
        <v>2</v>
      </c>
      <c r="U701" s="79"/>
      <c r="V701" s="326"/>
      <c r="W701" s="79"/>
      <c r="X701" s="79"/>
      <c r="Y701" s="79"/>
      <c r="Z701" s="79"/>
      <c r="AA701" s="64">
        <v>7</v>
      </c>
      <c r="AC701" s="74">
        <f t="shared" si="64"/>
        <v>-4</v>
      </c>
      <c r="AD701" s="15" t="b">
        <f t="shared" si="73"/>
        <v>1</v>
      </c>
    </row>
    <row r="702" spans="1:30" x14ac:dyDescent="0.2">
      <c r="A702" s="64">
        <v>8</v>
      </c>
      <c r="B702" s="79">
        <v>0</v>
      </c>
      <c r="C702" s="79">
        <v>0</v>
      </c>
      <c r="D702" s="79">
        <v>0</v>
      </c>
      <c r="E702" s="79">
        <v>0</v>
      </c>
      <c r="F702" s="79">
        <v>0</v>
      </c>
      <c r="G702" s="79">
        <v>0</v>
      </c>
      <c r="H702" s="79"/>
      <c r="I702" s="79"/>
      <c r="J702" s="79"/>
      <c r="K702" s="79"/>
      <c r="L702" s="79"/>
      <c r="M702" s="79"/>
      <c r="N702" s="123">
        <v>8</v>
      </c>
      <c r="O702" s="79">
        <v>0</v>
      </c>
      <c r="P702" s="79">
        <v>0</v>
      </c>
      <c r="Q702" s="79">
        <v>0</v>
      </c>
      <c r="R702" s="79">
        <v>0</v>
      </c>
      <c r="S702" s="79">
        <v>0</v>
      </c>
      <c r="T702" s="79">
        <v>0</v>
      </c>
      <c r="U702" s="79"/>
      <c r="V702" s="326"/>
      <c r="W702" s="79"/>
      <c r="X702" s="79"/>
      <c r="Y702" s="79"/>
      <c r="Z702" s="79"/>
      <c r="AA702" s="64">
        <v>8</v>
      </c>
      <c r="AC702" s="74">
        <f t="shared" si="64"/>
        <v>0</v>
      </c>
      <c r="AD702" s="15" t="b">
        <f t="shared" si="73"/>
        <v>1</v>
      </c>
    </row>
    <row r="703" spans="1:30" x14ac:dyDescent="0.2">
      <c r="A703" s="64">
        <v>9</v>
      </c>
      <c r="B703" s="79">
        <v>0</v>
      </c>
      <c r="C703" s="79">
        <v>1</v>
      </c>
      <c r="D703" s="79">
        <v>1</v>
      </c>
      <c r="E703" s="79">
        <v>4</v>
      </c>
      <c r="F703" s="79">
        <v>6</v>
      </c>
      <c r="G703" s="79">
        <v>6</v>
      </c>
      <c r="H703" s="79"/>
      <c r="I703" s="79"/>
      <c r="J703" s="79"/>
      <c r="K703" s="79"/>
      <c r="L703" s="79"/>
      <c r="M703" s="79"/>
      <c r="N703" s="123">
        <v>9</v>
      </c>
      <c r="O703" s="79">
        <v>0</v>
      </c>
      <c r="P703" s="79">
        <v>1</v>
      </c>
      <c r="Q703" s="79">
        <v>0</v>
      </c>
      <c r="R703" s="79">
        <v>1</v>
      </c>
      <c r="S703" s="79">
        <v>2</v>
      </c>
      <c r="T703" s="79">
        <v>0</v>
      </c>
      <c r="U703" s="79"/>
      <c r="V703" s="326"/>
      <c r="W703" s="79"/>
      <c r="X703" s="79"/>
      <c r="Y703" s="79"/>
      <c r="Z703" s="79"/>
      <c r="AA703" s="64">
        <v>9</v>
      </c>
      <c r="AC703" s="74">
        <f t="shared" si="64"/>
        <v>-2</v>
      </c>
      <c r="AD703" s="15" t="b">
        <f t="shared" si="73"/>
        <v>1</v>
      </c>
    </row>
    <row r="704" spans="1:30" x14ac:dyDescent="0.2">
      <c r="A704" s="64">
        <v>10</v>
      </c>
      <c r="B704" s="79">
        <v>0</v>
      </c>
      <c r="C704" s="79">
        <v>0</v>
      </c>
      <c r="D704" s="79">
        <v>0</v>
      </c>
      <c r="E704" s="79">
        <v>0</v>
      </c>
      <c r="F704" s="79">
        <v>0</v>
      </c>
      <c r="G704" s="79">
        <v>0</v>
      </c>
      <c r="H704" s="79"/>
      <c r="I704" s="79"/>
      <c r="J704" s="79"/>
      <c r="K704" s="79"/>
      <c r="L704" s="79"/>
      <c r="M704" s="79"/>
      <c r="N704" s="123">
        <v>10</v>
      </c>
      <c r="O704" s="79">
        <v>0</v>
      </c>
      <c r="P704" s="79">
        <v>0</v>
      </c>
      <c r="Q704" s="79">
        <v>0</v>
      </c>
      <c r="R704" s="79">
        <v>0</v>
      </c>
      <c r="S704" s="79">
        <v>0</v>
      </c>
      <c r="T704" s="79">
        <v>0</v>
      </c>
      <c r="U704" s="79"/>
      <c r="V704" s="326"/>
      <c r="W704" s="79"/>
      <c r="X704" s="79"/>
      <c r="Y704" s="79"/>
      <c r="Z704" s="79"/>
      <c r="AA704" s="64">
        <v>10</v>
      </c>
      <c r="AC704" s="74">
        <f t="shared" si="64"/>
        <v>0</v>
      </c>
      <c r="AD704" s="15" t="b">
        <f t="shared" si="73"/>
        <v>1</v>
      </c>
    </row>
    <row r="705" spans="1:30" x14ac:dyDescent="0.2">
      <c r="A705" s="64">
        <v>11</v>
      </c>
      <c r="B705" s="79">
        <v>0</v>
      </c>
      <c r="C705" s="79">
        <v>0</v>
      </c>
      <c r="D705" s="79">
        <v>0</v>
      </c>
      <c r="E705" s="79">
        <v>0</v>
      </c>
      <c r="F705" s="79">
        <v>0</v>
      </c>
      <c r="G705" s="79">
        <v>0</v>
      </c>
      <c r="H705" s="79"/>
      <c r="I705" s="79"/>
      <c r="J705" s="79"/>
      <c r="K705" s="79"/>
      <c r="L705" s="79"/>
      <c r="M705" s="79"/>
      <c r="N705" s="123">
        <v>11</v>
      </c>
      <c r="O705" s="79">
        <v>0</v>
      </c>
      <c r="P705" s="79">
        <v>0</v>
      </c>
      <c r="Q705" s="79">
        <v>0</v>
      </c>
      <c r="R705" s="79">
        <v>0</v>
      </c>
      <c r="S705" s="79">
        <v>0</v>
      </c>
      <c r="T705" s="79">
        <v>0</v>
      </c>
      <c r="U705" s="79"/>
      <c r="V705" s="326"/>
      <c r="W705" s="79"/>
      <c r="X705" s="79"/>
      <c r="Y705" s="79"/>
      <c r="Z705" s="79"/>
      <c r="AA705" s="64">
        <v>11</v>
      </c>
      <c r="AC705" s="74">
        <f t="shared" si="64"/>
        <v>0</v>
      </c>
      <c r="AD705" s="15" t="b">
        <f t="shared" si="73"/>
        <v>1</v>
      </c>
    </row>
    <row r="706" spans="1:30" x14ac:dyDescent="0.2">
      <c r="A706" s="64">
        <v>12</v>
      </c>
      <c r="B706" s="79">
        <v>0</v>
      </c>
      <c r="C706" s="79">
        <v>0</v>
      </c>
      <c r="D706" s="79">
        <v>1</v>
      </c>
      <c r="E706" s="79">
        <v>2</v>
      </c>
      <c r="F706" s="79">
        <v>2</v>
      </c>
      <c r="G706" s="79">
        <v>2</v>
      </c>
      <c r="H706" s="79"/>
      <c r="I706" s="79"/>
      <c r="J706" s="79"/>
      <c r="K706" s="79"/>
      <c r="L706" s="79"/>
      <c r="M706" s="79"/>
      <c r="N706" s="123">
        <v>12</v>
      </c>
      <c r="O706" s="79">
        <v>0</v>
      </c>
      <c r="P706" s="79">
        <v>0</v>
      </c>
      <c r="Q706" s="79">
        <v>1</v>
      </c>
      <c r="R706" s="79">
        <v>1</v>
      </c>
      <c r="S706" s="79">
        <v>0</v>
      </c>
      <c r="T706" s="79">
        <v>0</v>
      </c>
      <c r="U706" s="79"/>
      <c r="V706" s="326"/>
      <c r="W706" s="79"/>
      <c r="X706" s="79"/>
      <c r="Y706" s="79"/>
      <c r="Z706" s="79"/>
      <c r="AA706" s="64">
        <v>12</v>
      </c>
      <c r="AC706" s="74">
        <f t="shared" si="64"/>
        <v>0</v>
      </c>
      <c r="AD706" s="15" t="b">
        <f t="shared" si="73"/>
        <v>1</v>
      </c>
    </row>
    <row r="707" spans="1:30" x14ac:dyDescent="0.2">
      <c r="A707" s="64">
        <v>13</v>
      </c>
      <c r="B707" s="79">
        <v>0</v>
      </c>
      <c r="C707" s="79">
        <v>0</v>
      </c>
      <c r="D707" s="79">
        <v>1</v>
      </c>
      <c r="E707" s="79">
        <v>1</v>
      </c>
      <c r="F707" s="79">
        <v>2</v>
      </c>
      <c r="G707" s="79">
        <v>3</v>
      </c>
      <c r="H707" s="79"/>
      <c r="I707" s="79"/>
      <c r="J707" s="79"/>
      <c r="K707" s="79"/>
      <c r="L707" s="79"/>
      <c r="M707" s="79"/>
      <c r="N707" s="123">
        <v>13</v>
      </c>
      <c r="O707" s="79">
        <v>0</v>
      </c>
      <c r="P707" s="79">
        <v>0</v>
      </c>
      <c r="Q707" s="79">
        <v>1</v>
      </c>
      <c r="R707" s="79">
        <v>0</v>
      </c>
      <c r="S707" s="79">
        <v>1</v>
      </c>
      <c r="T707" s="79">
        <v>1</v>
      </c>
      <c r="U707" s="79"/>
      <c r="V707" s="326"/>
      <c r="W707" s="79"/>
      <c r="X707" s="79"/>
      <c r="Y707" s="79"/>
      <c r="Z707" s="79"/>
      <c r="AA707" s="64">
        <v>13</v>
      </c>
      <c r="AC707" s="74">
        <f t="shared" si="64"/>
        <v>0</v>
      </c>
      <c r="AD707" s="15" t="b">
        <f t="shared" si="73"/>
        <v>1</v>
      </c>
    </row>
    <row r="708" spans="1:30" x14ac:dyDescent="0.2">
      <c r="A708" s="64">
        <v>14</v>
      </c>
      <c r="B708" s="79">
        <v>0</v>
      </c>
      <c r="C708" s="79">
        <v>0</v>
      </c>
      <c r="D708" s="79">
        <v>2</v>
      </c>
      <c r="E708" s="79">
        <v>6</v>
      </c>
      <c r="F708" s="79">
        <v>10</v>
      </c>
      <c r="G708" s="79">
        <v>14</v>
      </c>
      <c r="H708" s="79"/>
      <c r="I708" s="79"/>
      <c r="J708" s="79"/>
      <c r="K708" s="79"/>
      <c r="L708" s="79"/>
      <c r="M708" s="79"/>
      <c r="N708" s="123">
        <v>14</v>
      </c>
      <c r="O708" s="79">
        <v>0</v>
      </c>
      <c r="P708" s="79">
        <v>0</v>
      </c>
      <c r="Q708" s="79">
        <v>1</v>
      </c>
      <c r="R708" s="79">
        <v>1</v>
      </c>
      <c r="S708" s="79">
        <v>4</v>
      </c>
      <c r="T708" s="79">
        <v>4</v>
      </c>
      <c r="U708" s="79"/>
      <c r="V708" s="326"/>
      <c r="W708" s="79"/>
      <c r="X708" s="79"/>
      <c r="Y708" s="79"/>
      <c r="Z708" s="79"/>
      <c r="AA708" s="64">
        <v>14</v>
      </c>
      <c r="AC708" s="74">
        <f t="shared" si="64"/>
        <v>0</v>
      </c>
      <c r="AD708" s="15" t="b">
        <f t="shared" si="73"/>
        <v>1</v>
      </c>
    </row>
    <row r="709" spans="1:30" x14ac:dyDescent="0.2">
      <c r="A709" s="64">
        <v>15</v>
      </c>
      <c r="B709" s="79">
        <v>3</v>
      </c>
      <c r="C709" s="79">
        <v>3</v>
      </c>
      <c r="D709" s="79">
        <v>3</v>
      </c>
      <c r="E709" s="79">
        <v>3</v>
      </c>
      <c r="F709" s="79">
        <v>8</v>
      </c>
      <c r="G709" s="79">
        <v>5</v>
      </c>
      <c r="H709" s="79"/>
      <c r="I709" s="79"/>
      <c r="J709" s="79"/>
      <c r="K709" s="79"/>
      <c r="L709" s="79"/>
      <c r="M709" s="79"/>
      <c r="N709" s="123">
        <v>15</v>
      </c>
      <c r="O709" s="79">
        <v>3</v>
      </c>
      <c r="P709" s="79">
        <v>0</v>
      </c>
      <c r="Q709" s="79">
        <v>0</v>
      </c>
      <c r="R709" s="79">
        <v>0</v>
      </c>
      <c r="S709" s="79">
        <v>0</v>
      </c>
      <c r="T709" s="79">
        <v>0</v>
      </c>
      <c r="U709" s="79"/>
      <c r="V709" s="326"/>
      <c r="W709" s="79"/>
      <c r="X709" s="79"/>
      <c r="Y709" s="79"/>
      <c r="Z709" s="79"/>
      <c r="AA709" s="64">
        <v>15</v>
      </c>
      <c r="AC709" s="74">
        <f t="shared" si="64"/>
        <v>0</v>
      </c>
      <c r="AD709" s="15" t="b">
        <f t="shared" si="73"/>
        <v>1</v>
      </c>
    </row>
    <row r="710" spans="1:30" x14ac:dyDescent="0.2">
      <c r="A710" s="64">
        <v>16</v>
      </c>
      <c r="B710" s="79">
        <v>0</v>
      </c>
      <c r="C710" s="79">
        <v>0</v>
      </c>
      <c r="D710" s="79">
        <v>0</v>
      </c>
      <c r="E710" s="79">
        <v>1</v>
      </c>
      <c r="F710" s="79">
        <v>2</v>
      </c>
      <c r="G710" s="79">
        <v>2</v>
      </c>
      <c r="H710" s="79"/>
      <c r="I710" s="79"/>
      <c r="J710" s="79"/>
      <c r="K710" s="79"/>
      <c r="L710" s="79"/>
      <c r="M710" s="79"/>
      <c r="N710" s="123">
        <v>16</v>
      </c>
      <c r="O710" s="79">
        <v>0</v>
      </c>
      <c r="P710" s="79">
        <v>0</v>
      </c>
      <c r="Q710" s="79">
        <v>0</v>
      </c>
      <c r="R710" s="79">
        <v>1</v>
      </c>
      <c r="S710" s="79">
        <v>1</v>
      </c>
      <c r="T710" s="79">
        <v>0</v>
      </c>
      <c r="U710" s="79"/>
      <c r="V710" s="326"/>
      <c r="W710" s="79"/>
      <c r="X710" s="79"/>
      <c r="Y710" s="79"/>
      <c r="Z710" s="79"/>
      <c r="AA710" s="64">
        <v>16</v>
      </c>
      <c r="AC710" s="74">
        <f t="shared" ref="AC710:AC773" si="74">IFERROR(T710-S710,0)</f>
        <v>-1</v>
      </c>
      <c r="AD710" s="15" t="b">
        <f t="shared" si="73"/>
        <v>1</v>
      </c>
    </row>
    <row r="711" spans="1:30" x14ac:dyDescent="0.2">
      <c r="A711" s="64">
        <v>17</v>
      </c>
      <c r="B711" s="79">
        <v>0</v>
      </c>
      <c r="C711" s="79">
        <v>5</v>
      </c>
      <c r="D711" s="79">
        <v>7</v>
      </c>
      <c r="E711" s="79">
        <v>7</v>
      </c>
      <c r="F711" s="79">
        <v>8</v>
      </c>
      <c r="G711" s="79">
        <v>8</v>
      </c>
      <c r="H711" s="79"/>
      <c r="I711" s="79"/>
      <c r="J711" s="79"/>
      <c r="K711" s="79"/>
      <c r="L711" s="79"/>
      <c r="M711" s="79"/>
      <c r="N711" s="123">
        <v>17</v>
      </c>
      <c r="O711" s="79">
        <v>0</v>
      </c>
      <c r="P711" s="79">
        <v>5</v>
      </c>
      <c r="Q711" s="79">
        <v>2</v>
      </c>
      <c r="R711" s="79">
        <v>0</v>
      </c>
      <c r="S711" s="79">
        <v>1</v>
      </c>
      <c r="T711" s="79">
        <v>0</v>
      </c>
      <c r="U711" s="79"/>
      <c r="V711" s="326"/>
      <c r="W711" s="79"/>
      <c r="X711" s="79"/>
      <c r="Y711" s="79"/>
      <c r="Z711" s="79"/>
      <c r="AA711" s="64">
        <v>17</v>
      </c>
      <c r="AC711" s="74">
        <f t="shared" si="74"/>
        <v>-1</v>
      </c>
      <c r="AD711" s="15" t="b">
        <f t="shared" si="73"/>
        <v>1</v>
      </c>
    </row>
    <row r="712" spans="1:30" x14ac:dyDescent="0.2">
      <c r="A712" s="64">
        <v>18</v>
      </c>
      <c r="B712" s="79">
        <v>0</v>
      </c>
      <c r="C712" s="79">
        <v>0</v>
      </c>
      <c r="D712" s="79">
        <v>0</v>
      </c>
      <c r="E712" s="79">
        <v>3</v>
      </c>
      <c r="F712" s="79">
        <v>3</v>
      </c>
      <c r="G712" s="79">
        <v>6</v>
      </c>
      <c r="H712" s="79"/>
      <c r="I712" s="79"/>
      <c r="J712" s="79"/>
      <c r="K712" s="79"/>
      <c r="L712" s="79"/>
      <c r="M712" s="79"/>
      <c r="N712" s="123">
        <v>18</v>
      </c>
      <c r="O712" s="79">
        <v>0</v>
      </c>
      <c r="P712" s="79">
        <v>0</v>
      </c>
      <c r="Q712" s="79">
        <v>0</v>
      </c>
      <c r="R712" s="79">
        <v>3</v>
      </c>
      <c r="S712" s="79">
        <v>0</v>
      </c>
      <c r="T712" s="79">
        <v>3</v>
      </c>
      <c r="U712" s="79"/>
      <c r="V712" s="326"/>
      <c r="W712" s="79"/>
      <c r="X712" s="79"/>
      <c r="Y712" s="79"/>
      <c r="Z712" s="79"/>
      <c r="AA712" s="64">
        <v>18</v>
      </c>
      <c r="AC712" s="74">
        <f t="shared" si="74"/>
        <v>3</v>
      </c>
      <c r="AD712" s="15" t="b">
        <f t="shared" si="73"/>
        <v>1</v>
      </c>
    </row>
    <row r="713" spans="1:30" x14ac:dyDescent="0.2">
      <c r="A713" s="64">
        <v>19</v>
      </c>
      <c r="B713" s="79">
        <v>0</v>
      </c>
      <c r="C713" s="79">
        <v>0</v>
      </c>
      <c r="D713" s="79">
        <v>0</v>
      </c>
      <c r="E713" s="79">
        <v>2</v>
      </c>
      <c r="F713" s="79">
        <v>5</v>
      </c>
      <c r="G713" s="79">
        <v>5</v>
      </c>
      <c r="H713" s="79"/>
      <c r="I713" s="79"/>
      <c r="J713" s="79"/>
      <c r="K713" s="79"/>
      <c r="L713" s="79"/>
      <c r="M713" s="79"/>
      <c r="N713" s="123">
        <v>19</v>
      </c>
      <c r="O713" s="79">
        <v>0</v>
      </c>
      <c r="P713" s="79">
        <v>0</v>
      </c>
      <c r="Q713" s="79">
        <v>0</v>
      </c>
      <c r="R713" s="79">
        <v>2</v>
      </c>
      <c r="S713" s="79">
        <v>3</v>
      </c>
      <c r="T713" s="79">
        <v>0</v>
      </c>
      <c r="U713" s="79"/>
      <c r="V713" s="326"/>
      <c r="W713" s="79"/>
      <c r="X713" s="79"/>
      <c r="Y713" s="79"/>
      <c r="Z713" s="79"/>
      <c r="AA713" s="64">
        <v>19</v>
      </c>
      <c r="AC713" s="74">
        <f t="shared" si="74"/>
        <v>-3</v>
      </c>
      <c r="AD713" s="15" t="b">
        <f t="shared" si="73"/>
        <v>1</v>
      </c>
    </row>
    <row r="714" spans="1:30" x14ac:dyDescent="0.2">
      <c r="A714" s="64">
        <v>20</v>
      </c>
      <c r="B714" s="79">
        <v>0</v>
      </c>
      <c r="C714" s="79">
        <v>0</v>
      </c>
      <c r="D714" s="79">
        <v>0</v>
      </c>
      <c r="E714" s="79">
        <v>2</v>
      </c>
      <c r="F714" s="79">
        <v>2</v>
      </c>
      <c r="G714" s="79">
        <v>3</v>
      </c>
      <c r="H714" s="79"/>
      <c r="I714" s="79"/>
      <c r="J714" s="79"/>
      <c r="K714" s="79"/>
      <c r="L714" s="79"/>
      <c r="M714" s="79"/>
      <c r="N714" s="123">
        <v>20</v>
      </c>
      <c r="O714" s="79">
        <v>0</v>
      </c>
      <c r="P714" s="79">
        <v>0</v>
      </c>
      <c r="Q714" s="79">
        <v>0</v>
      </c>
      <c r="R714" s="79">
        <v>2</v>
      </c>
      <c r="S714" s="79">
        <v>0</v>
      </c>
      <c r="T714" s="79">
        <v>1</v>
      </c>
      <c r="U714" s="79"/>
      <c r="V714" s="326"/>
      <c r="W714" s="79"/>
      <c r="X714" s="79"/>
      <c r="Y714" s="79"/>
      <c r="Z714" s="79"/>
      <c r="AA714" s="64">
        <v>20</v>
      </c>
      <c r="AC714" s="74">
        <f t="shared" si="74"/>
        <v>1</v>
      </c>
      <c r="AD714" s="15" t="b">
        <f t="shared" si="73"/>
        <v>1</v>
      </c>
    </row>
    <row r="715" spans="1:30" x14ac:dyDescent="0.2">
      <c r="A715" s="64">
        <v>21</v>
      </c>
      <c r="B715" s="79">
        <v>0</v>
      </c>
      <c r="C715" s="79">
        <v>0</v>
      </c>
      <c r="D715" s="79">
        <v>1</v>
      </c>
      <c r="E715" s="79">
        <v>1</v>
      </c>
      <c r="F715" s="79">
        <v>1</v>
      </c>
      <c r="G715" s="79">
        <v>1</v>
      </c>
      <c r="H715" s="79"/>
      <c r="I715" s="79"/>
      <c r="J715" s="79"/>
      <c r="K715" s="79"/>
      <c r="L715" s="79"/>
      <c r="M715" s="79"/>
      <c r="N715" s="123">
        <v>21</v>
      </c>
      <c r="O715" s="79">
        <v>0</v>
      </c>
      <c r="P715" s="79">
        <v>0</v>
      </c>
      <c r="Q715" s="79">
        <v>1</v>
      </c>
      <c r="R715" s="79">
        <v>0</v>
      </c>
      <c r="S715" s="79">
        <v>0</v>
      </c>
      <c r="T715" s="79">
        <v>0</v>
      </c>
      <c r="U715" s="79"/>
      <c r="V715" s="326"/>
      <c r="W715" s="79"/>
      <c r="X715" s="79"/>
      <c r="Y715" s="79"/>
      <c r="Z715" s="79"/>
      <c r="AA715" s="64">
        <v>21</v>
      </c>
      <c r="AC715" s="74">
        <f t="shared" si="74"/>
        <v>0</v>
      </c>
      <c r="AD715" s="15" t="b">
        <f t="shared" si="73"/>
        <v>1</v>
      </c>
    </row>
    <row r="716" spans="1:30" x14ac:dyDescent="0.2">
      <c r="A716" s="64">
        <v>22</v>
      </c>
      <c r="B716" s="79">
        <v>31</v>
      </c>
      <c r="C716" s="79">
        <v>37</v>
      </c>
      <c r="D716" s="79">
        <v>45</v>
      </c>
      <c r="E716" s="79">
        <v>58</v>
      </c>
      <c r="F716" s="79">
        <v>58</v>
      </c>
      <c r="G716" s="79">
        <v>58</v>
      </c>
      <c r="H716" s="79"/>
      <c r="I716" s="79"/>
      <c r="J716" s="79"/>
      <c r="K716" s="79"/>
      <c r="L716" s="79"/>
      <c r="M716" s="79"/>
      <c r="N716" s="123">
        <v>22</v>
      </c>
      <c r="O716" s="79">
        <v>31</v>
      </c>
      <c r="P716" s="79">
        <v>6</v>
      </c>
      <c r="Q716" s="79">
        <v>8</v>
      </c>
      <c r="R716" s="79">
        <v>13</v>
      </c>
      <c r="S716" s="79">
        <v>0</v>
      </c>
      <c r="T716" s="79">
        <v>0</v>
      </c>
      <c r="U716" s="79"/>
      <c r="V716" s="326"/>
      <c r="W716" s="79"/>
      <c r="X716" s="79"/>
      <c r="Y716" s="79"/>
      <c r="Z716" s="79"/>
      <c r="AA716" s="64">
        <v>22</v>
      </c>
      <c r="AC716" s="74">
        <f t="shared" si="74"/>
        <v>0</v>
      </c>
      <c r="AD716" s="15" t="b">
        <f t="shared" si="73"/>
        <v>1</v>
      </c>
    </row>
    <row r="717" spans="1:30" x14ac:dyDescent="0.2">
      <c r="A717" s="64">
        <v>23</v>
      </c>
      <c r="B717" s="79">
        <v>0</v>
      </c>
      <c r="C717" s="79">
        <v>0</v>
      </c>
      <c r="D717" s="79">
        <v>0</v>
      </c>
      <c r="E717" s="79">
        <v>0</v>
      </c>
      <c r="F717" s="79">
        <v>0</v>
      </c>
      <c r="G717" s="79">
        <v>0</v>
      </c>
      <c r="H717" s="79"/>
      <c r="I717" s="79"/>
      <c r="J717" s="79"/>
      <c r="K717" s="79"/>
      <c r="L717" s="79"/>
      <c r="M717" s="79"/>
      <c r="N717" s="123">
        <v>23</v>
      </c>
      <c r="O717" s="79">
        <v>0</v>
      </c>
      <c r="P717" s="79">
        <v>0</v>
      </c>
      <c r="Q717" s="79">
        <v>0</v>
      </c>
      <c r="R717" s="79">
        <v>0</v>
      </c>
      <c r="S717" s="79">
        <v>0</v>
      </c>
      <c r="T717" s="79">
        <v>0</v>
      </c>
      <c r="U717" s="79"/>
      <c r="V717" s="326"/>
      <c r="W717" s="79"/>
      <c r="X717" s="79"/>
      <c r="Y717" s="79"/>
      <c r="Z717" s="79"/>
      <c r="AA717" s="64">
        <v>23</v>
      </c>
      <c r="AC717" s="74">
        <f t="shared" si="74"/>
        <v>0</v>
      </c>
      <c r="AD717" s="15" t="b">
        <f t="shared" si="73"/>
        <v>1</v>
      </c>
    </row>
    <row r="718" spans="1:30" s="281" customFormat="1" x14ac:dyDescent="0.2">
      <c r="A718" s="64">
        <v>24</v>
      </c>
      <c r="B718" s="79">
        <v>11</v>
      </c>
      <c r="C718" s="79">
        <v>11</v>
      </c>
      <c r="D718" s="79">
        <v>9</v>
      </c>
      <c r="E718" s="79">
        <v>10</v>
      </c>
      <c r="F718" s="79">
        <v>10</v>
      </c>
      <c r="G718" s="79">
        <v>10</v>
      </c>
      <c r="H718" s="79"/>
      <c r="I718" s="79"/>
      <c r="J718" s="79"/>
      <c r="K718" s="79"/>
      <c r="L718" s="79"/>
      <c r="M718" s="79"/>
      <c r="N718" s="123">
        <v>24</v>
      </c>
      <c r="O718" s="79">
        <v>11</v>
      </c>
      <c r="P718" s="79">
        <v>0</v>
      </c>
      <c r="Q718" s="79">
        <v>1</v>
      </c>
      <c r="R718" s="79">
        <v>1</v>
      </c>
      <c r="S718" s="79">
        <v>0</v>
      </c>
      <c r="T718" s="79">
        <v>0</v>
      </c>
      <c r="U718" s="79"/>
      <c r="V718" s="326"/>
      <c r="W718" s="79"/>
      <c r="X718" s="79"/>
      <c r="Y718" s="79"/>
      <c r="Z718" s="79"/>
      <c r="AA718" s="64">
        <v>24</v>
      </c>
      <c r="AC718" s="74">
        <f t="shared" si="74"/>
        <v>0</v>
      </c>
      <c r="AD718" s="15" t="b">
        <f t="shared" si="73"/>
        <v>1</v>
      </c>
    </row>
    <row r="719" spans="1:30" x14ac:dyDescent="0.2">
      <c r="A719" s="71" t="s">
        <v>2</v>
      </c>
      <c r="B719" s="404">
        <f t="shared" ref="B719:G719" si="75">SUM(B695:B718)</f>
        <v>47</v>
      </c>
      <c r="C719" s="404">
        <f t="shared" si="75"/>
        <v>63</v>
      </c>
      <c r="D719" s="404">
        <f t="shared" si="75"/>
        <v>78</v>
      </c>
      <c r="E719" s="404">
        <f t="shared" si="75"/>
        <v>110</v>
      </c>
      <c r="F719" s="404">
        <f t="shared" si="75"/>
        <v>134</v>
      </c>
      <c r="G719" s="404">
        <f t="shared" si="75"/>
        <v>143</v>
      </c>
      <c r="H719" s="404">
        <f t="shared" ref="H719:M719" si="76">SUM(H695:H718)</f>
        <v>0</v>
      </c>
      <c r="I719" s="404">
        <f t="shared" si="76"/>
        <v>0</v>
      </c>
      <c r="J719" s="404">
        <f t="shared" si="76"/>
        <v>0</v>
      </c>
      <c r="K719" s="404">
        <f t="shared" si="76"/>
        <v>0</v>
      </c>
      <c r="L719" s="404">
        <f t="shared" si="76"/>
        <v>0</v>
      </c>
      <c r="M719" s="404">
        <f t="shared" si="76"/>
        <v>0</v>
      </c>
      <c r="N719" s="71" t="s">
        <v>2</v>
      </c>
      <c r="O719" s="404">
        <f t="shared" ref="O719:T719" si="77">SUM(O695:O718)</f>
        <v>47</v>
      </c>
      <c r="P719" s="404">
        <f t="shared" si="77"/>
        <v>16</v>
      </c>
      <c r="Q719" s="404">
        <f t="shared" si="77"/>
        <v>17</v>
      </c>
      <c r="R719" s="404">
        <f t="shared" si="77"/>
        <v>27</v>
      </c>
      <c r="S719" s="404">
        <f t="shared" si="77"/>
        <v>19</v>
      </c>
      <c r="T719" s="404">
        <f t="shared" si="77"/>
        <v>12</v>
      </c>
      <c r="U719" s="404">
        <f t="shared" ref="U719:Z719" si="78">SUM(U695:U718)</f>
        <v>0</v>
      </c>
      <c r="V719" s="410">
        <f t="shared" si="78"/>
        <v>0</v>
      </c>
      <c r="W719" s="404">
        <f t="shared" si="78"/>
        <v>0</v>
      </c>
      <c r="X719" s="404">
        <f t="shared" si="78"/>
        <v>0</v>
      </c>
      <c r="Y719" s="404">
        <f t="shared" si="78"/>
        <v>0</v>
      </c>
      <c r="Z719" s="404">
        <f t="shared" si="78"/>
        <v>0</v>
      </c>
      <c r="AA719" s="60" t="s">
        <v>2</v>
      </c>
      <c r="AC719" s="74"/>
    </row>
    <row r="720" spans="1:30" x14ac:dyDescent="0.2">
      <c r="A720" s="45"/>
      <c r="AC720" s="74"/>
    </row>
    <row r="721" spans="1:29" x14ac:dyDescent="0.2">
      <c r="B721"/>
      <c r="E721" s="67"/>
      <c r="F721" s="67"/>
      <c r="H721" s="67"/>
      <c r="AC721" s="74"/>
    </row>
    <row r="722" spans="1:29" x14ac:dyDescent="0.2">
      <c r="AC722" s="74"/>
    </row>
    <row r="723" spans="1:29" x14ac:dyDescent="0.2">
      <c r="B723" s="81"/>
      <c r="O723" s="81"/>
      <c r="AC723" s="74"/>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74"/>
    </row>
    <row r="725" spans="1:29" x14ac:dyDescent="0.2">
      <c r="A725" s="56">
        <v>1</v>
      </c>
      <c r="B725" s="79">
        <v>1</v>
      </c>
      <c r="C725" s="79">
        <v>8</v>
      </c>
      <c r="D725" s="79">
        <v>9</v>
      </c>
      <c r="E725" s="79">
        <v>14</v>
      </c>
      <c r="F725" s="79">
        <v>23</v>
      </c>
      <c r="G725" s="79">
        <v>27</v>
      </c>
      <c r="H725" s="79"/>
      <c r="I725" s="79"/>
      <c r="J725" s="79"/>
      <c r="K725" s="79"/>
      <c r="L725" s="79"/>
      <c r="M725" s="79"/>
      <c r="N725" s="56">
        <v>1</v>
      </c>
      <c r="O725" s="79">
        <v>1</v>
      </c>
      <c r="P725" s="79">
        <v>7</v>
      </c>
      <c r="Q725" s="79">
        <v>1</v>
      </c>
      <c r="R725" s="79">
        <v>2</v>
      </c>
      <c r="S725" s="79">
        <v>9</v>
      </c>
      <c r="T725" s="79">
        <v>3</v>
      </c>
      <c r="U725" s="79"/>
      <c r="V725" s="79"/>
      <c r="W725" s="79"/>
      <c r="X725" s="79"/>
      <c r="Y725" s="79"/>
      <c r="Z725" s="79"/>
      <c r="AA725" s="56">
        <v>1</v>
      </c>
      <c r="AC725" s="74">
        <f t="shared" si="74"/>
        <v>-6</v>
      </c>
    </row>
    <row r="726" spans="1:29" x14ac:dyDescent="0.2">
      <c r="A726" s="56">
        <v>2</v>
      </c>
      <c r="B726" s="79">
        <v>0</v>
      </c>
      <c r="C726" s="79">
        <v>3</v>
      </c>
      <c r="D726" s="79">
        <v>4</v>
      </c>
      <c r="E726" s="79">
        <v>5</v>
      </c>
      <c r="F726" s="79">
        <v>9</v>
      </c>
      <c r="G726" s="79">
        <v>9</v>
      </c>
      <c r="H726" s="79"/>
      <c r="I726" s="79"/>
      <c r="J726" s="79"/>
      <c r="K726" s="79"/>
      <c r="L726" s="79"/>
      <c r="M726" s="79"/>
      <c r="N726" s="56">
        <v>2</v>
      </c>
      <c r="O726" s="79">
        <v>0</v>
      </c>
      <c r="P726" s="79">
        <v>3</v>
      </c>
      <c r="Q726" s="79">
        <v>1</v>
      </c>
      <c r="R726" s="79">
        <v>1</v>
      </c>
      <c r="S726" s="79">
        <v>4</v>
      </c>
      <c r="T726" s="79">
        <v>0</v>
      </c>
      <c r="U726" s="79"/>
      <c r="V726" s="79"/>
      <c r="W726" s="79"/>
      <c r="X726" s="79"/>
      <c r="Y726" s="79"/>
      <c r="Z726" s="79"/>
      <c r="AA726" s="56">
        <v>2</v>
      </c>
      <c r="AC726" s="74">
        <f t="shared" si="74"/>
        <v>-4</v>
      </c>
    </row>
    <row r="727" spans="1:29" x14ac:dyDescent="0.2">
      <c r="A727" s="56">
        <v>3</v>
      </c>
      <c r="B727" s="79">
        <v>4</v>
      </c>
      <c r="C727" s="79">
        <v>7</v>
      </c>
      <c r="D727" s="79">
        <v>16</v>
      </c>
      <c r="E727" s="79">
        <v>18</v>
      </c>
      <c r="F727" s="79">
        <v>18</v>
      </c>
      <c r="G727" s="79">
        <v>20</v>
      </c>
      <c r="H727" s="79"/>
      <c r="I727" s="79"/>
      <c r="J727" s="79"/>
      <c r="K727" s="79"/>
      <c r="L727" s="79"/>
      <c r="M727" s="79"/>
      <c r="N727" s="56">
        <v>3</v>
      </c>
      <c r="O727" s="79">
        <v>4</v>
      </c>
      <c r="P727" s="79">
        <v>3</v>
      </c>
      <c r="Q727" s="79">
        <v>9</v>
      </c>
      <c r="R727" s="79">
        <v>1</v>
      </c>
      <c r="S727" s="79">
        <v>0</v>
      </c>
      <c r="T727" s="79">
        <v>2</v>
      </c>
      <c r="U727" s="79"/>
      <c r="V727" s="79"/>
      <c r="W727" s="79"/>
      <c r="X727" s="79"/>
      <c r="Y727" s="79"/>
      <c r="Z727" s="79"/>
      <c r="AA727" s="56">
        <v>3</v>
      </c>
      <c r="AC727" s="74">
        <f t="shared" si="74"/>
        <v>2</v>
      </c>
    </row>
    <row r="728" spans="1:29" x14ac:dyDescent="0.2">
      <c r="A728" s="56">
        <v>4</v>
      </c>
      <c r="B728" s="79">
        <v>0</v>
      </c>
      <c r="C728" s="79">
        <v>1</v>
      </c>
      <c r="D728" s="79">
        <v>2</v>
      </c>
      <c r="E728" s="79">
        <v>2</v>
      </c>
      <c r="F728" s="79">
        <v>2</v>
      </c>
      <c r="G728" s="79">
        <v>2</v>
      </c>
      <c r="H728" s="79"/>
      <c r="I728" s="79"/>
      <c r="J728" s="79"/>
      <c r="K728" s="79"/>
      <c r="L728" s="79"/>
      <c r="M728" s="79"/>
      <c r="N728" s="56">
        <v>4</v>
      </c>
      <c r="O728" s="79">
        <v>0</v>
      </c>
      <c r="P728" s="79">
        <v>1</v>
      </c>
      <c r="Q728" s="79">
        <v>1</v>
      </c>
      <c r="R728" s="79">
        <v>0</v>
      </c>
      <c r="S728" s="79">
        <v>0</v>
      </c>
      <c r="T728" s="79">
        <v>0</v>
      </c>
      <c r="U728" s="79"/>
      <c r="V728" s="79"/>
      <c r="W728" s="79"/>
      <c r="X728" s="79"/>
      <c r="Y728" s="79"/>
      <c r="Z728" s="79"/>
      <c r="AA728" s="56">
        <v>4</v>
      </c>
      <c r="AC728" s="74">
        <f t="shared" si="74"/>
        <v>0</v>
      </c>
    </row>
    <row r="729" spans="1:29" x14ac:dyDescent="0.2">
      <c r="A729" s="56">
        <v>5</v>
      </c>
      <c r="B729" s="79">
        <v>2</v>
      </c>
      <c r="C729" s="79">
        <v>4</v>
      </c>
      <c r="D729" s="79">
        <v>12</v>
      </c>
      <c r="E729" s="79">
        <v>15</v>
      </c>
      <c r="F729" s="79">
        <v>16</v>
      </c>
      <c r="G729" s="79">
        <v>21</v>
      </c>
      <c r="H729" s="79"/>
      <c r="I729" s="79"/>
      <c r="J729" s="79"/>
      <c r="K729" s="79"/>
      <c r="L729" s="79"/>
      <c r="M729" s="79"/>
      <c r="N729" s="56">
        <v>5</v>
      </c>
      <c r="O729" s="79">
        <v>2</v>
      </c>
      <c r="P729" s="79">
        <v>2</v>
      </c>
      <c r="Q729" s="79">
        <v>8</v>
      </c>
      <c r="R729" s="79">
        <v>3</v>
      </c>
      <c r="S729" s="79">
        <v>0</v>
      </c>
      <c r="T729" s="79">
        <v>5</v>
      </c>
      <c r="U729" s="79"/>
      <c r="V729" s="79"/>
      <c r="W729" s="79"/>
      <c r="X729" s="79"/>
      <c r="Y729" s="79"/>
      <c r="Z729" s="79"/>
      <c r="AA729" s="56">
        <v>5</v>
      </c>
      <c r="AC729" s="74">
        <f t="shared" si="74"/>
        <v>5</v>
      </c>
    </row>
    <row r="730" spans="1:29" x14ac:dyDescent="0.2">
      <c r="A730" s="56">
        <v>6</v>
      </c>
      <c r="B730" s="79">
        <v>2</v>
      </c>
      <c r="C730" s="79">
        <v>5</v>
      </c>
      <c r="D730" s="79">
        <v>8</v>
      </c>
      <c r="E730" s="79">
        <v>8</v>
      </c>
      <c r="F730" s="79">
        <v>8</v>
      </c>
      <c r="G730" s="79">
        <v>13</v>
      </c>
      <c r="H730" s="79"/>
      <c r="I730" s="79"/>
      <c r="J730" s="79"/>
      <c r="K730" s="79"/>
      <c r="L730" s="79"/>
      <c r="M730" s="79"/>
      <c r="N730" s="56">
        <v>6</v>
      </c>
      <c r="O730" s="79">
        <v>2</v>
      </c>
      <c r="P730" s="79">
        <v>3</v>
      </c>
      <c r="Q730" s="79">
        <v>3</v>
      </c>
      <c r="R730" s="79">
        <v>0</v>
      </c>
      <c r="S730" s="79">
        <v>0</v>
      </c>
      <c r="T730" s="79">
        <v>5</v>
      </c>
      <c r="U730" s="79"/>
      <c r="V730" s="79"/>
      <c r="W730" s="79"/>
      <c r="X730" s="79"/>
      <c r="Y730" s="79"/>
      <c r="Z730" s="79"/>
      <c r="AA730" s="56">
        <v>6</v>
      </c>
      <c r="AC730" s="74">
        <f t="shared" si="74"/>
        <v>5</v>
      </c>
    </row>
    <row r="731" spans="1:29" x14ac:dyDescent="0.2">
      <c r="A731" s="56">
        <v>7</v>
      </c>
      <c r="B731" s="79">
        <v>3</v>
      </c>
      <c r="C731" s="79">
        <v>6</v>
      </c>
      <c r="D731" s="79">
        <v>11</v>
      </c>
      <c r="E731" s="79">
        <v>16</v>
      </c>
      <c r="F731" s="79">
        <v>23</v>
      </c>
      <c r="G731" s="79">
        <v>24</v>
      </c>
      <c r="H731" s="79"/>
      <c r="I731" s="79"/>
      <c r="J731" s="79"/>
      <c r="K731" s="79"/>
      <c r="L731" s="79"/>
      <c r="M731" s="79"/>
      <c r="N731" s="56">
        <v>7</v>
      </c>
      <c r="O731" s="79">
        <v>3</v>
      </c>
      <c r="P731" s="79">
        <v>3</v>
      </c>
      <c r="Q731" s="79">
        <v>5</v>
      </c>
      <c r="R731" s="79">
        <v>5</v>
      </c>
      <c r="S731" s="79">
        <v>7</v>
      </c>
      <c r="T731" s="79">
        <v>1</v>
      </c>
      <c r="U731" s="79"/>
      <c r="V731" s="79"/>
      <c r="W731" s="79"/>
      <c r="X731" s="79"/>
      <c r="Y731" s="79"/>
      <c r="Z731" s="79"/>
      <c r="AA731" s="56">
        <v>7</v>
      </c>
      <c r="AC731" s="74">
        <f t="shared" si="74"/>
        <v>-6</v>
      </c>
    </row>
    <row r="732" spans="1:29" x14ac:dyDescent="0.2">
      <c r="A732" s="56">
        <v>8</v>
      </c>
      <c r="B732" s="79">
        <v>3</v>
      </c>
      <c r="C732" s="79">
        <v>12</v>
      </c>
      <c r="D732" s="79">
        <v>18</v>
      </c>
      <c r="E732" s="79">
        <v>29</v>
      </c>
      <c r="F732" s="79">
        <v>39</v>
      </c>
      <c r="G732" s="79">
        <v>42</v>
      </c>
      <c r="H732" s="79"/>
      <c r="I732" s="79"/>
      <c r="J732" s="79"/>
      <c r="K732" s="79"/>
      <c r="L732" s="79"/>
      <c r="M732" s="79"/>
      <c r="N732" s="56">
        <v>8</v>
      </c>
      <c r="O732" s="79">
        <v>3</v>
      </c>
      <c r="P732" s="79">
        <v>9</v>
      </c>
      <c r="Q732" s="79">
        <v>6</v>
      </c>
      <c r="R732" s="79">
        <v>11</v>
      </c>
      <c r="S732" s="79">
        <v>8</v>
      </c>
      <c r="T732" s="79">
        <v>3</v>
      </c>
      <c r="U732" s="79"/>
      <c r="V732" s="79"/>
      <c r="W732" s="79"/>
      <c r="X732" s="79"/>
      <c r="Y732" s="79"/>
      <c r="Z732" s="79"/>
      <c r="AA732" s="56">
        <v>8</v>
      </c>
      <c r="AC732" s="74">
        <f t="shared" si="74"/>
        <v>-5</v>
      </c>
    </row>
    <row r="733" spans="1:29" x14ac:dyDescent="0.2">
      <c r="A733" s="56">
        <v>9</v>
      </c>
      <c r="B733" s="79">
        <v>2</v>
      </c>
      <c r="C733" s="79">
        <v>13</v>
      </c>
      <c r="D733" s="79">
        <v>25</v>
      </c>
      <c r="E733" s="79">
        <v>37</v>
      </c>
      <c r="F733" s="79">
        <v>41</v>
      </c>
      <c r="G733" s="79">
        <v>41</v>
      </c>
      <c r="H733" s="79"/>
      <c r="I733" s="79"/>
      <c r="J733" s="79"/>
      <c r="K733" s="79"/>
      <c r="L733" s="79"/>
      <c r="M733" s="79"/>
      <c r="N733" s="56">
        <v>9</v>
      </c>
      <c r="O733" s="79">
        <v>2</v>
      </c>
      <c r="P733" s="79">
        <v>11</v>
      </c>
      <c r="Q733" s="79">
        <v>3</v>
      </c>
      <c r="R733" s="79">
        <v>6</v>
      </c>
      <c r="S733" s="79">
        <v>1</v>
      </c>
      <c r="T733" s="79">
        <v>0</v>
      </c>
      <c r="U733" s="79"/>
      <c r="V733" s="79"/>
      <c r="W733" s="79"/>
      <c r="X733" s="79"/>
      <c r="Y733" s="79"/>
      <c r="Z733" s="79"/>
      <c r="AA733" s="56">
        <v>9</v>
      </c>
      <c r="AC733" s="74">
        <f t="shared" si="74"/>
        <v>-1</v>
      </c>
    </row>
    <row r="734" spans="1:29" x14ac:dyDescent="0.2">
      <c r="A734" s="56">
        <v>10</v>
      </c>
      <c r="B734" s="79">
        <v>4</v>
      </c>
      <c r="C734" s="79">
        <v>18</v>
      </c>
      <c r="D734" s="79">
        <v>20</v>
      </c>
      <c r="E734" s="79">
        <v>26</v>
      </c>
      <c r="F734" s="79">
        <v>31</v>
      </c>
      <c r="G734" s="79">
        <v>36</v>
      </c>
      <c r="H734" s="79"/>
      <c r="I734" s="79"/>
      <c r="J734" s="79"/>
      <c r="K734" s="79"/>
      <c r="L734" s="79"/>
      <c r="M734" s="79"/>
      <c r="N734" s="56">
        <v>10</v>
      </c>
      <c r="O734" s="79">
        <v>4</v>
      </c>
      <c r="P734" s="79">
        <v>14</v>
      </c>
      <c r="Q734" s="79">
        <v>2</v>
      </c>
      <c r="R734" s="79">
        <v>6</v>
      </c>
      <c r="S734" s="79">
        <v>5</v>
      </c>
      <c r="T734" s="79">
        <v>5</v>
      </c>
      <c r="U734" s="79"/>
      <c r="V734" s="79"/>
      <c r="W734" s="79"/>
      <c r="X734" s="79"/>
      <c r="Y734" s="79"/>
      <c r="Z734" s="79"/>
      <c r="AA734" s="56">
        <v>10</v>
      </c>
      <c r="AC734" s="74">
        <f t="shared" si="74"/>
        <v>0</v>
      </c>
    </row>
    <row r="735" spans="1:29" x14ac:dyDescent="0.2">
      <c r="A735" s="56">
        <v>11</v>
      </c>
      <c r="B735" s="79">
        <v>3</v>
      </c>
      <c r="C735" s="79">
        <v>4</v>
      </c>
      <c r="D735" s="79">
        <v>6</v>
      </c>
      <c r="E735" s="79">
        <v>6</v>
      </c>
      <c r="F735" s="79">
        <v>10</v>
      </c>
      <c r="G735" s="79">
        <v>12</v>
      </c>
      <c r="H735" s="79"/>
      <c r="I735" s="79"/>
      <c r="J735" s="79"/>
      <c r="K735" s="79"/>
      <c r="L735" s="79"/>
      <c r="M735" s="79"/>
      <c r="N735" s="56">
        <v>11</v>
      </c>
      <c r="O735" s="79">
        <v>3</v>
      </c>
      <c r="P735" s="79">
        <v>1</v>
      </c>
      <c r="Q735" s="79">
        <v>2</v>
      </c>
      <c r="R735" s="79">
        <v>0</v>
      </c>
      <c r="S735" s="79">
        <v>4</v>
      </c>
      <c r="T735" s="79">
        <v>2</v>
      </c>
      <c r="U735" s="79"/>
      <c r="V735" s="79"/>
      <c r="W735" s="79"/>
      <c r="X735" s="79"/>
      <c r="Y735" s="79"/>
      <c r="Z735" s="79"/>
      <c r="AA735" s="56">
        <v>11</v>
      </c>
      <c r="AC735" s="74">
        <f t="shared" si="74"/>
        <v>-2</v>
      </c>
    </row>
    <row r="736" spans="1:29" x14ac:dyDescent="0.2">
      <c r="A736" s="56">
        <v>12</v>
      </c>
      <c r="B736" s="79">
        <v>21</v>
      </c>
      <c r="C736" s="79">
        <v>47</v>
      </c>
      <c r="D736" s="79">
        <v>92</v>
      </c>
      <c r="E736" s="79">
        <v>133</v>
      </c>
      <c r="F736" s="79">
        <v>158</v>
      </c>
      <c r="G736" s="79">
        <v>185</v>
      </c>
      <c r="H736" s="79"/>
      <c r="I736" s="79"/>
      <c r="J736" s="79"/>
      <c r="K736" s="79"/>
      <c r="L736" s="79"/>
      <c r="M736" s="79"/>
      <c r="N736" s="56">
        <v>12</v>
      </c>
      <c r="O736" s="79">
        <v>21</v>
      </c>
      <c r="P736" s="79">
        <v>26</v>
      </c>
      <c r="Q736" s="79">
        <v>44</v>
      </c>
      <c r="R736" s="79">
        <v>41</v>
      </c>
      <c r="S736" s="79">
        <v>24</v>
      </c>
      <c r="T736" s="79">
        <v>27</v>
      </c>
      <c r="U736" s="79"/>
      <c r="V736" s="79"/>
      <c r="W736" s="79"/>
      <c r="X736" s="79"/>
      <c r="Y736" s="79"/>
      <c r="Z736" s="79"/>
      <c r="AA736" s="56">
        <v>12</v>
      </c>
      <c r="AC736" s="74">
        <f t="shared" si="74"/>
        <v>3</v>
      </c>
    </row>
    <row r="737" spans="1:29" x14ac:dyDescent="0.2">
      <c r="A737" s="56">
        <v>13</v>
      </c>
      <c r="B737" s="79">
        <v>1</v>
      </c>
      <c r="C737" s="79">
        <v>8</v>
      </c>
      <c r="D737" s="79">
        <v>19</v>
      </c>
      <c r="E737" s="79">
        <v>24</v>
      </c>
      <c r="F737" s="79">
        <v>27</v>
      </c>
      <c r="G737" s="79">
        <v>28</v>
      </c>
      <c r="H737" s="79"/>
      <c r="I737" s="79"/>
      <c r="J737" s="79"/>
      <c r="K737" s="79"/>
      <c r="L737" s="79"/>
      <c r="M737" s="79"/>
      <c r="N737" s="56">
        <v>13</v>
      </c>
      <c r="O737" s="79">
        <v>1</v>
      </c>
      <c r="P737" s="79">
        <v>7</v>
      </c>
      <c r="Q737" s="79">
        <v>11</v>
      </c>
      <c r="R737" s="79">
        <v>4</v>
      </c>
      <c r="S737" s="79">
        <v>3</v>
      </c>
      <c r="T737" s="79">
        <v>1</v>
      </c>
      <c r="U737" s="79"/>
      <c r="V737" s="79"/>
      <c r="W737" s="79"/>
      <c r="X737" s="79"/>
      <c r="Y737" s="79"/>
      <c r="Z737" s="79"/>
      <c r="AA737" s="56">
        <v>13</v>
      </c>
      <c r="AC737" s="74">
        <f t="shared" si="74"/>
        <v>-2</v>
      </c>
    </row>
    <row r="738" spans="1:29" x14ac:dyDescent="0.2">
      <c r="A738" s="56">
        <v>14</v>
      </c>
      <c r="B738" s="79">
        <v>26</v>
      </c>
      <c r="C738" s="79">
        <v>37</v>
      </c>
      <c r="D738" s="79">
        <v>65</v>
      </c>
      <c r="E738" s="79">
        <v>114</v>
      </c>
      <c r="F738" s="79">
        <v>124</v>
      </c>
      <c r="G738" s="79">
        <v>126</v>
      </c>
      <c r="H738" s="79"/>
      <c r="I738" s="79"/>
      <c r="J738" s="79"/>
      <c r="K738" s="79"/>
      <c r="L738" s="79"/>
      <c r="M738" s="79"/>
      <c r="N738" s="56">
        <v>14</v>
      </c>
      <c r="O738" s="79">
        <v>26</v>
      </c>
      <c r="P738" s="79">
        <v>10</v>
      </c>
      <c r="Q738" s="79">
        <v>16</v>
      </c>
      <c r="R738" s="79">
        <v>15</v>
      </c>
      <c r="S738" s="79">
        <v>7</v>
      </c>
      <c r="T738" s="79">
        <v>2</v>
      </c>
      <c r="U738" s="79"/>
      <c r="V738" s="79"/>
      <c r="W738" s="79"/>
      <c r="X738" s="79"/>
      <c r="Y738" s="79"/>
      <c r="Z738" s="79"/>
      <c r="AA738" s="56">
        <v>14</v>
      </c>
      <c r="AC738" s="74">
        <f t="shared" si="74"/>
        <v>-5</v>
      </c>
    </row>
    <row r="739" spans="1:29" x14ac:dyDescent="0.2">
      <c r="A739" s="56">
        <v>15</v>
      </c>
      <c r="B739" s="79">
        <v>6</v>
      </c>
      <c r="C739" s="79">
        <v>17</v>
      </c>
      <c r="D739" s="79">
        <v>17</v>
      </c>
      <c r="E739" s="79">
        <v>20</v>
      </c>
      <c r="F739" s="79">
        <v>42</v>
      </c>
      <c r="G739" s="79">
        <v>42</v>
      </c>
      <c r="H739" s="79"/>
      <c r="I739" s="79"/>
      <c r="J739" s="79"/>
      <c r="K739" s="79"/>
      <c r="L739" s="79"/>
      <c r="M739" s="79"/>
      <c r="N739" s="56">
        <v>15</v>
      </c>
      <c r="O739" s="79">
        <v>6</v>
      </c>
      <c r="P739" s="79">
        <v>10</v>
      </c>
      <c r="Q739" s="79">
        <v>0</v>
      </c>
      <c r="R739" s="79">
        <v>0</v>
      </c>
      <c r="S739" s="79">
        <v>3</v>
      </c>
      <c r="T739" s="79">
        <v>6</v>
      </c>
      <c r="U739" s="79"/>
      <c r="V739" s="79"/>
      <c r="W739" s="79"/>
      <c r="X739" s="79"/>
      <c r="Y739" s="79"/>
      <c r="Z739" s="79"/>
      <c r="AA739" s="56">
        <v>15</v>
      </c>
      <c r="AC739" s="74">
        <f t="shared" si="74"/>
        <v>3</v>
      </c>
    </row>
    <row r="740" spans="1:29" x14ac:dyDescent="0.2">
      <c r="A740" s="56">
        <v>16</v>
      </c>
      <c r="B740" s="79">
        <v>5</v>
      </c>
      <c r="C740" s="79">
        <v>19</v>
      </c>
      <c r="D740" s="79">
        <v>19</v>
      </c>
      <c r="E740" s="79">
        <v>28</v>
      </c>
      <c r="F740" s="79">
        <v>36</v>
      </c>
      <c r="G740" s="79">
        <v>39</v>
      </c>
      <c r="H740" s="79"/>
      <c r="I740" s="79"/>
      <c r="J740" s="79"/>
      <c r="K740" s="79"/>
      <c r="L740" s="79"/>
      <c r="M740" s="79"/>
      <c r="N740" s="56">
        <v>16</v>
      </c>
      <c r="O740" s="79">
        <v>5</v>
      </c>
      <c r="P740" s="79">
        <v>14</v>
      </c>
      <c r="Q740" s="79">
        <v>0</v>
      </c>
      <c r="R740" s="79">
        <v>9</v>
      </c>
      <c r="S740" s="79">
        <v>8</v>
      </c>
      <c r="T740" s="79">
        <v>3</v>
      </c>
      <c r="U740" s="79"/>
      <c r="V740" s="79"/>
      <c r="W740" s="79"/>
      <c r="X740" s="79"/>
      <c r="Y740" s="79"/>
      <c r="Z740" s="79"/>
      <c r="AA740" s="56">
        <v>16</v>
      </c>
      <c r="AC740" s="74">
        <f t="shared" si="74"/>
        <v>-5</v>
      </c>
    </row>
    <row r="741" spans="1:29" x14ac:dyDescent="0.2">
      <c r="A741" s="56">
        <v>17</v>
      </c>
      <c r="B741" s="79">
        <v>11</v>
      </c>
      <c r="C741" s="79">
        <v>21</v>
      </c>
      <c r="D741" s="79">
        <v>29</v>
      </c>
      <c r="E741" s="79">
        <v>38</v>
      </c>
      <c r="F741" s="79">
        <v>42</v>
      </c>
      <c r="G741" s="79">
        <v>45</v>
      </c>
      <c r="H741" s="79"/>
      <c r="I741" s="79"/>
      <c r="J741" s="79"/>
      <c r="K741" s="79"/>
      <c r="L741" s="79"/>
      <c r="M741" s="79"/>
      <c r="N741" s="56">
        <v>17</v>
      </c>
      <c r="O741" s="79">
        <v>11</v>
      </c>
      <c r="P741" s="79">
        <v>9</v>
      </c>
      <c r="Q741" s="79">
        <v>8</v>
      </c>
      <c r="R741" s="79">
        <v>9</v>
      </c>
      <c r="S741" s="79">
        <v>3</v>
      </c>
      <c r="T741" s="79">
        <v>3</v>
      </c>
      <c r="U741" s="79"/>
      <c r="V741" s="79"/>
      <c r="W741" s="79"/>
      <c r="X741" s="79"/>
      <c r="Y741" s="79"/>
      <c r="Z741" s="79"/>
      <c r="AA741" s="56">
        <v>17</v>
      </c>
      <c r="AC741" s="74">
        <f t="shared" si="74"/>
        <v>0</v>
      </c>
    </row>
    <row r="742" spans="1:29" x14ac:dyDescent="0.2">
      <c r="A742" s="56">
        <v>18</v>
      </c>
      <c r="B742" s="79">
        <v>1</v>
      </c>
      <c r="C742" s="79">
        <v>1</v>
      </c>
      <c r="D742" s="79">
        <v>4</v>
      </c>
      <c r="E742" s="79">
        <v>5</v>
      </c>
      <c r="F742" s="79">
        <v>7</v>
      </c>
      <c r="G742" s="79">
        <v>7</v>
      </c>
      <c r="H742" s="79"/>
      <c r="I742" s="79"/>
      <c r="J742" s="79"/>
      <c r="K742" s="79"/>
      <c r="L742" s="79"/>
      <c r="M742" s="79"/>
      <c r="N742" s="56">
        <v>18</v>
      </c>
      <c r="O742" s="79">
        <v>1</v>
      </c>
      <c r="P742" s="79">
        <v>0</v>
      </c>
      <c r="Q742" s="79">
        <v>3</v>
      </c>
      <c r="R742" s="79">
        <v>1</v>
      </c>
      <c r="S742" s="79">
        <v>1</v>
      </c>
      <c r="T742" s="79">
        <v>0</v>
      </c>
      <c r="U742" s="79"/>
      <c r="V742" s="79"/>
      <c r="W742" s="79"/>
      <c r="X742" s="79"/>
      <c r="Y742" s="79"/>
      <c r="Z742" s="79"/>
      <c r="AA742" s="56">
        <v>18</v>
      </c>
      <c r="AC742" s="74">
        <f t="shared" si="74"/>
        <v>-1</v>
      </c>
    </row>
    <row r="743" spans="1:29" x14ac:dyDescent="0.2">
      <c r="A743" s="56">
        <v>19</v>
      </c>
      <c r="B743" s="79">
        <v>2</v>
      </c>
      <c r="C743" s="79">
        <v>2</v>
      </c>
      <c r="D743" s="79">
        <v>3</v>
      </c>
      <c r="E743" s="79">
        <v>10</v>
      </c>
      <c r="F743" s="79">
        <v>11</v>
      </c>
      <c r="G743" s="79">
        <v>11</v>
      </c>
      <c r="H743" s="79"/>
      <c r="I743" s="79"/>
      <c r="J743" s="79"/>
      <c r="K743" s="79"/>
      <c r="L743" s="79"/>
      <c r="M743" s="79"/>
      <c r="N743" s="56">
        <v>19</v>
      </c>
      <c r="O743" s="79">
        <v>2</v>
      </c>
      <c r="P743" s="79">
        <v>0</v>
      </c>
      <c r="Q743" s="79">
        <v>1</v>
      </c>
      <c r="R743" s="79">
        <v>7</v>
      </c>
      <c r="S743" s="79">
        <v>1</v>
      </c>
      <c r="T743" s="79">
        <v>0</v>
      </c>
      <c r="U743" s="79"/>
      <c r="V743" s="79"/>
      <c r="W743" s="79"/>
      <c r="X743" s="79"/>
      <c r="Y743" s="79"/>
      <c r="Z743" s="79"/>
      <c r="AA743" s="56">
        <v>19</v>
      </c>
      <c r="AC743" s="74">
        <f t="shared" si="74"/>
        <v>-1</v>
      </c>
    </row>
    <row r="744" spans="1:29" x14ac:dyDescent="0.2">
      <c r="A744" s="56">
        <v>20</v>
      </c>
      <c r="B744" s="79">
        <v>15</v>
      </c>
      <c r="C744" s="79">
        <v>28</v>
      </c>
      <c r="D744" s="79">
        <v>39</v>
      </c>
      <c r="E744" s="79">
        <v>47</v>
      </c>
      <c r="F744" s="79">
        <v>56</v>
      </c>
      <c r="G744" s="79">
        <v>59</v>
      </c>
      <c r="H744" s="79"/>
      <c r="I744" s="79"/>
      <c r="J744" s="79"/>
      <c r="K744" s="79"/>
      <c r="L744" s="79"/>
      <c r="M744" s="79"/>
      <c r="N744" s="56">
        <v>20</v>
      </c>
      <c r="O744" s="79">
        <v>15</v>
      </c>
      <c r="P744" s="79">
        <v>13</v>
      </c>
      <c r="Q744" s="79">
        <v>11</v>
      </c>
      <c r="R744" s="79">
        <v>8</v>
      </c>
      <c r="S744" s="79">
        <v>9</v>
      </c>
      <c r="T744" s="79">
        <v>3</v>
      </c>
      <c r="U744" s="79"/>
      <c r="V744" s="79"/>
      <c r="W744" s="79"/>
      <c r="X744" s="79"/>
      <c r="Y744" s="79"/>
      <c r="Z744" s="79"/>
      <c r="AA744" s="56">
        <v>20</v>
      </c>
      <c r="AC744" s="74">
        <f t="shared" si="74"/>
        <v>-6</v>
      </c>
    </row>
    <row r="745" spans="1:29" x14ac:dyDescent="0.2">
      <c r="A745" s="56">
        <v>21</v>
      </c>
      <c r="B745" s="79">
        <v>0</v>
      </c>
      <c r="C745" s="79">
        <v>11</v>
      </c>
      <c r="D745" s="79">
        <v>11</v>
      </c>
      <c r="E745" s="79">
        <v>25</v>
      </c>
      <c r="F745" s="79">
        <v>26</v>
      </c>
      <c r="G745" s="79">
        <v>29</v>
      </c>
      <c r="H745" s="79"/>
      <c r="I745" s="79"/>
      <c r="J745" s="79"/>
      <c r="K745" s="79"/>
      <c r="L745" s="79"/>
      <c r="M745" s="79"/>
      <c r="N745" s="56">
        <v>21</v>
      </c>
      <c r="O745" s="79">
        <v>0</v>
      </c>
      <c r="P745" s="79">
        <v>11</v>
      </c>
      <c r="Q745" s="79">
        <v>0</v>
      </c>
      <c r="R745" s="79">
        <v>13</v>
      </c>
      <c r="S745" s="79">
        <v>1</v>
      </c>
      <c r="T745" s="79">
        <v>3</v>
      </c>
      <c r="U745" s="79"/>
      <c r="V745" s="79"/>
      <c r="W745" s="79"/>
      <c r="X745" s="79"/>
      <c r="Y745" s="79"/>
      <c r="Z745" s="79"/>
      <c r="AA745" s="56">
        <v>21</v>
      </c>
      <c r="AC745" s="74">
        <f t="shared" si="74"/>
        <v>2</v>
      </c>
    </row>
    <row r="746" spans="1:29" x14ac:dyDescent="0.2">
      <c r="A746" s="56">
        <v>22</v>
      </c>
      <c r="B746" s="79">
        <v>26</v>
      </c>
      <c r="C746" s="79">
        <v>43</v>
      </c>
      <c r="D746" s="79">
        <v>46</v>
      </c>
      <c r="E746" s="79">
        <v>51</v>
      </c>
      <c r="F746" s="79">
        <v>60</v>
      </c>
      <c r="G746" s="79">
        <v>60</v>
      </c>
      <c r="H746" s="79"/>
      <c r="I746" s="79"/>
      <c r="J746" s="79"/>
      <c r="K746" s="79"/>
      <c r="L746" s="79"/>
      <c r="M746" s="79"/>
      <c r="N746" s="56">
        <v>22</v>
      </c>
      <c r="O746" s="79">
        <v>26</v>
      </c>
      <c r="P746" s="79">
        <v>17</v>
      </c>
      <c r="Q746" s="79">
        <v>3</v>
      </c>
      <c r="R746" s="79">
        <v>5</v>
      </c>
      <c r="S746" s="79">
        <v>9</v>
      </c>
      <c r="T746" s="79">
        <v>0</v>
      </c>
      <c r="U746" s="79"/>
      <c r="V746" s="79"/>
      <c r="W746" s="79"/>
      <c r="X746" s="79"/>
      <c r="Y746" s="79"/>
      <c r="Z746" s="79"/>
      <c r="AA746" s="56">
        <v>22</v>
      </c>
      <c r="AC746" s="74">
        <f t="shared" si="74"/>
        <v>-9</v>
      </c>
    </row>
    <row r="747" spans="1:29" x14ac:dyDescent="0.2">
      <c r="A747" s="56">
        <v>23</v>
      </c>
      <c r="B747" s="79">
        <v>0</v>
      </c>
      <c r="C747" s="79">
        <v>0</v>
      </c>
      <c r="D747" s="79">
        <v>0</v>
      </c>
      <c r="E747" s="79">
        <v>1</v>
      </c>
      <c r="F747" s="79">
        <v>1</v>
      </c>
      <c r="G747" s="79">
        <v>2</v>
      </c>
      <c r="H747" s="79"/>
      <c r="I747" s="79"/>
      <c r="J747" s="79"/>
      <c r="K747" s="79"/>
      <c r="L747" s="79"/>
      <c r="M747" s="79"/>
      <c r="N747" s="56">
        <v>23</v>
      </c>
      <c r="O747" s="79">
        <v>0</v>
      </c>
      <c r="P747" s="79">
        <v>0</v>
      </c>
      <c r="Q747" s="79">
        <v>0</v>
      </c>
      <c r="R747" s="79">
        <v>0</v>
      </c>
      <c r="S747" s="79">
        <v>0</v>
      </c>
      <c r="T747" s="79">
        <v>0</v>
      </c>
      <c r="U747" s="79"/>
      <c r="V747" s="79"/>
      <c r="W747" s="79"/>
      <c r="X747" s="79"/>
      <c r="Y747" s="79"/>
      <c r="Z747" s="79"/>
      <c r="AA747" s="56">
        <v>23</v>
      </c>
      <c r="AC747" s="74">
        <f t="shared" si="74"/>
        <v>0</v>
      </c>
    </row>
    <row r="748" spans="1:29" x14ac:dyDescent="0.2">
      <c r="A748" s="56">
        <v>24</v>
      </c>
      <c r="B748" s="79">
        <v>14</v>
      </c>
      <c r="C748" s="79">
        <v>15</v>
      </c>
      <c r="D748" s="79">
        <v>17</v>
      </c>
      <c r="E748" s="79">
        <v>23</v>
      </c>
      <c r="F748" s="79">
        <v>26</v>
      </c>
      <c r="G748" s="79">
        <v>28</v>
      </c>
      <c r="H748" s="79"/>
      <c r="I748" s="79"/>
      <c r="J748" s="79"/>
      <c r="K748" s="79"/>
      <c r="L748" s="79"/>
      <c r="M748" s="79"/>
      <c r="N748" s="56">
        <v>24</v>
      </c>
      <c r="O748" s="79">
        <v>14</v>
      </c>
      <c r="P748" s="79">
        <v>1</v>
      </c>
      <c r="Q748" s="79">
        <v>2</v>
      </c>
      <c r="R748" s="79">
        <v>5</v>
      </c>
      <c r="S748" s="79">
        <v>2</v>
      </c>
      <c r="T748" s="79">
        <v>2</v>
      </c>
      <c r="U748" s="79"/>
      <c r="V748" s="79"/>
      <c r="W748" s="79"/>
      <c r="X748" s="79"/>
      <c r="Y748" s="79"/>
      <c r="Z748" s="79"/>
      <c r="AA748" s="56">
        <v>24</v>
      </c>
      <c r="AC748" s="74">
        <f t="shared" si="74"/>
        <v>0</v>
      </c>
    </row>
    <row r="749" spans="1:29" x14ac:dyDescent="0.2">
      <c r="A749" s="71" t="s">
        <v>2</v>
      </c>
      <c r="B749" s="404">
        <f t="shared" ref="B749:G749" si="79">SUM(B725:B748)</f>
        <v>152</v>
      </c>
      <c r="C749" s="404">
        <f t="shared" si="79"/>
        <v>330</v>
      </c>
      <c r="D749" s="404">
        <f t="shared" si="79"/>
        <v>492</v>
      </c>
      <c r="E749" s="404">
        <f t="shared" si="79"/>
        <v>695</v>
      </c>
      <c r="F749" s="404">
        <f t="shared" si="79"/>
        <v>836</v>
      </c>
      <c r="G749" s="404">
        <f t="shared" si="79"/>
        <v>908</v>
      </c>
      <c r="H749" s="404">
        <f t="shared" ref="H749:M749" si="80">SUM(H725:H748)</f>
        <v>0</v>
      </c>
      <c r="I749" s="404">
        <f t="shared" si="80"/>
        <v>0</v>
      </c>
      <c r="J749" s="404">
        <f t="shared" si="80"/>
        <v>0</v>
      </c>
      <c r="K749" s="404">
        <f t="shared" si="80"/>
        <v>0</v>
      </c>
      <c r="L749" s="404">
        <f t="shared" si="80"/>
        <v>0</v>
      </c>
      <c r="M749" s="404">
        <f t="shared" si="80"/>
        <v>0</v>
      </c>
      <c r="N749" s="411" t="s">
        <v>2</v>
      </c>
      <c r="O749" s="404">
        <f t="shared" ref="O749:T749" si="81">SUM(O725:O748)</f>
        <v>152</v>
      </c>
      <c r="P749" s="404">
        <f t="shared" si="81"/>
        <v>175</v>
      </c>
      <c r="Q749" s="404">
        <f t="shared" si="81"/>
        <v>140</v>
      </c>
      <c r="R749" s="404">
        <f t="shared" si="81"/>
        <v>152</v>
      </c>
      <c r="S749" s="404">
        <f t="shared" si="81"/>
        <v>109</v>
      </c>
      <c r="T749" s="404">
        <f t="shared" si="81"/>
        <v>76</v>
      </c>
      <c r="U749" s="404">
        <f t="shared" ref="U749:Z749" si="82">SUM(U725:U748)</f>
        <v>0</v>
      </c>
      <c r="V749" s="404">
        <f t="shared" si="82"/>
        <v>0</v>
      </c>
      <c r="W749" s="404">
        <f t="shared" si="82"/>
        <v>0</v>
      </c>
      <c r="X749" s="404">
        <f t="shared" si="82"/>
        <v>0</v>
      </c>
      <c r="Y749" s="404">
        <f t="shared" si="82"/>
        <v>0</v>
      </c>
      <c r="Z749" s="404">
        <f t="shared" si="82"/>
        <v>0</v>
      </c>
      <c r="AA749" s="71" t="s">
        <v>2</v>
      </c>
      <c r="AC749" s="74"/>
    </row>
    <row r="750" spans="1:29" x14ac:dyDescent="0.2">
      <c r="A750" s="45"/>
      <c r="AC750" s="74"/>
    </row>
    <row r="751" spans="1:29" x14ac:dyDescent="0.2">
      <c r="E751" s="67"/>
      <c r="F751" s="67"/>
      <c r="H751" s="67"/>
      <c r="X751" s="324"/>
      <c r="AC751" s="74"/>
    </row>
    <row r="752" spans="1:29" x14ac:dyDescent="0.2">
      <c r="X752" s="324"/>
      <c r="AC752" s="74"/>
    </row>
    <row r="753" spans="1:30" x14ac:dyDescent="0.2">
      <c r="B753" s="81"/>
      <c r="O753" s="81"/>
      <c r="X753" s="324"/>
      <c r="AC753" s="74"/>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74"/>
    </row>
    <row r="755" spans="1:30" x14ac:dyDescent="0.2">
      <c r="A755" s="64">
        <v>1</v>
      </c>
      <c r="B755" s="79">
        <v>1</v>
      </c>
      <c r="C755" s="79">
        <v>15</v>
      </c>
      <c r="D755" s="79">
        <v>16</v>
      </c>
      <c r="E755" s="79">
        <v>23</v>
      </c>
      <c r="F755" s="79">
        <v>33</v>
      </c>
      <c r="G755" s="79">
        <v>37</v>
      </c>
      <c r="H755" s="79"/>
      <c r="I755" s="79"/>
      <c r="J755" s="79"/>
      <c r="K755" s="79"/>
      <c r="L755" s="79"/>
      <c r="M755" s="79"/>
      <c r="N755" s="123">
        <v>1</v>
      </c>
      <c r="O755" s="79">
        <v>1</v>
      </c>
      <c r="P755" s="79">
        <v>14</v>
      </c>
      <c r="Q755" s="79">
        <v>1</v>
      </c>
      <c r="R755" s="79">
        <v>3</v>
      </c>
      <c r="S755" s="79">
        <v>10</v>
      </c>
      <c r="T755" s="79">
        <v>3</v>
      </c>
      <c r="U755" s="79"/>
      <c r="V755" s="79"/>
      <c r="W755" s="79"/>
      <c r="X755" s="79"/>
      <c r="Y755" s="79"/>
      <c r="Z755" s="79"/>
      <c r="AA755" s="64">
        <v>1</v>
      </c>
      <c r="AC755" s="74">
        <f t="shared" si="74"/>
        <v>-7</v>
      </c>
      <c r="AD755" s="15" t="b">
        <f t="shared" ref="AD755:AD778" si="83">IF(T755&gt;=T725, TRUE, FALSE)</f>
        <v>1</v>
      </c>
    </row>
    <row r="756" spans="1:30" x14ac:dyDescent="0.2">
      <c r="A756" s="64">
        <v>2</v>
      </c>
      <c r="B756" s="79">
        <v>0</v>
      </c>
      <c r="C756" s="79">
        <v>3</v>
      </c>
      <c r="D756" s="79">
        <v>4</v>
      </c>
      <c r="E756" s="79">
        <v>5</v>
      </c>
      <c r="F756" s="79">
        <v>9</v>
      </c>
      <c r="G756" s="79">
        <v>9</v>
      </c>
      <c r="H756" s="79"/>
      <c r="I756" s="79"/>
      <c r="J756" s="79"/>
      <c r="K756" s="79"/>
      <c r="L756" s="79"/>
      <c r="M756" s="79"/>
      <c r="N756" s="123">
        <v>2</v>
      </c>
      <c r="O756" s="79">
        <v>0</v>
      </c>
      <c r="P756" s="79">
        <v>3</v>
      </c>
      <c r="Q756" s="79">
        <v>1</v>
      </c>
      <c r="R756" s="79">
        <v>1</v>
      </c>
      <c r="S756" s="79">
        <v>4</v>
      </c>
      <c r="T756" s="79">
        <v>0</v>
      </c>
      <c r="U756" s="79"/>
      <c r="V756" s="79"/>
      <c r="W756" s="79"/>
      <c r="X756" s="79"/>
      <c r="Y756" s="79"/>
      <c r="Z756" s="79"/>
      <c r="AA756" s="64">
        <v>2</v>
      </c>
      <c r="AC756" s="74">
        <f t="shared" si="74"/>
        <v>-4</v>
      </c>
      <c r="AD756" s="15" t="b">
        <f t="shared" si="83"/>
        <v>1</v>
      </c>
    </row>
    <row r="757" spans="1:30" x14ac:dyDescent="0.2">
      <c r="A757" s="64">
        <v>3</v>
      </c>
      <c r="B757" s="79">
        <v>4</v>
      </c>
      <c r="C757" s="79">
        <v>7</v>
      </c>
      <c r="D757" s="79">
        <v>16</v>
      </c>
      <c r="E757" s="79">
        <v>18</v>
      </c>
      <c r="F757" s="79">
        <v>18</v>
      </c>
      <c r="G757" s="79">
        <v>20</v>
      </c>
      <c r="H757" s="79"/>
      <c r="I757" s="79"/>
      <c r="J757" s="79"/>
      <c r="K757" s="79"/>
      <c r="L757" s="79"/>
      <c r="M757" s="79"/>
      <c r="N757" s="123">
        <v>3</v>
      </c>
      <c r="O757" s="79">
        <v>4</v>
      </c>
      <c r="P757" s="79">
        <v>3</v>
      </c>
      <c r="Q757" s="79">
        <v>9</v>
      </c>
      <c r="R757" s="79">
        <v>1</v>
      </c>
      <c r="S757" s="79">
        <v>0</v>
      </c>
      <c r="T757" s="79">
        <v>2</v>
      </c>
      <c r="U757" s="79"/>
      <c r="V757" s="79"/>
      <c r="W757" s="79"/>
      <c r="X757" s="79"/>
      <c r="Y757" s="79"/>
      <c r="Z757" s="79"/>
      <c r="AA757" s="64">
        <v>3</v>
      </c>
      <c r="AC757" s="74">
        <f t="shared" si="74"/>
        <v>2</v>
      </c>
      <c r="AD757" s="15" t="b">
        <f t="shared" si="83"/>
        <v>1</v>
      </c>
    </row>
    <row r="758" spans="1:30" x14ac:dyDescent="0.2">
      <c r="A758" s="64">
        <v>4</v>
      </c>
      <c r="B758" s="79">
        <v>0</v>
      </c>
      <c r="C758" s="79">
        <v>1</v>
      </c>
      <c r="D758" s="79">
        <v>2</v>
      </c>
      <c r="E758" s="79">
        <v>2</v>
      </c>
      <c r="F758" s="79">
        <v>2</v>
      </c>
      <c r="G758" s="79">
        <v>2</v>
      </c>
      <c r="H758" s="79"/>
      <c r="I758" s="79"/>
      <c r="J758" s="79"/>
      <c r="K758" s="79"/>
      <c r="L758" s="79"/>
      <c r="M758" s="79"/>
      <c r="N758" s="123">
        <v>4</v>
      </c>
      <c r="O758" s="79">
        <v>0</v>
      </c>
      <c r="P758" s="79">
        <v>1</v>
      </c>
      <c r="Q758" s="79">
        <v>1</v>
      </c>
      <c r="R758" s="79">
        <v>0</v>
      </c>
      <c r="S758" s="79">
        <v>0</v>
      </c>
      <c r="T758" s="79">
        <v>0</v>
      </c>
      <c r="U758" s="79"/>
      <c r="V758" s="79"/>
      <c r="W758" s="79"/>
      <c r="X758" s="79"/>
      <c r="Y758" s="79"/>
      <c r="Z758" s="79"/>
      <c r="AA758" s="64">
        <v>4</v>
      </c>
      <c r="AC758" s="74">
        <f t="shared" si="74"/>
        <v>0</v>
      </c>
      <c r="AD758" s="15" t="b">
        <f t="shared" si="83"/>
        <v>1</v>
      </c>
    </row>
    <row r="759" spans="1:30" x14ac:dyDescent="0.2">
      <c r="A759" s="64">
        <v>5</v>
      </c>
      <c r="B759" s="79">
        <v>2</v>
      </c>
      <c r="C759" s="79">
        <v>4</v>
      </c>
      <c r="D759" s="79">
        <v>14</v>
      </c>
      <c r="E759" s="79">
        <v>17</v>
      </c>
      <c r="F759" s="79">
        <v>18</v>
      </c>
      <c r="G759" s="79">
        <v>23</v>
      </c>
      <c r="H759" s="79"/>
      <c r="I759" s="79"/>
      <c r="J759" s="79"/>
      <c r="K759" s="79"/>
      <c r="L759" s="79"/>
      <c r="M759" s="79"/>
      <c r="N759" s="123">
        <v>5</v>
      </c>
      <c r="O759" s="79">
        <v>2</v>
      </c>
      <c r="P759" s="79">
        <v>2</v>
      </c>
      <c r="Q759" s="79">
        <v>10</v>
      </c>
      <c r="R759" s="79">
        <v>3</v>
      </c>
      <c r="S759" s="79">
        <v>0</v>
      </c>
      <c r="T759" s="79">
        <v>5</v>
      </c>
      <c r="U759" s="79"/>
      <c r="V759" s="79"/>
      <c r="W759" s="79"/>
      <c r="X759" s="79"/>
      <c r="Y759" s="79"/>
      <c r="Z759" s="79"/>
      <c r="AA759" s="64">
        <v>5</v>
      </c>
      <c r="AC759" s="74">
        <f t="shared" si="74"/>
        <v>5</v>
      </c>
      <c r="AD759" s="15" t="b">
        <f t="shared" si="83"/>
        <v>1</v>
      </c>
    </row>
    <row r="760" spans="1:30" x14ac:dyDescent="0.2">
      <c r="A760" s="64">
        <v>6</v>
      </c>
      <c r="B760" s="79">
        <v>4</v>
      </c>
      <c r="C760" s="79">
        <v>7</v>
      </c>
      <c r="D760" s="79">
        <v>12</v>
      </c>
      <c r="E760" s="79">
        <v>14</v>
      </c>
      <c r="F760" s="79">
        <v>14</v>
      </c>
      <c r="G760" s="79">
        <v>20</v>
      </c>
      <c r="H760" s="79"/>
      <c r="I760" s="79"/>
      <c r="J760" s="79"/>
      <c r="K760" s="79"/>
      <c r="L760" s="79"/>
      <c r="M760" s="79"/>
      <c r="N760" s="123">
        <v>6</v>
      </c>
      <c r="O760" s="79">
        <v>4</v>
      </c>
      <c r="P760" s="79">
        <v>3</v>
      </c>
      <c r="Q760" s="79">
        <v>5</v>
      </c>
      <c r="R760" s="79">
        <v>2</v>
      </c>
      <c r="S760" s="79">
        <v>0</v>
      </c>
      <c r="T760" s="79">
        <v>6</v>
      </c>
      <c r="U760" s="79"/>
      <c r="V760" s="79"/>
      <c r="W760" s="79"/>
      <c r="X760" s="79"/>
      <c r="Y760" s="79"/>
      <c r="Z760" s="79"/>
      <c r="AA760" s="64">
        <v>6</v>
      </c>
      <c r="AC760" s="74">
        <f t="shared" si="74"/>
        <v>6</v>
      </c>
      <c r="AD760" s="15" t="b">
        <f t="shared" si="83"/>
        <v>1</v>
      </c>
    </row>
    <row r="761" spans="1:30" x14ac:dyDescent="0.2">
      <c r="A761" s="64">
        <v>7</v>
      </c>
      <c r="B761" s="79">
        <v>3</v>
      </c>
      <c r="C761" s="79">
        <v>6</v>
      </c>
      <c r="D761" s="79">
        <v>11</v>
      </c>
      <c r="E761" s="79">
        <v>16</v>
      </c>
      <c r="F761" s="79">
        <v>23</v>
      </c>
      <c r="G761" s="79">
        <v>24</v>
      </c>
      <c r="H761" s="79"/>
      <c r="I761" s="79"/>
      <c r="J761" s="79"/>
      <c r="K761" s="79"/>
      <c r="L761" s="79"/>
      <c r="M761" s="79"/>
      <c r="N761" s="123">
        <v>7</v>
      </c>
      <c r="O761" s="79">
        <v>3</v>
      </c>
      <c r="P761" s="79">
        <v>3</v>
      </c>
      <c r="Q761" s="79">
        <v>5</v>
      </c>
      <c r="R761" s="79">
        <v>5</v>
      </c>
      <c r="S761" s="79">
        <v>7</v>
      </c>
      <c r="T761" s="79">
        <v>1</v>
      </c>
      <c r="U761" s="79"/>
      <c r="V761" s="79"/>
      <c r="W761" s="79"/>
      <c r="X761" s="79"/>
      <c r="Y761" s="79"/>
      <c r="Z761" s="79"/>
      <c r="AA761" s="64">
        <v>7</v>
      </c>
      <c r="AC761" s="74">
        <f t="shared" si="74"/>
        <v>-6</v>
      </c>
      <c r="AD761" s="15" t="b">
        <f t="shared" si="83"/>
        <v>1</v>
      </c>
    </row>
    <row r="762" spans="1:30" x14ac:dyDescent="0.2">
      <c r="A762" s="64">
        <v>8</v>
      </c>
      <c r="B762" s="79">
        <v>3</v>
      </c>
      <c r="C762" s="79">
        <v>12</v>
      </c>
      <c r="D762" s="79">
        <v>18</v>
      </c>
      <c r="E762" s="79">
        <v>29</v>
      </c>
      <c r="F762" s="79">
        <v>39</v>
      </c>
      <c r="G762" s="79">
        <v>42</v>
      </c>
      <c r="H762" s="79"/>
      <c r="I762" s="79"/>
      <c r="J762" s="79"/>
      <c r="K762" s="79"/>
      <c r="L762" s="79"/>
      <c r="M762" s="79"/>
      <c r="N762" s="123">
        <v>8</v>
      </c>
      <c r="O762" s="79">
        <v>3</v>
      </c>
      <c r="P762" s="79">
        <v>9</v>
      </c>
      <c r="Q762" s="79">
        <v>6</v>
      </c>
      <c r="R762" s="79">
        <v>11</v>
      </c>
      <c r="S762" s="79">
        <v>8</v>
      </c>
      <c r="T762" s="79">
        <v>3</v>
      </c>
      <c r="U762" s="79"/>
      <c r="V762" s="79"/>
      <c r="W762" s="79"/>
      <c r="X762" s="79"/>
      <c r="Y762" s="79"/>
      <c r="Z762" s="79"/>
      <c r="AA762" s="64">
        <v>8</v>
      </c>
      <c r="AC762" s="74">
        <f t="shared" si="74"/>
        <v>-5</v>
      </c>
      <c r="AD762" s="15" t="b">
        <f t="shared" si="83"/>
        <v>1</v>
      </c>
    </row>
    <row r="763" spans="1:30" x14ac:dyDescent="0.2">
      <c r="A763" s="64">
        <v>9</v>
      </c>
      <c r="B763" s="79">
        <v>2</v>
      </c>
      <c r="C763" s="79">
        <v>13</v>
      </c>
      <c r="D763" s="79">
        <v>25</v>
      </c>
      <c r="E763" s="79">
        <v>37</v>
      </c>
      <c r="F763" s="79">
        <v>41</v>
      </c>
      <c r="G763" s="79">
        <v>41</v>
      </c>
      <c r="H763" s="79"/>
      <c r="I763" s="79"/>
      <c r="J763" s="79"/>
      <c r="K763" s="79"/>
      <c r="L763" s="79"/>
      <c r="M763" s="79"/>
      <c r="N763" s="123">
        <v>9</v>
      </c>
      <c r="O763" s="79">
        <v>2</v>
      </c>
      <c r="P763" s="79">
        <v>11</v>
      </c>
      <c r="Q763" s="79">
        <v>3</v>
      </c>
      <c r="R763" s="79">
        <v>6</v>
      </c>
      <c r="S763" s="79">
        <v>1</v>
      </c>
      <c r="T763" s="79">
        <v>0</v>
      </c>
      <c r="U763" s="79"/>
      <c r="V763" s="79"/>
      <c r="W763" s="79"/>
      <c r="X763" s="79"/>
      <c r="Y763" s="79"/>
      <c r="Z763" s="79"/>
      <c r="AA763" s="64">
        <v>9</v>
      </c>
      <c r="AC763" s="74">
        <f t="shared" si="74"/>
        <v>-1</v>
      </c>
      <c r="AD763" s="15" t="b">
        <f t="shared" si="83"/>
        <v>1</v>
      </c>
    </row>
    <row r="764" spans="1:30" x14ac:dyDescent="0.2">
      <c r="A764" s="64">
        <v>10</v>
      </c>
      <c r="B764" s="79">
        <v>4</v>
      </c>
      <c r="C764" s="79">
        <v>18</v>
      </c>
      <c r="D764" s="79">
        <v>20</v>
      </c>
      <c r="E764" s="79">
        <v>26</v>
      </c>
      <c r="F764" s="79">
        <v>31</v>
      </c>
      <c r="G764" s="79">
        <v>36</v>
      </c>
      <c r="H764" s="79"/>
      <c r="I764" s="79"/>
      <c r="J764" s="79"/>
      <c r="K764" s="79"/>
      <c r="L764" s="79"/>
      <c r="M764" s="79"/>
      <c r="N764" s="123">
        <v>10</v>
      </c>
      <c r="O764" s="79">
        <v>4</v>
      </c>
      <c r="P764" s="79">
        <v>14</v>
      </c>
      <c r="Q764" s="79">
        <v>2</v>
      </c>
      <c r="R764" s="79">
        <v>6</v>
      </c>
      <c r="S764" s="79">
        <v>5</v>
      </c>
      <c r="T764" s="79">
        <v>5</v>
      </c>
      <c r="U764" s="79"/>
      <c r="V764" s="79"/>
      <c r="W764" s="79"/>
      <c r="X764" s="79"/>
      <c r="Y764" s="79"/>
      <c r="Z764" s="79"/>
      <c r="AA764" s="64">
        <v>10</v>
      </c>
      <c r="AC764" s="74">
        <f t="shared" si="74"/>
        <v>0</v>
      </c>
      <c r="AD764" s="15" t="b">
        <f t="shared" si="83"/>
        <v>1</v>
      </c>
    </row>
    <row r="765" spans="1:30" x14ac:dyDescent="0.2">
      <c r="A765" s="64">
        <v>11</v>
      </c>
      <c r="B765" s="79">
        <v>3</v>
      </c>
      <c r="C765" s="79">
        <v>4</v>
      </c>
      <c r="D765" s="79">
        <v>7</v>
      </c>
      <c r="E765" s="79">
        <v>7</v>
      </c>
      <c r="F765" s="79">
        <v>11</v>
      </c>
      <c r="G765" s="79">
        <v>13</v>
      </c>
      <c r="H765" s="79"/>
      <c r="I765" s="79"/>
      <c r="J765" s="79"/>
      <c r="K765" s="79"/>
      <c r="L765" s="79"/>
      <c r="M765" s="79"/>
      <c r="N765" s="123">
        <v>11</v>
      </c>
      <c r="O765" s="79">
        <v>3</v>
      </c>
      <c r="P765" s="79">
        <v>1</v>
      </c>
      <c r="Q765" s="79">
        <v>3</v>
      </c>
      <c r="R765" s="79">
        <v>0</v>
      </c>
      <c r="S765" s="79">
        <v>4</v>
      </c>
      <c r="T765" s="79">
        <v>2</v>
      </c>
      <c r="U765" s="79"/>
      <c r="V765" s="79"/>
      <c r="W765" s="79"/>
      <c r="X765" s="79"/>
      <c r="Y765" s="79"/>
      <c r="Z765" s="79"/>
      <c r="AA765" s="64">
        <v>11</v>
      </c>
      <c r="AC765" s="74">
        <f t="shared" si="74"/>
        <v>-2</v>
      </c>
      <c r="AD765" s="15" t="b">
        <f t="shared" si="83"/>
        <v>1</v>
      </c>
    </row>
    <row r="766" spans="1:30" x14ac:dyDescent="0.2">
      <c r="A766" s="64">
        <v>12</v>
      </c>
      <c r="B766" s="79">
        <v>21</v>
      </c>
      <c r="C766" s="79">
        <v>47</v>
      </c>
      <c r="D766" s="79">
        <v>92</v>
      </c>
      <c r="E766" s="79">
        <v>133</v>
      </c>
      <c r="F766" s="79">
        <v>158</v>
      </c>
      <c r="G766" s="79">
        <v>185</v>
      </c>
      <c r="H766" s="79"/>
      <c r="I766" s="79"/>
      <c r="J766" s="79"/>
      <c r="K766" s="79"/>
      <c r="L766" s="79"/>
      <c r="M766" s="79"/>
      <c r="N766" s="123">
        <v>12</v>
      </c>
      <c r="O766" s="79">
        <v>21</v>
      </c>
      <c r="P766" s="79">
        <v>26</v>
      </c>
      <c r="Q766" s="79">
        <v>44</v>
      </c>
      <c r="R766" s="79">
        <v>41</v>
      </c>
      <c r="S766" s="79">
        <v>24</v>
      </c>
      <c r="T766" s="79">
        <v>27</v>
      </c>
      <c r="U766" s="79"/>
      <c r="V766" s="79"/>
      <c r="W766" s="79"/>
      <c r="X766" s="79"/>
      <c r="Y766" s="79"/>
      <c r="Z766" s="79"/>
      <c r="AA766" s="64">
        <v>12</v>
      </c>
      <c r="AC766" s="74">
        <f t="shared" si="74"/>
        <v>3</v>
      </c>
      <c r="AD766" s="15" t="b">
        <f t="shared" si="83"/>
        <v>1</v>
      </c>
    </row>
    <row r="767" spans="1:30" x14ac:dyDescent="0.2">
      <c r="A767" s="64">
        <v>13</v>
      </c>
      <c r="B767" s="79">
        <v>1</v>
      </c>
      <c r="C767" s="79">
        <v>8</v>
      </c>
      <c r="D767" s="79">
        <v>19</v>
      </c>
      <c r="E767" s="79">
        <v>24</v>
      </c>
      <c r="F767" s="79">
        <v>27</v>
      </c>
      <c r="G767" s="79">
        <v>28</v>
      </c>
      <c r="H767" s="79"/>
      <c r="I767" s="79"/>
      <c r="J767" s="79"/>
      <c r="K767" s="79"/>
      <c r="L767" s="79"/>
      <c r="M767" s="79"/>
      <c r="N767" s="123">
        <v>13</v>
      </c>
      <c r="O767" s="79">
        <v>1</v>
      </c>
      <c r="P767" s="79">
        <v>7</v>
      </c>
      <c r="Q767" s="79">
        <v>11</v>
      </c>
      <c r="R767" s="79">
        <v>4</v>
      </c>
      <c r="S767" s="79">
        <v>3</v>
      </c>
      <c r="T767" s="79">
        <v>1</v>
      </c>
      <c r="U767" s="79"/>
      <c r="V767" s="79"/>
      <c r="W767" s="79"/>
      <c r="X767" s="79"/>
      <c r="Y767" s="79"/>
      <c r="Z767" s="79"/>
      <c r="AA767" s="64">
        <v>13</v>
      </c>
      <c r="AC767" s="74">
        <f t="shared" si="74"/>
        <v>-2</v>
      </c>
      <c r="AD767" s="15" t="b">
        <f t="shared" si="83"/>
        <v>1</v>
      </c>
    </row>
    <row r="768" spans="1:30" x14ac:dyDescent="0.2">
      <c r="A768" s="64">
        <v>14</v>
      </c>
      <c r="B768" s="79">
        <v>26</v>
      </c>
      <c r="C768" s="79">
        <v>37</v>
      </c>
      <c r="D768" s="79">
        <v>65</v>
      </c>
      <c r="E768" s="79">
        <v>114</v>
      </c>
      <c r="F768" s="79">
        <v>124</v>
      </c>
      <c r="G768" s="79">
        <v>126</v>
      </c>
      <c r="H768" s="79"/>
      <c r="I768" s="79"/>
      <c r="J768" s="79"/>
      <c r="K768" s="79"/>
      <c r="L768" s="79"/>
      <c r="M768" s="79"/>
      <c r="N768" s="123">
        <v>14</v>
      </c>
      <c r="O768" s="79">
        <v>26</v>
      </c>
      <c r="P768" s="79">
        <v>10</v>
      </c>
      <c r="Q768" s="79">
        <v>16</v>
      </c>
      <c r="R768" s="79">
        <v>15</v>
      </c>
      <c r="S768" s="79">
        <v>7</v>
      </c>
      <c r="T768" s="79">
        <v>2</v>
      </c>
      <c r="U768" s="79"/>
      <c r="V768" s="79"/>
      <c r="W768" s="79"/>
      <c r="X768" s="79"/>
      <c r="Y768" s="79"/>
      <c r="Z768" s="79"/>
      <c r="AA768" s="64">
        <v>14</v>
      </c>
      <c r="AC768" s="74">
        <f t="shared" si="74"/>
        <v>-5</v>
      </c>
      <c r="AD768" s="15" t="b">
        <f t="shared" si="83"/>
        <v>1</v>
      </c>
    </row>
    <row r="769" spans="1:30" x14ac:dyDescent="0.2">
      <c r="A769" s="64">
        <v>15</v>
      </c>
      <c r="B769" s="79">
        <v>6</v>
      </c>
      <c r="C769" s="79">
        <v>17</v>
      </c>
      <c r="D769" s="79">
        <v>17</v>
      </c>
      <c r="E769" s="79">
        <v>20</v>
      </c>
      <c r="F769" s="79">
        <v>52</v>
      </c>
      <c r="G769" s="79">
        <v>42</v>
      </c>
      <c r="H769" s="79"/>
      <c r="I769" s="79"/>
      <c r="J769" s="79"/>
      <c r="K769" s="79"/>
      <c r="L769" s="79"/>
      <c r="M769" s="79"/>
      <c r="N769" s="123">
        <v>15</v>
      </c>
      <c r="O769" s="79">
        <v>6</v>
      </c>
      <c r="P769" s="79">
        <v>10</v>
      </c>
      <c r="Q769" s="79">
        <v>0</v>
      </c>
      <c r="R769" s="79">
        <v>0</v>
      </c>
      <c r="S769" s="79">
        <v>3</v>
      </c>
      <c r="T769" s="79">
        <v>6</v>
      </c>
      <c r="U769" s="79"/>
      <c r="V769" s="79"/>
      <c r="W769" s="79"/>
      <c r="X769" s="79"/>
      <c r="Y769" s="79"/>
      <c r="Z769" s="79"/>
      <c r="AA769" s="64">
        <v>15</v>
      </c>
      <c r="AC769" s="74">
        <f t="shared" si="74"/>
        <v>3</v>
      </c>
      <c r="AD769" s="15" t="b">
        <f t="shared" si="83"/>
        <v>1</v>
      </c>
    </row>
    <row r="770" spans="1:30" x14ac:dyDescent="0.2">
      <c r="A770" s="64">
        <v>16</v>
      </c>
      <c r="B770" s="79">
        <v>5</v>
      </c>
      <c r="C770" s="79">
        <v>19</v>
      </c>
      <c r="D770" s="79">
        <v>19</v>
      </c>
      <c r="E770" s="79">
        <v>28</v>
      </c>
      <c r="F770" s="79">
        <v>36</v>
      </c>
      <c r="G770" s="79">
        <v>39</v>
      </c>
      <c r="H770" s="79"/>
      <c r="I770" s="79"/>
      <c r="J770" s="79"/>
      <c r="K770" s="79"/>
      <c r="L770" s="79"/>
      <c r="M770" s="79"/>
      <c r="N770" s="123">
        <v>16</v>
      </c>
      <c r="O770" s="79">
        <v>5</v>
      </c>
      <c r="P770" s="79">
        <v>14</v>
      </c>
      <c r="Q770" s="79">
        <v>0</v>
      </c>
      <c r="R770" s="79">
        <v>9</v>
      </c>
      <c r="S770" s="79">
        <v>8</v>
      </c>
      <c r="T770" s="79">
        <v>3</v>
      </c>
      <c r="U770" s="79"/>
      <c r="V770" s="79"/>
      <c r="W770" s="79"/>
      <c r="X770" s="79"/>
      <c r="Y770" s="79"/>
      <c r="Z770" s="79"/>
      <c r="AA770" s="64">
        <v>16</v>
      </c>
      <c r="AC770" s="74">
        <f t="shared" si="74"/>
        <v>-5</v>
      </c>
      <c r="AD770" s="15" t="b">
        <f t="shared" si="83"/>
        <v>1</v>
      </c>
    </row>
    <row r="771" spans="1:30" x14ac:dyDescent="0.2">
      <c r="A771" s="64">
        <v>17</v>
      </c>
      <c r="B771" s="79">
        <v>11</v>
      </c>
      <c r="C771" s="79">
        <v>24</v>
      </c>
      <c r="D771" s="79">
        <v>32</v>
      </c>
      <c r="E771" s="79">
        <v>41</v>
      </c>
      <c r="F771" s="79">
        <v>45</v>
      </c>
      <c r="G771" s="79">
        <v>48</v>
      </c>
      <c r="H771" s="79"/>
      <c r="I771" s="79"/>
      <c r="J771" s="79"/>
      <c r="K771" s="79"/>
      <c r="L771" s="79"/>
      <c r="M771" s="79"/>
      <c r="N771" s="123">
        <v>17</v>
      </c>
      <c r="O771" s="79">
        <v>11</v>
      </c>
      <c r="P771" s="79">
        <v>10</v>
      </c>
      <c r="Q771" s="79">
        <v>8</v>
      </c>
      <c r="R771" s="79">
        <v>9</v>
      </c>
      <c r="S771" s="79">
        <v>3</v>
      </c>
      <c r="T771" s="79">
        <v>3</v>
      </c>
      <c r="U771" s="79"/>
      <c r="V771" s="79"/>
      <c r="W771" s="79"/>
      <c r="X771" s="79"/>
      <c r="Y771" s="79"/>
      <c r="Z771" s="79"/>
      <c r="AA771" s="64">
        <v>17</v>
      </c>
      <c r="AC771" s="74">
        <f t="shared" si="74"/>
        <v>0</v>
      </c>
      <c r="AD771" s="15" t="b">
        <f t="shared" si="83"/>
        <v>1</v>
      </c>
    </row>
    <row r="772" spans="1:30" x14ac:dyDescent="0.2">
      <c r="A772" s="64">
        <v>18</v>
      </c>
      <c r="B772" s="79">
        <v>1</v>
      </c>
      <c r="C772" s="79">
        <v>1</v>
      </c>
      <c r="D772" s="79">
        <v>4</v>
      </c>
      <c r="E772" s="79">
        <v>5</v>
      </c>
      <c r="F772" s="79">
        <v>7</v>
      </c>
      <c r="G772" s="79">
        <v>7</v>
      </c>
      <c r="H772" s="79"/>
      <c r="I772" s="79"/>
      <c r="J772" s="79"/>
      <c r="K772" s="79"/>
      <c r="L772" s="79"/>
      <c r="M772" s="79"/>
      <c r="N772" s="123">
        <v>18</v>
      </c>
      <c r="O772" s="79">
        <v>1</v>
      </c>
      <c r="P772" s="79">
        <v>0</v>
      </c>
      <c r="Q772" s="79">
        <v>3</v>
      </c>
      <c r="R772" s="79">
        <v>1</v>
      </c>
      <c r="S772" s="79">
        <v>1</v>
      </c>
      <c r="T772" s="79">
        <v>0</v>
      </c>
      <c r="U772" s="79"/>
      <c r="V772" s="79"/>
      <c r="W772" s="79"/>
      <c r="X772" s="79"/>
      <c r="Y772" s="79"/>
      <c r="Z772" s="79"/>
      <c r="AA772" s="64">
        <v>18</v>
      </c>
      <c r="AC772" s="74">
        <f t="shared" si="74"/>
        <v>-1</v>
      </c>
      <c r="AD772" s="15" t="b">
        <f t="shared" si="83"/>
        <v>1</v>
      </c>
    </row>
    <row r="773" spans="1:30" x14ac:dyDescent="0.2">
      <c r="A773" s="64">
        <v>19</v>
      </c>
      <c r="B773" s="79">
        <v>2</v>
      </c>
      <c r="C773" s="79">
        <v>2</v>
      </c>
      <c r="D773" s="79">
        <v>3</v>
      </c>
      <c r="E773" s="79">
        <v>10</v>
      </c>
      <c r="F773" s="79">
        <v>11</v>
      </c>
      <c r="G773" s="79">
        <v>11</v>
      </c>
      <c r="H773" s="79"/>
      <c r="I773" s="79"/>
      <c r="J773" s="79"/>
      <c r="K773" s="79"/>
      <c r="L773" s="79"/>
      <c r="M773" s="79"/>
      <c r="N773" s="123">
        <v>19</v>
      </c>
      <c r="O773" s="79">
        <v>2</v>
      </c>
      <c r="P773" s="79">
        <v>0</v>
      </c>
      <c r="Q773" s="79">
        <v>1</v>
      </c>
      <c r="R773" s="79">
        <v>7</v>
      </c>
      <c r="S773" s="79">
        <v>1</v>
      </c>
      <c r="T773" s="79">
        <v>0</v>
      </c>
      <c r="U773" s="79"/>
      <c r="V773" s="79"/>
      <c r="W773" s="79"/>
      <c r="X773" s="79"/>
      <c r="Y773" s="79"/>
      <c r="Z773" s="79"/>
      <c r="AA773" s="64">
        <v>19</v>
      </c>
      <c r="AC773" s="74">
        <f t="shared" si="74"/>
        <v>-1</v>
      </c>
      <c r="AD773" s="15" t="b">
        <f t="shared" si="83"/>
        <v>1</v>
      </c>
    </row>
    <row r="774" spans="1:30" x14ac:dyDescent="0.2">
      <c r="A774" s="64">
        <v>20</v>
      </c>
      <c r="B774" s="79">
        <v>15</v>
      </c>
      <c r="C774" s="79">
        <v>28</v>
      </c>
      <c r="D774" s="79">
        <v>39</v>
      </c>
      <c r="E774" s="79">
        <v>47</v>
      </c>
      <c r="F774" s="79">
        <v>56</v>
      </c>
      <c r="G774" s="79">
        <v>59</v>
      </c>
      <c r="H774" s="79"/>
      <c r="I774" s="79"/>
      <c r="J774" s="79"/>
      <c r="K774" s="79"/>
      <c r="L774" s="79"/>
      <c r="M774" s="79"/>
      <c r="N774" s="123">
        <v>20</v>
      </c>
      <c r="O774" s="79">
        <v>15</v>
      </c>
      <c r="P774" s="79">
        <v>13</v>
      </c>
      <c r="Q774" s="79">
        <v>11</v>
      </c>
      <c r="R774" s="79">
        <v>8</v>
      </c>
      <c r="S774" s="79">
        <v>9</v>
      </c>
      <c r="T774" s="79">
        <v>3</v>
      </c>
      <c r="U774" s="79"/>
      <c r="V774" s="79"/>
      <c r="W774" s="79"/>
      <c r="X774" s="79"/>
      <c r="Y774" s="79"/>
      <c r="Z774" s="79"/>
      <c r="AA774" s="64">
        <v>20</v>
      </c>
      <c r="AC774" s="74">
        <f t="shared" ref="AC774:AC837" si="84">IFERROR(T774-S774,0)</f>
        <v>-6</v>
      </c>
      <c r="AD774" s="15" t="b">
        <f t="shared" si="83"/>
        <v>1</v>
      </c>
    </row>
    <row r="775" spans="1:30" x14ac:dyDescent="0.2">
      <c r="A775" s="64">
        <v>21</v>
      </c>
      <c r="B775" s="79">
        <v>0</v>
      </c>
      <c r="C775" s="79">
        <v>11</v>
      </c>
      <c r="D775" s="79">
        <v>11</v>
      </c>
      <c r="E775" s="79">
        <v>25</v>
      </c>
      <c r="F775" s="79">
        <v>26</v>
      </c>
      <c r="G775" s="79">
        <v>29</v>
      </c>
      <c r="H775" s="79"/>
      <c r="I775" s="79"/>
      <c r="J775" s="79"/>
      <c r="K775" s="79"/>
      <c r="L775" s="79"/>
      <c r="M775" s="79"/>
      <c r="N775" s="123">
        <v>21</v>
      </c>
      <c r="O775" s="79">
        <v>0</v>
      </c>
      <c r="P775" s="79">
        <v>11</v>
      </c>
      <c r="Q775" s="79">
        <v>0</v>
      </c>
      <c r="R775" s="79">
        <v>13</v>
      </c>
      <c r="S775" s="79">
        <v>1</v>
      </c>
      <c r="T775" s="79">
        <v>3</v>
      </c>
      <c r="U775" s="79"/>
      <c r="V775" s="79"/>
      <c r="W775" s="79"/>
      <c r="X775" s="79"/>
      <c r="Y775" s="79"/>
      <c r="Z775" s="79"/>
      <c r="AA775" s="64">
        <v>21</v>
      </c>
      <c r="AC775" s="74">
        <f t="shared" si="84"/>
        <v>2</v>
      </c>
      <c r="AD775" s="15" t="b">
        <f t="shared" si="83"/>
        <v>1</v>
      </c>
    </row>
    <row r="776" spans="1:30" x14ac:dyDescent="0.2">
      <c r="A776" s="64">
        <v>22</v>
      </c>
      <c r="B776" s="79">
        <v>26</v>
      </c>
      <c r="C776" s="79">
        <v>43</v>
      </c>
      <c r="D776" s="79">
        <v>47</v>
      </c>
      <c r="E776" s="79">
        <v>52</v>
      </c>
      <c r="F776" s="79">
        <v>61</v>
      </c>
      <c r="G776" s="79">
        <v>60</v>
      </c>
      <c r="H776" s="79"/>
      <c r="I776" s="79"/>
      <c r="J776" s="79"/>
      <c r="K776" s="79"/>
      <c r="L776" s="79"/>
      <c r="M776" s="79"/>
      <c r="N776" s="123">
        <v>22</v>
      </c>
      <c r="O776" s="79">
        <v>26</v>
      </c>
      <c r="P776" s="79">
        <v>17</v>
      </c>
      <c r="Q776" s="79">
        <v>3</v>
      </c>
      <c r="R776" s="79">
        <v>5</v>
      </c>
      <c r="S776" s="79">
        <v>9</v>
      </c>
      <c r="T776" s="79">
        <v>0</v>
      </c>
      <c r="U776" s="79"/>
      <c r="V776" s="79"/>
      <c r="W776" s="79"/>
      <c r="X776" s="79"/>
      <c r="Y776" s="79"/>
      <c r="Z776" s="79"/>
      <c r="AA776" s="64">
        <v>22</v>
      </c>
      <c r="AC776" s="74">
        <f t="shared" si="84"/>
        <v>-9</v>
      </c>
      <c r="AD776" s="15" t="b">
        <f t="shared" si="83"/>
        <v>1</v>
      </c>
    </row>
    <row r="777" spans="1:30" x14ac:dyDescent="0.2">
      <c r="A777" s="64">
        <v>23</v>
      </c>
      <c r="B777" s="79">
        <v>0</v>
      </c>
      <c r="C777" s="79">
        <v>0</v>
      </c>
      <c r="D777" s="79">
        <v>0</v>
      </c>
      <c r="E777" s="79">
        <v>4</v>
      </c>
      <c r="F777" s="79">
        <v>5</v>
      </c>
      <c r="G777" s="79">
        <v>5</v>
      </c>
      <c r="H777" s="79"/>
      <c r="I777" s="79"/>
      <c r="J777" s="79"/>
      <c r="K777" s="79"/>
      <c r="L777" s="79"/>
      <c r="M777" s="79"/>
      <c r="N777" s="123">
        <v>23</v>
      </c>
      <c r="O777" s="79">
        <v>0</v>
      </c>
      <c r="P777" s="79">
        <v>0</v>
      </c>
      <c r="Q777" s="79">
        <v>0</v>
      </c>
      <c r="R777" s="79">
        <v>0</v>
      </c>
      <c r="S777" s="79">
        <v>0</v>
      </c>
      <c r="T777" s="79">
        <v>0</v>
      </c>
      <c r="U777" s="79"/>
      <c r="V777" s="79"/>
      <c r="W777" s="79"/>
      <c r="X777" s="79"/>
      <c r="Y777" s="79"/>
      <c r="Z777" s="79"/>
      <c r="AA777" s="64">
        <v>23</v>
      </c>
      <c r="AC777" s="74">
        <f t="shared" si="84"/>
        <v>0</v>
      </c>
      <c r="AD777" s="15" t="b">
        <f t="shared" si="83"/>
        <v>1</v>
      </c>
    </row>
    <row r="778" spans="1:30" x14ac:dyDescent="0.2">
      <c r="A778" s="64">
        <v>24</v>
      </c>
      <c r="B778" s="79">
        <v>20</v>
      </c>
      <c r="C778" s="79">
        <v>21</v>
      </c>
      <c r="D778" s="79">
        <v>23</v>
      </c>
      <c r="E778" s="79">
        <v>29</v>
      </c>
      <c r="F778" s="79">
        <v>32</v>
      </c>
      <c r="G778" s="79">
        <v>34</v>
      </c>
      <c r="H778" s="79"/>
      <c r="I778" s="79"/>
      <c r="J778" s="79"/>
      <c r="K778" s="79"/>
      <c r="L778" s="79"/>
      <c r="M778" s="79"/>
      <c r="N778" s="123">
        <v>24</v>
      </c>
      <c r="O778" s="79">
        <v>20</v>
      </c>
      <c r="P778" s="406">
        <v>1</v>
      </c>
      <c r="Q778" s="79">
        <v>2</v>
      </c>
      <c r="R778" s="79">
        <v>5</v>
      </c>
      <c r="S778" s="79">
        <v>2</v>
      </c>
      <c r="T778" s="79">
        <v>2</v>
      </c>
      <c r="U778" s="79"/>
      <c r="V778" s="79"/>
      <c r="W778" s="79"/>
      <c r="X778" s="79"/>
      <c r="Y778" s="79"/>
      <c r="Z778" s="79"/>
      <c r="AA778" s="64">
        <v>24</v>
      </c>
      <c r="AC778" s="74">
        <f t="shared" si="84"/>
        <v>0</v>
      </c>
      <c r="AD778" s="15" t="b">
        <f t="shared" si="83"/>
        <v>1</v>
      </c>
    </row>
    <row r="779" spans="1:30" x14ac:dyDescent="0.2">
      <c r="A779" s="71" t="s">
        <v>2</v>
      </c>
      <c r="B779" s="404">
        <f t="shared" ref="B779:G779" si="85">SUM(B755:B778)</f>
        <v>160</v>
      </c>
      <c r="C779" s="404">
        <f t="shared" si="85"/>
        <v>348</v>
      </c>
      <c r="D779" s="404">
        <f t="shared" si="85"/>
        <v>516</v>
      </c>
      <c r="E779" s="404">
        <f t="shared" si="85"/>
        <v>726</v>
      </c>
      <c r="F779" s="404">
        <f t="shared" si="85"/>
        <v>879</v>
      </c>
      <c r="G779" s="404">
        <f t="shared" si="85"/>
        <v>940</v>
      </c>
      <c r="H779" s="404">
        <f t="shared" ref="H779:M779" si="86">SUM(H755:H778)</f>
        <v>0</v>
      </c>
      <c r="I779" s="404">
        <f t="shared" si="86"/>
        <v>0</v>
      </c>
      <c r="J779" s="404">
        <f t="shared" si="86"/>
        <v>0</v>
      </c>
      <c r="K779" s="404">
        <f t="shared" si="86"/>
        <v>0</v>
      </c>
      <c r="L779" s="404">
        <f t="shared" si="86"/>
        <v>0</v>
      </c>
      <c r="M779" s="404">
        <f t="shared" si="86"/>
        <v>0</v>
      </c>
      <c r="N779" s="411" t="s">
        <v>2</v>
      </c>
      <c r="O779" s="404">
        <f t="shared" ref="O779:T779" si="87">SUM(O755:O778)</f>
        <v>160</v>
      </c>
      <c r="P779" s="404">
        <f t="shared" si="87"/>
        <v>183</v>
      </c>
      <c r="Q779" s="404">
        <f t="shared" si="87"/>
        <v>145</v>
      </c>
      <c r="R779" s="404">
        <f t="shared" si="87"/>
        <v>155</v>
      </c>
      <c r="S779" s="404">
        <f t="shared" si="87"/>
        <v>110</v>
      </c>
      <c r="T779" s="404">
        <f t="shared" si="87"/>
        <v>77</v>
      </c>
      <c r="U779" s="404">
        <f t="shared" ref="U779:Z779" si="88">SUM(U755:U778)</f>
        <v>0</v>
      </c>
      <c r="V779" s="404">
        <f t="shared" si="88"/>
        <v>0</v>
      </c>
      <c r="W779" s="404">
        <f t="shared" si="88"/>
        <v>0</v>
      </c>
      <c r="X779" s="404">
        <f t="shared" si="88"/>
        <v>0</v>
      </c>
      <c r="Y779" s="404">
        <f t="shared" si="88"/>
        <v>0</v>
      </c>
      <c r="Z779" s="404">
        <f t="shared" si="88"/>
        <v>0</v>
      </c>
      <c r="AA779" s="60" t="s">
        <v>2</v>
      </c>
      <c r="AC779" s="74"/>
    </row>
    <row r="780" spans="1:30" x14ac:dyDescent="0.2">
      <c r="A780" s="45"/>
      <c r="AC780" s="74"/>
    </row>
    <row r="781" spans="1:30" x14ac:dyDescent="0.2">
      <c r="E781" s="67"/>
      <c r="F781" s="67"/>
      <c r="H781" s="67"/>
      <c r="AC781" s="74"/>
    </row>
    <row r="782" spans="1:30" x14ac:dyDescent="0.2">
      <c r="AC782" s="74"/>
    </row>
    <row r="783" spans="1:30" x14ac:dyDescent="0.2">
      <c r="B783" s="81"/>
      <c r="O783" s="81"/>
      <c r="AC783" s="74"/>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74"/>
    </row>
    <row r="785" spans="1:29" x14ac:dyDescent="0.2">
      <c r="A785" s="56">
        <v>1</v>
      </c>
      <c r="B785" s="79">
        <v>0</v>
      </c>
      <c r="C785" s="79">
        <v>0</v>
      </c>
      <c r="D785" s="79">
        <v>1</v>
      </c>
      <c r="E785" s="79">
        <v>3</v>
      </c>
      <c r="F785" s="79">
        <v>3</v>
      </c>
      <c r="G785" s="79">
        <v>3</v>
      </c>
      <c r="H785" s="79"/>
      <c r="I785" s="79"/>
      <c r="J785" s="79"/>
      <c r="K785" s="79"/>
      <c r="L785" s="79"/>
      <c r="M785" s="79"/>
      <c r="N785" s="56">
        <v>1</v>
      </c>
      <c r="O785" s="79">
        <v>0</v>
      </c>
      <c r="P785" s="79">
        <v>0</v>
      </c>
      <c r="Q785" s="79">
        <v>0</v>
      </c>
      <c r="R785" s="79">
        <v>0</v>
      </c>
      <c r="S785" s="79">
        <v>0</v>
      </c>
      <c r="T785" s="79">
        <v>0</v>
      </c>
      <c r="U785" s="79"/>
      <c r="V785" s="79"/>
      <c r="W785" s="79"/>
      <c r="X785" s="79"/>
      <c r="Y785" s="79"/>
      <c r="Z785" s="79"/>
      <c r="AA785" s="56">
        <v>1</v>
      </c>
      <c r="AC785" s="74">
        <f t="shared" si="84"/>
        <v>0</v>
      </c>
    </row>
    <row r="786" spans="1:29" x14ac:dyDescent="0.2">
      <c r="A786" s="56">
        <v>2</v>
      </c>
      <c r="B786" s="79">
        <v>0</v>
      </c>
      <c r="C786" s="79">
        <v>0</v>
      </c>
      <c r="D786" s="79">
        <v>0</v>
      </c>
      <c r="E786" s="79">
        <v>0</v>
      </c>
      <c r="F786" s="79">
        <v>0</v>
      </c>
      <c r="G786" s="79">
        <v>0</v>
      </c>
      <c r="H786" s="79"/>
      <c r="I786" s="79"/>
      <c r="J786" s="79"/>
      <c r="K786" s="79"/>
      <c r="L786" s="79"/>
      <c r="M786" s="79"/>
      <c r="N786" s="56">
        <v>2</v>
      </c>
      <c r="O786" s="79">
        <v>0</v>
      </c>
      <c r="P786" s="79">
        <v>0</v>
      </c>
      <c r="Q786" s="79">
        <v>0</v>
      </c>
      <c r="R786" s="79">
        <v>0</v>
      </c>
      <c r="S786" s="79">
        <v>0</v>
      </c>
      <c r="T786" s="79">
        <v>0</v>
      </c>
      <c r="U786" s="79"/>
      <c r="V786" s="79"/>
      <c r="W786" s="79"/>
      <c r="X786" s="79"/>
      <c r="Y786" s="79"/>
      <c r="Z786" s="79"/>
      <c r="AA786" s="56">
        <v>2</v>
      </c>
      <c r="AC786" s="74">
        <f t="shared" si="84"/>
        <v>0</v>
      </c>
    </row>
    <row r="787" spans="1:29" x14ac:dyDescent="0.2">
      <c r="A787" s="56">
        <v>3</v>
      </c>
      <c r="B787" s="79">
        <v>0</v>
      </c>
      <c r="C787" s="79">
        <v>0</v>
      </c>
      <c r="D787" s="79">
        <v>0</v>
      </c>
      <c r="E787" s="79">
        <v>0</v>
      </c>
      <c r="F787" s="79">
        <v>0</v>
      </c>
      <c r="G787" s="79">
        <v>0</v>
      </c>
      <c r="H787" s="79"/>
      <c r="I787" s="79"/>
      <c r="J787" s="79"/>
      <c r="K787" s="79"/>
      <c r="L787" s="79"/>
      <c r="M787" s="79"/>
      <c r="N787" s="56">
        <v>3</v>
      </c>
      <c r="O787" s="79">
        <v>0</v>
      </c>
      <c r="P787" s="79">
        <v>0</v>
      </c>
      <c r="Q787" s="79">
        <v>0</v>
      </c>
      <c r="R787" s="79">
        <v>0</v>
      </c>
      <c r="S787" s="79">
        <v>0</v>
      </c>
      <c r="T787" s="79">
        <v>0</v>
      </c>
      <c r="U787" s="79"/>
      <c r="V787" s="79"/>
      <c r="W787" s="79"/>
      <c r="X787" s="79"/>
      <c r="Y787" s="79"/>
      <c r="Z787" s="79"/>
      <c r="AA787" s="56">
        <v>3</v>
      </c>
      <c r="AC787" s="74">
        <f t="shared" si="84"/>
        <v>0</v>
      </c>
    </row>
    <row r="788" spans="1:29" x14ac:dyDescent="0.2">
      <c r="A788" s="56">
        <v>4</v>
      </c>
      <c r="B788" s="79">
        <v>0</v>
      </c>
      <c r="C788" s="79">
        <v>0</v>
      </c>
      <c r="D788" s="79">
        <v>0</v>
      </c>
      <c r="E788" s="79">
        <v>0</v>
      </c>
      <c r="F788" s="79">
        <v>0</v>
      </c>
      <c r="G788" s="79">
        <v>0</v>
      </c>
      <c r="H788" s="79"/>
      <c r="I788" s="79"/>
      <c r="J788" s="79"/>
      <c r="K788" s="79"/>
      <c r="L788" s="79"/>
      <c r="M788" s="79"/>
      <c r="N788" s="56">
        <v>4</v>
      </c>
      <c r="O788" s="79">
        <v>0</v>
      </c>
      <c r="P788" s="79">
        <v>0</v>
      </c>
      <c r="Q788" s="79">
        <v>0</v>
      </c>
      <c r="R788" s="79">
        <v>0</v>
      </c>
      <c r="S788" s="79">
        <v>0</v>
      </c>
      <c r="T788" s="79">
        <v>0</v>
      </c>
      <c r="U788" s="79"/>
      <c r="V788" s="79"/>
      <c r="W788" s="79"/>
      <c r="X788" s="79"/>
      <c r="Y788" s="79"/>
      <c r="Z788" s="79"/>
      <c r="AA788" s="56">
        <v>4</v>
      </c>
      <c r="AC788" s="74">
        <f t="shared" si="84"/>
        <v>0</v>
      </c>
    </row>
    <row r="789" spans="1:29" x14ac:dyDescent="0.2">
      <c r="A789" s="56">
        <v>5</v>
      </c>
      <c r="B789" s="79">
        <v>0</v>
      </c>
      <c r="C789" s="79">
        <v>0</v>
      </c>
      <c r="D789" s="79">
        <v>0</v>
      </c>
      <c r="E789" s="79">
        <v>0</v>
      </c>
      <c r="F789" s="79">
        <v>0</v>
      </c>
      <c r="G789" s="79">
        <v>0</v>
      </c>
      <c r="H789" s="79"/>
      <c r="I789" s="79"/>
      <c r="J789" s="79"/>
      <c r="K789" s="79"/>
      <c r="L789" s="79"/>
      <c r="M789" s="79"/>
      <c r="N789" s="56">
        <v>5</v>
      </c>
      <c r="O789" s="79">
        <v>0</v>
      </c>
      <c r="P789" s="79">
        <v>0</v>
      </c>
      <c r="Q789" s="79">
        <v>0</v>
      </c>
      <c r="R789" s="79">
        <v>0</v>
      </c>
      <c r="S789" s="79">
        <v>0</v>
      </c>
      <c r="T789" s="79">
        <v>0</v>
      </c>
      <c r="U789" s="79"/>
      <c r="V789" s="79"/>
      <c r="W789" s="79"/>
      <c r="X789" s="79"/>
      <c r="Y789" s="79"/>
      <c r="Z789" s="79"/>
      <c r="AA789" s="56">
        <v>5</v>
      </c>
      <c r="AC789" s="74">
        <f t="shared" si="84"/>
        <v>0</v>
      </c>
    </row>
    <row r="790" spans="1:29" x14ac:dyDescent="0.2">
      <c r="A790" s="56">
        <v>6</v>
      </c>
      <c r="B790" s="79">
        <v>0</v>
      </c>
      <c r="C790" s="79">
        <v>0</v>
      </c>
      <c r="D790" s="79">
        <v>0</v>
      </c>
      <c r="E790" s="79">
        <v>0</v>
      </c>
      <c r="F790" s="79">
        <v>0</v>
      </c>
      <c r="G790" s="79">
        <v>0</v>
      </c>
      <c r="H790" s="79"/>
      <c r="I790" s="79"/>
      <c r="J790" s="79"/>
      <c r="K790" s="79"/>
      <c r="L790" s="79"/>
      <c r="M790" s="79"/>
      <c r="N790" s="56">
        <v>6</v>
      </c>
      <c r="O790" s="79">
        <v>0</v>
      </c>
      <c r="P790" s="79">
        <v>0</v>
      </c>
      <c r="Q790" s="79">
        <v>0</v>
      </c>
      <c r="R790" s="79">
        <v>0</v>
      </c>
      <c r="S790" s="79">
        <v>0</v>
      </c>
      <c r="T790" s="79">
        <v>0</v>
      </c>
      <c r="U790" s="79"/>
      <c r="V790" s="79"/>
      <c r="W790" s="79"/>
      <c r="X790" s="79"/>
      <c r="Y790" s="79"/>
      <c r="Z790" s="79"/>
      <c r="AA790" s="56">
        <v>6</v>
      </c>
      <c r="AC790" s="74">
        <f t="shared" si="84"/>
        <v>0</v>
      </c>
    </row>
    <row r="791" spans="1:29" x14ac:dyDescent="0.2">
      <c r="A791" s="56">
        <v>7</v>
      </c>
      <c r="B791" s="79">
        <v>3</v>
      </c>
      <c r="C791" s="79">
        <v>4</v>
      </c>
      <c r="D791" s="79">
        <v>5</v>
      </c>
      <c r="E791" s="79">
        <v>6</v>
      </c>
      <c r="F791" s="79">
        <v>7</v>
      </c>
      <c r="G791" s="79">
        <v>8</v>
      </c>
      <c r="H791" s="79"/>
      <c r="I791" s="79"/>
      <c r="J791" s="79"/>
      <c r="K791" s="79"/>
      <c r="L791" s="79"/>
      <c r="M791" s="79"/>
      <c r="N791" s="56">
        <v>7</v>
      </c>
      <c r="O791" s="79">
        <v>3</v>
      </c>
      <c r="P791" s="79">
        <v>0</v>
      </c>
      <c r="Q791" s="79">
        <v>0</v>
      </c>
      <c r="R791" s="79">
        <v>0</v>
      </c>
      <c r="S791" s="79">
        <v>0</v>
      </c>
      <c r="T791" s="79">
        <v>1</v>
      </c>
      <c r="U791" s="79"/>
      <c r="V791" s="79"/>
      <c r="W791" s="79"/>
      <c r="X791" s="79"/>
      <c r="Y791" s="79"/>
      <c r="Z791" s="79"/>
      <c r="AA791" s="56">
        <v>7</v>
      </c>
      <c r="AC791" s="74">
        <f t="shared" si="84"/>
        <v>1</v>
      </c>
    </row>
    <row r="792" spans="1:29" x14ac:dyDescent="0.2">
      <c r="A792" s="56">
        <v>8</v>
      </c>
      <c r="B792" s="79">
        <v>0</v>
      </c>
      <c r="C792" s="79">
        <v>0</v>
      </c>
      <c r="D792" s="79">
        <v>0</v>
      </c>
      <c r="E792" s="79">
        <v>0</v>
      </c>
      <c r="F792" s="79">
        <v>0</v>
      </c>
      <c r="G792" s="79">
        <v>0</v>
      </c>
      <c r="H792" s="79"/>
      <c r="I792" s="79"/>
      <c r="J792" s="79"/>
      <c r="K792" s="79"/>
      <c r="L792" s="79"/>
      <c r="M792" s="79"/>
      <c r="N792" s="56">
        <v>8</v>
      </c>
      <c r="O792" s="79">
        <v>0</v>
      </c>
      <c r="P792" s="79">
        <v>0</v>
      </c>
      <c r="Q792" s="79">
        <v>0</v>
      </c>
      <c r="R792" s="79">
        <v>0</v>
      </c>
      <c r="S792" s="79">
        <v>0</v>
      </c>
      <c r="T792" s="79">
        <v>0</v>
      </c>
      <c r="U792" s="79"/>
      <c r="V792" s="79"/>
      <c r="W792" s="79"/>
      <c r="X792" s="79"/>
      <c r="Y792" s="79"/>
      <c r="Z792" s="79"/>
      <c r="AA792" s="56">
        <v>8</v>
      </c>
      <c r="AC792" s="74">
        <f t="shared" si="84"/>
        <v>0</v>
      </c>
    </row>
    <row r="793" spans="1:29" x14ac:dyDescent="0.2">
      <c r="A793" s="56">
        <v>9</v>
      </c>
      <c r="B793" s="79">
        <v>0</v>
      </c>
      <c r="C793" s="79">
        <v>0</v>
      </c>
      <c r="D793" s="79">
        <v>0</v>
      </c>
      <c r="E793" s="79">
        <v>0</v>
      </c>
      <c r="F793" s="79">
        <v>0</v>
      </c>
      <c r="G793" s="79">
        <v>0</v>
      </c>
      <c r="H793" s="79"/>
      <c r="I793" s="79"/>
      <c r="J793" s="79"/>
      <c r="K793" s="79"/>
      <c r="L793" s="79"/>
      <c r="M793" s="79"/>
      <c r="N793" s="56">
        <v>9</v>
      </c>
      <c r="O793" s="79">
        <v>0</v>
      </c>
      <c r="P793" s="79">
        <v>0</v>
      </c>
      <c r="Q793" s="79">
        <v>0</v>
      </c>
      <c r="R793" s="79">
        <v>0</v>
      </c>
      <c r="S793" s="79">
        <v>0</v>
      </c>
      <c r="T793" s="79">
        <v>0</v>
      </c>
      <c r="U793" s="79"/>
      <c r="V793" s="79"/>
      <c r="W793" s="79"/>
      <c r="X793" s="79"/>
      <c r="Y793" s="79"/>
      <c r="Z793" s="79"/>
      <c r="AA793" s="56">
        <v>9</v>
      </c>
      <c r="AC793" s="74">
        <f t="shared" si="84"/>
        <v>0</v>
      </c>
    </row>
    <row r="794" spans="1:29" x14ac:dyDescent="0.2">
      <c r="A794" s="56">
        <v>10</v>
      </c>
      <c r="B794" s="79">
        <v>0</v>
      </c>
      <c r="C794" s="79">
        <v>0</v>
      </c>
      <c r="D794" s="79">
        <v>0</v>
      </c>
      <c r="E794" s="79">
        <v>0</v>
      </c>
      <c r="F794" s="79">
        <v>0</v>
      </c>
      <c r="G794" s="79">
        <v>0</v>
      </c>
      <c r="H794" s="79"/>
      <c r="I794" s="79"/>
      <c r="J794" s="79"/>
      <c r="K794" s="79"/>
      <c r="L794" s="79"/>
      <c r="M794" s="79"/>
      <c r="N794" s="56">
        <v>10</v>
      </c>
      <c r="O794" s="79">
        <v>0</v>
      </c>
      <c r="P794" s="79">
        <v>0</v>
      </c>
      <c r="Q794" s="79">
        <v>0</v>
      </c>
      <c r="R794" s="79">
        <v>0</v>
      </c>
      <c r="S794" s="79">
        <v>0</v>
      </c>
      <c r="T794" s="79">
        <v>0</v>
      </c>
      <c r="U794" s="79"/>
      <c r="V794" s="79"/>
      <c r="W794" s="79"/>
      <c r="X794" s="79"/>
      <c r="Y794" s="79"/>
      <c r="Z794" s="79"/>
      <c r="AA794" s="56">
        <v>10</v>
      </c>
      <c r="AC794" s="74">
        <f t="shared" si="84"/>
        <v>0</v>
      </c>
    </row>
    <row r="795" spans="1:29" x14ac:dyDescent="0.2">
      <c r="A795" s="56">
        <v>11</v>
      </c>
      <c r="B795" s="79">
        <v>0</v>
      </c>
      <c r="C795" s="79">
        <v>0</v>
      </c>
      <c r="D795" s="79">
        <v>0</v>
      </c>
      <c r="E795" s="79">
        <v>0</v>
      </c>
      <c r="F795" s="79">
        <v>0</v>
      </c>
      <c r="G795" s="79">
        <v>0</v>
      </c>
      <c r="H795" s="79"/>
      <c r="I795" s="79"/>
      <c r="J795" s="79"/>
      <c r="K795" s="79"/>
      <c r="L795" s="79"/>
      <c r="M795" s="79"/>
      <c r="N795" s="56">
        <v>11</v>
      </c>
      <c r="O795" s="79">
        <v>0</v>
      </c>
      <c r="P795" s="79">
        <v>0</v>
      </c>
      <c r="Q795" s="79">
        <v>0</v>
      </c>
      <c r="R795" s="79">
        <v>0</v>
      </c>
      <c r="S795" s="79">
        <v>0</v>
      </c>
      <c r="T795" s="79">
        <v>0</v>
      </c>
      <c r="U795" s="79"/>
      <c r="V795" s="79"/>
      <c r="W795" s="79"/>
      <c r="X795" s="79"/>
      <c r="Y795" s="79"/>
      <c r="Z795" s="79"/>
      <c r="AA795" s="56">
        <v>11</v>
      </c>
      <c r="AC795" s="74">
        <f t="shared" si="84"/>
        <v>0</v>
      </c>
    </row>
    <row r="796" spans="1:29" x14ac:dyDescent="0.2">
      <c r="A796" s="56">
        <v>12</v>
      </c>
      <c r="B796" s="79">
        <v>0</v>
      </c>
      <c r="C796" s="79">
        <v>0</v>
      </c>
      <c r="D796" s="79">
        <v>0</v>
      </c>
      <c r="E796" s="79">
        <v>0</v>
      </c>
      <c r="F796" s="79">
        <v>0</v>
      </c>
      <c r="G796" s="79">
        <v>0</v>
      </c>
      <c r="H796" s="79"/>
      <c r="I796" s="79"/>
      <c r="J796" s="79"/>
      <c r="K796" s="79"/>
      <c r="L796" s="79"/>
      <c r="M796" s="79"/>
      <c r="N796" s="56">
        <v>12</v>
      </c>
      <c r="O796" s="79">
        <v>0</v>
      </c>
      <c r="P796" s="79">
        <v>0</v>
      </c>
      <c r="Q796" s="79">
        <v>0</v>
      </c>
      <c r="R796" s="79">
        <v>0</v>
      </c>
      <c r="S796" s="79">
        <v>0</v>
      </c>
      <c r="T796" s="79">
        <v>0</v>
      </c>
      <c r="U796" s="79"/>
      <c r="V796" s="79"/>
      <c r="W796" s="79"/>
      <c r="X796" s="79"/>
      <c r="Y796" s="79"/>
      <c r="Z796" s="79"/>
      <c r="AA796" s="56">
        <v>12</v>
      </c>
      <c r="AC796" s="74">
        <f t="shared" si="84"/>
        <v>0</v>
      </c>
    </row>
    <row r="797" spans="1:29" x14ac:dyDescent="0.2">
      <c r="A797" s="56">
        <v>13</v>
      </c>
      <c r="B797" s="79">
        <v>0</v>
      </c>
      <c r="C797" s="79">
        <v>0</v>
      </c>
      <c r="D797" s="79">
        <v>0</v>
      </c>
      <c r="E797" s="79">
        <v>0</v>
      </c>
      <c r="F797" s="79">
        <v>0</v>
      </c>
      <c r="G797" s="79">
        <v>0</v>
      </c>
      <c r="H797" s="79"/>
      <c r="I797" s="79"/>
      <c r="J797" s="79"/>
      <c r="K797" s="79"/>
      <c r="L797" s="79"/>
      <c r="M797" s="79"/>
      <c r="N797" s="56">
        <v>13</v>
      </c>
      <c r="O797" s="79">
        <v>0</v>
      </c>
      <c r="P797" s="79">
        <v>0</v>
      </c>
      <c r="Q797" s="79">
        <v>0</v>
      </c>
      <c r="R797" s="79">
        <v>0</v>
      </c>
      <c r="S797" s="79">
        <v>0</v>
      </c>
      <c r="T797" s="79">
        <v>0</v>
      </c>
      <c r="U797" s="79"/>
      <c r="V797" s="79"/>
      <c r="W797" s="79"/>
      <c r="X797" s="79"/>
      <c r="Y797" s="79"/>
      <c r="Z797" s="79"/>
      <c r="AA797" s="56">
        <v>13</v>
      </c>
      <c r="AC797" s="74">
        <f t="shared" si="84"/>
        <v>0</v>
      </c>
    </row>
    <row r="798" spans="1:29" x14ac:dyDescent="0.2">
      <c r="A798" s="56">
        <v>14</v>
      </c>
      <c r="B798" s="79">
        <v>0</v>
      </c>
      <c r="C798" s="79">
        <v>0</v>
      </c>
      <c r="D798" s="79">
        <v>0</v>
      </c>
      <c r="E798" s="79">
        <v>0</v>
      </c>
      <c r="F798" s="79">
        <v>0</v>
      </c>
      <c r="G798" s="79">
        <v>0</v>
      </c>
      <c r="H798" s="79"/>
      <c r="I798" s="79"/>
      <c r="J798" s="79"/>
      <c r="K798" s="79"/>
      <c r="L798" s="79"/>
      <c r="M798" s="79"/>
      <c r="N798" s="56">
        <v>14</v>
      </c>
      <c r="O798" s="79">
        <v>0</v>
      </c>
      <c r="P798" s="79">
        <v>0</v>
      </c>
      <c r="Q798" s="79">
        <v>0</v>
      </c>
      <c r="R798" s="79">
        <v>0</v>
      </c>
      <c r="S798" s="79">
        <v>0</v>
      </c>
      <c r="T798" s="79">
        <v>0</v>
      </c>
      <c r="U798" s="79"/>
      <c r="V798" s="79"/>
      <c r="W798" s="79"/>
      <c r="X798" s="79"/>
      <c r="Y798" s="79"/>
      <c r="Z798" s="79"/>
      <c r="AA798" s="56">
        <v>14</v>
      </c>
      <c r="AC798" s="74">
        <f t="shared" si="84"/>
        <v>0</v>
      </c>
    </row>
    <row r="799" spans="1:29" x14ac:dyDescent="0.2">
      <c r="A799" s="56">
        <v>15</v>
      </c>
      <c r="B799" s="79">
        <v>0</v>
      </c>
      <c r="C799" s="79">
        <v>0</v>
      </c>
      <c r="D799" s="79">
        <v>0</v>
      </c>
      <c r="E799" s="79">
        <v>0</v>
      </c>
      <c r="F799" s="79">
        <v>0</v>
      </c>
      <c r="G799" s="79">
        <v>0</v>
      </c>
      <c r="H799" s="79"/>
      <c r="I799" s="79"/>
      <c r="J799" s="79"/>
      <c r="K799" s="79"/>
      <c r="L799" s="79"/>
      <c r="M799" s="79"/>
      <c r="N799" s="56">
        <v>15</v>
      </c>
      <c r="O799" s="79">
        <v>0</v>
      </c>
      <c r="P799" s="79">
        <v>0</v>
      </c>
      <c r="Q799" s="79">
        <v>0</v>
      </c>
      <c r="R799" s="79">
        <v>0</v>
      </c>
      <c r="S799" s="79">
        <v>0</v>
      </c>
      <c r="T799" s="79">
        <v>0</v>
      </c>
      <c r="U799" s="79"/>
      <c r="V799" s="79"/>
      <c r="W799" s="79"/>
      <c r="X799" s="79"/>
      <c r="Y799" s="79"/>
      <c r="Z799" s="79"/>
      <c r="AA799" s="56">
        <v>15</v>
      </c>
      <c r="AC799" s="74">
        <f t="shared" si="84"/>
        <v>0</v>
      </c>
    </row>
    <row r="800" spans="1:29" x14ac:dyDescent="0.2">
      <c r="A800" s="56">
        <v>16</v>
      </c>
      <c r="B800" s="79">
        <v>0</v>
      </c>
      <c r="C800" s="79">
        <v>0</v>
      </c>
      <c r="D800" s="79">
        <v>0</v>
      </c>
      <c r="E800" s="79">
        <v>0</v>
      </c>
      <c r="F800" s="79">
        <v>0</v>
      </c>
      <c r="G800" s="79">
        <v>0</v>
      </c>
      <c r="H800" s="79"/>
      <c r="I800" s="79"/>
      <c r="J800" s="79"/>
      <c r="K800" s="79"/>
      <c r="L800" s="79"/>
      <c r="M800" s="79"/>
      <c r="N800" s="56">
        <v>16</v>
      </c>
      <c r="O800" s="79">
        <v>0</v>
      </c>
      <c r="P800" s="79">
        <v>0</v>
      </c>
      <c r="Q800" s="79">
        <v>0</v>
      </c>
      <c r="R800" s="79">
        <v>0</v>
      </c>
      <c r="S800" s="79">
        <v>0</v>
      </c>
      <c r="T800" s="79">
        <v>0</v>
      </c>
      <c r="U800" s="79"/>
      <c r="V800" s="79"/>
      <c r="W800" s="79"/>
      <c r="X800" s="79"/>
      <c r="Y800" s="79"/>
      <c r="Z800" s="79"/>
      <c r="AA800" s="56">
        <v>16</v>
      </c>
      <c r="AC800" s="74">
        <f t="shared" si="84"/>
        <v>0</v>
      </c>
    </row>
    <row r="801" spans="1:30" x14ac:dyDescent="0.2">
      <c r="A801" s="56">
        <v>17</v>
      </c>
      <c r="B801" s="79">
        <v>0</v>
      </c>
      <c r="C801" s="79">
        <v>0</v>
      </c>
      <c r="D801" s="79">
        <v>0</v>
      </c>
      <c r="E801" s="79">
        <v>0</v>
      </c>
      <c r="F801" s="79">
        <v>0</v>
      </c>
      <c r="G801" s="79">
        <v>0</v>
      </c>
      <c r="H801" s="79"/>
      <c r="I801" s="79"/>
      <c r="J801" s="79"/>
      <c r="K801" s="79"/>
      <c r="L801" s="79"/>
      <c r="M801" s="79"/>
      <c r="N801" s="56">
        <v>17</v>
      </c>
      <c r="O801" s="79">
        <v>0</v>
      </c>
      <c r="P801" s="79">
        <v>0</v>
      </c>
      <c r="Q801" s="79">
        <v>0</v>
      </c>
      <c r="R801" s="79">
        <v>0</v>
      </c>
      <c r="S801" s="79">
        <v>0</v>
      </c>
      <c r="T801" s="79">
        <v>0</v>
      </c>
      <c r="U801" s="79"/>
      <c r="V801" s="79"/>
      <c r="W801" s="79"/>
      <c r="X801" s="79"/>
      <c r="Y801" s="79"/>
      <c r="Z801" s="79"/>
      <c r="AA801" s="56">
        <v>17</v>
      </c>
      <c r="AC801" s="74">
        <f t="shared" si="84"/>
        <v>0</v>
      </c>
    </row>
    <row r="802" spans="1:30" x14ac:dyDescent="0.2">
      <c r="A802" s="56">
        <v>18</v>
      </c>
      <c r="B802" s="79">
        <v>0</v>
      </c>
      <c r="C802" s="79">
        <v>0</v>
      </c>
      <c r="D802" s="79">
        <v>0</v>
      </c>
      <c r="E802" s="79">
        <v>0</v>
      </c>
      <c r="F802" s="79">
        <v>0</v>
      </c>
      <c r="G802" s="79">
        <v>0</v>
      </c>
      <c r="H802" s="79"/>
      <c r="I802" s="79"/>
      <c r="J802" s="79"/>
      <c r="K802" s="79"/>
      <c r="L802" s="79"/>
      <c r="M802" s="79"/>
      <c r="N802" s="56">
        <v>18</v>
      </c>
      <c r="O802" s="79">
        <v>0</v>
      </c>
      <c r="P802" s="79">
        <v>0</v>
      </c>
      <c r="Q802" s="79">
        <v>0</v>
      </c>
      <c r="R802" s="79">
        <v>0</v>
      </c>
      <c r="S802" s="79">
        <v>0</v>
      </c>
      <c r="T802" s="79">
        <v>0</v>
      </c>
      <c r="U802" s="79"/>
      <c r="V802" s="79"/>
      <c r="W802" s="79"/>
      <c r="X802" s="79"/>
      <c r="Y802" s="79"/>
      <c r="Z802" s="79"/>
      <c r="AA802" s="56">
        <v>18</v>
      </c>
      <c r="AC802" s="74">
        <f t="shared" si="84"/>
        <v>0</v>
      </c>
    </row>
    <row r="803" spans="1:30" x14ac:dyDescent="0.2">
      <c r="A803" s="56">
        <v>19</v>
      </c>
      <c r="B803" s="79">
        <v>0</v>
      </c>
      <c r="C803" s="79">
        <v>0</v>
      </c>
      <c r="D803" s="79">
        <v>0</v>
      </c>
      <c r="E803" s="79">
        <v>0</v>
      </c>
      <c r="F803" s="79">
        <v>0</v>
      </c>
      <c r="G803" s="79">
        <v>0</v>
      </c>
      <c r="H803" s="79"/>
      <c r="I803" s="79"/>
      <c r="J803" s="79"/>
      <c r="K803" s="79"/>
      <c r="L803" s="79"/>
      <c r="M803" s="79"/>
      <c r="N803" s="56">
        <v>19</v>
      </c>
      <c r="O803" s="79">
        <v>0</v>
      </c>
      <c r="P803" s="79">
        <v>0</v>
      </c>
      <c r="Q803" s="79">
        <v>0</v>
      </c>
      <c r="R803" s="79">
        <v>0</v>
      </c>
      <c r="S803" s="79">
        <v>0</v>
      </c>
      <c r="T803" s="79">
        <v>0</v>
      </c>
      <c r="U803" s="79"/>
      <c r="V803" s="79"/>
      <c r="W803" s="79"/>
      <c r="X803" s="79"/>
      <c r="Y803" s="79"/>
      <c r="Z803" s="79"/>
      <c r="AA803" s="56">
        <v>19</v>
      </c>
      <c r="AC803" s="74">
        <f t="shared" si="84"/>
        <v>0</v>
      </c>
    </row>
    <row r="804" spans="1:30" x14ac:dyDescent="0.2">
      <c r="A804" s="56">
        <v>20</v>
      </c>
      <c r="B804" s="79">
        <v>1</v>
      </c>
      <c r="C804" s="79">
        <v>2</v>
      </c>
      <c r="D804" s="79">
        <v>3</v>
      </c>
      <c r="E804" s="79">
        <v>5</v>
      </c>
      <c r="F804" s="79">
        <v>6</v>
      </c>
      <c r="G804" s="79">
        <v>6</v>
      </c>
      <c r="H804" s="79"/>
      <c r="I804" s="79"/>
      <c r="J804" s="79"/>
      <c r="K804" s="79"/>
      <c r="L804" s="79"/>
      <c r="M804" s="79"/>
      <c r="N804" s="56">
        <v>20</v>
      </c>
      <c r="O804" s="79">
        <v>1</v>
      </c>
      <c r="P804" s="79">
        <v>1</v>
      </c>
      <c r="Q804" s="79">
        <v>1</v>
      </c>
      <c r="R804" s="79">
        <v>2</v>
      </c>
      <c r="S804" s="79">
        <v>1</v>
      </c>
      <c r="T804" s="79">
        <v>0</v>
      </c>
      <c r="U804" s="79"/>
      <c r="V804" s="79"/>
      <c r="W804" s="79"/>
      <c r="X804" s="79"/>
      <c r="Y804" s="79"/>
      <c r="Z804" s="79"/>
      <c r="AA804" s="56">
        <v>20</v>
      </c>
      <c r="AC804" s="74">
        <f t="shared" si="84"/>
        <v>-1</v>
      </c>
    </row>
    <row r="805" spans="1:30" x14ac:dyDescent="0.2">
      <c r="A805" s="56">
        <v>21</v>
      </c>
      <c r="B805" s="79">
        <v>0</v>
      </c>
      <c r="C805" s="79">
        <v>0</v>
      </c>
      <c r="D805" s="79">
        <v>0</v>
      </c>
      <c r="E805" s="79">
        <v>0</v>
      </c>
      <c r="F805" s="79">
        <v>0</v>
      </c>
      <c r="G805" s="79">
        <v>0</v>
      </c>
      <c r="H805" s="79"/>
      <c r="I805" s="79"/>
      <c r="J805" s="79"/>
      <c r="K805" s="79"/>
      <c r="L805" s="79"/>
      <c r="M805" s="79"/>
      <c r="N805" s="56">
        <v>21</v>
      </c>
      <c r="O805" s="79">
        <v>0</v>
      </c>
      <c r="P805" s="79">
        <v>0</v>
      </c>
      <c r="Q805" s="79">
        <v>0</v>
      </c>
      <c r="R805" s="79">
        <v>0</v>
      </c>
      <c r="S805" s="79">
        <v>0</v>
      </c>
      <c r="T805" s="79">
        <v>0</v>
      </c>
      <c r="U805" s="79"/>
      <c r="V805" s="79"/>
      <c r="W805" s="79"/>
      <c r="X805" s="79"/>
      <c r="Y805" s="79"/>
      <c r="Z805" s="79"/>
      <c r="AA805" s="56">
        <v>21</v>
      </c>
      <c r="AC805" s="74">
        <f t="shared" si="84"/>
        <v>0</v>
      </c>
    </row>
    <row r="806" spans="1:30" x14ac:dyDescent="0.2">
      <c r="A806" s="56">
        <v>22</v>
      </c>
      <c r="B806" s="79">
        <v>1</v>
      </c>
      <c r="C806" s="79">
        <v>5</v>
      </c>
      <c r="D806" s="79">
        <v>6</v>
      </c>
      <c r="E806" s="79">
        <v>6</v>
      </c>
      <c r="F806" s="79">
        <v>6</v>
      </c>
      <c r="G806" s="79">
        <v>6</v>
      </c>
      <c r="H806" s="79"/>
      <c r="I806" s="79"/>
      <c r="J806" s="79"/>
      <c r="K806" s="79"/>
      <c r="L806" s="79"/>
      <c r="M806" s="79"/>
      <c r="N806" s="56">
        <v>22</v>
      </c>
      <c r="O806" s="79">
        <v>1</v>
      </c>
      <c r="P806" s="79">
        <v>4</v>
      </c>
      <c r="Q806" s="79">
        <v>0</v>
      </c>
      <c r="R806" s="79">
        <v>0</v>
      </c>
      <c r="S806" s="79">
        <v>0</v>
      </c>
      <c r="T806" s="79">
        <v>0</v>
      </c>
      <c r="U806" s="79"/>
      <c r="V806" s="79"/>
      <c r="W806" s="79"/>
      <c r="X806" s="79"/>
      <c r="Y806" s="79"/>
      <c r="Z806" s="79"/>
      <c r="AA806" s="56">
        <v>22</v>
      </c>
      <c r="AC806" s="74">
        <f t="shared" si="84"/>
        <v>0</v>
      </c>
    </row>
    <row r="807" spans="1:30" x14ac:dyDescent="0.2">
      <c r="A807" s="56">
        <v>23</v>
      </c>
      <c r="B807" s="79">
        <v>0</v>
      </c>
      <c r="C807" s="79">
        <v>1</v>
      </c>
      <c r="D807" s="79">
        <v>1</v>
      </c>
      <c r="E807" s="79">
        <v>1</v>
      </c>
      <c r="F807" s="79">
        <v>1</v>
      </c>
      <c r="G807" s="79">
        <v>2</v>
      </c>
      <c r="H807" s="79"/>
      <c r="I807" s="79"/>
      <c r="J807" s="79"/>
      <c r="K807" s="79"/>
      <c r="L807" s="79"/>
      <c r="M807" s="79"/>
      <c r="N807" s="56">
        <v>23</v>
      </c>
      <c r="O807" s="79">
        <v>0</v>
      </c>
      <c r="P807" s="79">
        <v>1</v>
      </c>
      <c r="Q807" s="79">
        <v>0</v>
      </c>
      <c r="R807" s="79">
        <v>0</v>
      </c>
      <c r="S807" s="79">
        <v>0</v>
      </c>
      <c r="T807" s="79">
        <v>1</v>
      </c>
      <c r="U807" s="79"/>
      <c r="V807" s="79"/>
      <c r="W807" s="79"/>
      <c r="X807" s="79"/>
      <c r="Y807" s="79"/>
      <c r="Z807" s="79"/>
      <c r="AA807" s="56">
        <v>23</v>
      </c>
      <c r="AC807" s="74">
        <f t="shared" si="84"/>
        <v>1</v>
      </c>
    </row>
    <row r="808" spans="1:30" x14ac:dyDescent="0.2">
      <c r="A808" s="56">
        <v>24</v>
      </c>
      <c r="B808" s="79">
        <v>0</v>
      </c>
      <c r="C808" s="79">
        <v>0</v>
      </c>
      <c r="D808" s="79">
        <v>0</v>
      </c>
      <c r="E808" s="79">
        <v>0</v>
      </c>
      <c r="F808" s="79">
        <v>0</v>
      </c>
      <c r="G808" s="79">
        <v>0</v>
      </c>
      <c r="H808" s="79"/>
      <c r="I808" s="79"/>
      <c r="J808" s="79"/>
      <c r="K808" s="79"/>
      <c r="L808" s="79"/>
      <c r="M808" s="79"/>
      <c r="N808" s="56">
        <v>24</v>
      </c>
      <c r="O808" s="79">
        <v>0</v>
      </c>
      <c r="P808" s="79">
        <v>0</v>
      </c>
      <c r="Q808" s="79">
        <v>0</v>
      </c>
      <c r="R808" s="79">
        <v>0</v>
      </c>
      <c r="S808" s="79">
        <v>0</v>
      </c>
      <c r="T808" s="79">
        <v>0</v>
      </c>
      <c r="U808" s="79"/>
      <c r="V808" s="79"/>
      <c r="W808" s="79"/>
      <c r="X808" s="79"/>
      <c r="Y808" s="79"/>
      <c r="Z808" s="79"/>
      <c r="AA808" s="56">
        <v>24</v>
      </c>
      <c r="AC808" s="74">
        <f t="shared" si="84"/>
        <v>0</v>
      </c>
    </row>
    <row r="809" spans="1:30" x14ac:dyDescent="0.2">
      <c r="A809" s="71" t="s">
        <v>2</v>
      </c>
      <c r="B809" s="404">
        <f t="shared" ref="B809:G809" si="89">SUM(B785:B808)</f>
        <v>5</v>
      </c>
      <c r="C809" s="404">
        <f t="shared" si="89"/>
        <v>12</v>
      </c>
      <c r="D809" s="404">
        <f t="shared" si="89"/>
        <v>16</v>
      </c>
      <c r="E809" s="404">
        <f t="shared" si="89"/>
        <v>21</v>
      </c>
      <c r="F809" s="404">
        <f t="shared" si="89"/>
        <v>23</v>
      </c>
      <c r="G809" s="404">
        <f t="shared" si="89"/>
        <v>25</v>
      </c>
      <c r="H809" s="404">
        <f t="shared" ref="H809:M809" si="90">SUM(H785:H808)</f>
        <v>0</v>
      </c>
      <c r="I809" s="404">
        <f t="shared" si="90"/>
        <v>0</v>
      </c>
      <c r="J809" s="404">
        <f t="shared" si="90"/>
        <v>0</v>
      </c>
      <c r="K809" s="404">
        <f t="shared" si="90"/>
        <v>0</v>
      </c>
      <c r="L809" s="404">
        <f t="shared" si="90"/>
        <v>0</v>
      </c>
      <c r="M809" s="404">
        <f t="shared" si="90"/>
        <v>0</v>
      </c>
      <c r="N809" s="411" t="s">
        <v>2</v>
      </c>
      <c r="O809" s="404">
        <f t="shared" ref="O809:T809" si="91">SUM(O785:O808)</f>
        <v>5</v>
      </c>
      <c r="P809" s="404">
        <f t="shared" si="91"/>
        <v>6</v>
      </c>
      <c r="Q809" s="404">
        <f t="shared" si="91"/>
        <v>1</v>
      </c>
      <c r="R809" s="404">
        <f t="shared" si="91"/>
        <v>2</v>
      </c>
      <c r="S809" s="404">
        <f t="shared" si="91"/>
        <v>1</v>
      </c>
      <c r="T809" s="404">
        <f t="shared" si="91"/>
        <v>2</v>
      </c>
      <c r="U809" s="404">
        <f t="shared" ref="U809:Z809" si="92">SUM(U785:U808)</f>
        <v>0</v>
      </c>
      <c r="V809" s="404">
        <f t="shared" si="92"/>
        <v>0</v>
      </c>
      <c r="W809" s="404">
        <f t="shared" si="92"/>
        <v>0</v>
      </c>
      <c r="X809" s="404">
        <f t="shared" si="92"/>
        <v>0</v>
      </c>
      <c r="Y809" s="404">
        <f t="shared" si="92"/>
        <v>0</v>
      </c>
      <c r="Z809" s="404">
        <f t="shared" si="92"/>
        <v>0</v>
      </c>
      <c r="AA809" s="60" t="s">
        <v>2</v>
      </c>
      <c r="AC809" s="74"/>
    </row>
    <row r="810" spans="1:30" x14ac:dyDescent="0.2">
      <c r="A810" s="45"/>
      <c r="B810" s="95"/>
      <c r="D810" s="67"/>
      <c r="AC810" s="74"/>
    </row>
    <row r="811" spans="1:30" x14ac:dyDescent="0.2">
      <c r="A811" s="45"/>
      <c r="E811" s="67"/>
      <c r="F811" s="67"/>
      <c r="H811" s="67"/>
      <c r="M811" s="96"/>
      <c r="N811" s="45"/>
      <c r="O811" s="95"/>
      <c r="P811" s="95"/>
      <c r="Q811" s="95"/>
      <c r="AC811" s="74"/>
    </row>
    <row r="812" spans="1:30" x14ac:dyDescent="0.2">
      <c r="A812" s="45"/>
      <c r="N812" s="45"/>
      <c r="AC812" s="74"/>
    </row>
    <row r="813" spans="1:30" x14ac:dyDescent="0.2">
      <c r="A813" s="45"/>
      <c r="B813" s="81"/>
      <c r="N813" s="45"/>
      <c r="O813" s="81"/>
      <c r="AA813" s="45"/>
      <c r="AC813" s="74"/>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74"/>
    </row>
    <row r="815" spans="1:30" x14ac:dyDescent="0.2">
      <c r="A815" s="64">
        <v>1</v>
      </c>
      <c r="B815" s="79">
        <v>0</v>
      </c>
      <c r="C815" s="79">
        <v>0</v>
      </c>
      <c r="D815" s="79">
        <v>1</v>
      </c>
      <c r="E815" s="79">
        <v>4</v>
      </c>
      <c r="F815" s="79">
        <v>4</v>
      </c>
      <c r="G815" s="79">
        <v>4</v>
      </c>
      <c r="H815" s="79"/>
      <c r="I815" s="79"/>
      <c r="J815" s="79"/>
      <c r="K815" s="79"/>
      <c r="L815" s="79"/>
      <c r="M815" s="79"/>
      <c r="N815" s="123">
        <v>1</v>
      </c>
      <c r="O815" s="79">
        <v>0</v>
      </c>
      <c r="P815" s="79">
        <v>0</v>
      </c>
      <c r="Q815" s="79">
        <v>0</v>
      </c>
      <c r="R815" s="79">
        <v>0</v>
      </c>
      <c r="S815" s="79">
        <v>0</v>
      </c>
      <c r="T815" s="79">
        <v>0</v>
      </c>
      <c r="U815" s="79"/>
      <c r="V815" s="79"/>
      <c r="W815" s="79"/>
      <c r="X815" s="79"/>
      <c r="Y815" s="79"/>
      <c r="Z815" s="79"/>
      <c r="AA815" s="64">
        <v>1</v>
      </c>
      <c r="AC815" s="74">
        <f t="shared" si="84"/>
        <v>0</v>
      </c>
      <c r="AD815" s="15" t="b">
        <f t="shared" ref="AD815:AD838" si="93">IF(T815&gt;=T785, TRUE, FALSE)</f>
        <v>1</v>
      </c>
    </row>
    <row r="816" spans="1:30" x14ac:dyDescent="0.2">
      <c r="A816" s="64">
        <v>2</v>
      </c>
      <c r="B816" s="79">
        <v>0</v>
      </c>
      <c r="C816" s="79">
        <v>0</v>
      </c>
      <c r="D816" s="79">
        <v>0</v>
      </c>
      <c r="E816" s="79">
        <v>0</v>
      </c>
      <c r="F816" s="79">
        <v>0</v>
      </c>
      <c r="G816" s="79">
        <v>0</v>
      </c>
      <c r="H816" s="79"/>
      <c r="I816" s="79"/>
      <c r="J816" s="79"/>
      <c r="K816" s="79"/>
      <c r="L816" s="79"/>
      <c r="M816" s="79"/>
      <c r="N816" s="123">
        <v>2</v>
      </c>
      <c r="O816" s="79">
        <v>0</v>
      </c>
      <c r="P816" s="79">
        <v>0</v>
      </c>
      <c r="Q816" s="79">
        <v>0</v>
      </c>
      <c r="R816" s="79">
        <v>0</v>
      </c>
      <c r="S816" s="79">
        <v>0</v>
      </c>
      <c r="T816" s="79">
        <v>0</v>
      </c>
      <c r="U816" s="79"/>
      <c r="V816" s="79"/>
      <c r="W816" s="79"/>
      <c r="X816" s="79"/>
      <c r="Y816" s="79"/>
      <c r="Z816" s="79"/>
      <c r="AA816" s="64">
        <v>2</v>
      </c>
      <c r="AC816" s="74">
        <f t="shared" si="84"/>
        <v>0</v>
      </c>
      <c r="AD816" s="15" t="b">
        <f t="shared" si="93"/>
        <v>1</v>
      </c>
    </row>
    <row r="817" spans="1:30" x14ac:dyDescent="0.2">
      <c r="A817" s="64">
        <v>3</v>
      </c>
      <c r="B817" s="79">
        <v>0</v>
      </c>
      <c r="C817" s="79">
        <v>0</v>
      </c>
      <c r="D817" s="79">
        <v>0</v>
      </c>
      <c r="E817" s="79">
        <v>0</v>
      </c>
      <c r="F817" s="79">
        <v>0</v>
      </c>
      <c r="G817" s="79">
        <v>0</v>
      </c>
      <c r="H817" s="79"/>
      <c r="I817" s="79"/>
      <c r="J817" s="79"/>
      <c r="K817" s="79"/>
      <c r="L817" s="79"/>
      <c r="M817" s="79"/>
      <c r="N817" s="123">
        <v>3</v>
      </c>
      <c r="O817" s="79">
        <v>0</v>
      </c>
      <c r="P817" s="79">
        <v>0</v>
      </c>
      <c r="Q817" s="79">
        <v>0</v>
      </c>
      <c r="R817" s="79">
        <v>0</v>
      </c>
      <c r="S817" s="79">
        <v>0</v>
      </c>
      <c r="T817" s="79">
        <v>0</v>
      </c>
      <c r="U817" s="79"/>
      <c r="V817" s="79"/>
      <c r="W817" s="79"/>
      <c r="X817" s="79"/>
      <c r="Y817" s="79"/>
      <c r="Z817" s="79"/>
      <c r="AA817" s="64">
        <v>3</v>
      </c>
      <c r="AC817" s="74">
        <f t="shared" si="84"/>
        <v>0</v>
      </c>
      <c r="AD817" s="15" t="b">
        <f t="shared" si="93"/>
        <v>1</v>
      </c>
    </row>
    <row r="818" spans="1:30" x14ac:dyDescent="0.2">
      <c r="A818" s="64">
        <v>4</v>
      </c>
      <c r="B818" s="79">
        <v>0</v>
      </c>
      <c r="C818" s="79">
        <v>0</v>
      </c>
      <c r="D818" s="79">
        <v>0</v>
      </c>
      <c r="E818" s="79">
        <v>0</v>
      </c>
      <c r="F818" s="79">
        <v>0</v>
      </c>
      <c r="G818" s="79">
        <v>0</v>
      </c>
      <c r="H818" s="79"/>
      <c r="I818" s="79"/>
      <c r="J818" s="79"/>
      <c r="K818" s="79"/>
      <c r="L818" s="79"/>
      <c r="M818" s="79"/>
      <c r="N818" s="123">
        <v>4</v>
      </c>
      <c r="O818" s="79">
        <v>0</v>
      </c>
      <c r="P818" s="79">
        <v>0</v>
      </c>
      <c r="Q818" s="79">
        <v>0</v>
      </c>
      <c r="R818" s="79">
        <v>0</v>
      </c>
      <c r="S818" s="79">
        <v>0</v>
      </c>
      <c r="T818" s="79">
        <v>0</v>
      </c>
      <c r="U818" s="79"/>
      <c r="V818" s="79"/>
      <c r="W818" s="79"/>
      <c r="X818" s="79"/>
      <c r="Y818" s="79"/>
      <c r="Z818" s="79"/>
      <c r="AA818" s="64">
        <v>4</v>
      </c>
      <c r="AC818" s="74">
        <f t="shared" si="84"/>
        <v>0</v>
      </c>
      <c r="AD818" s="15" t="b">
        <f t="shared" si="93"/>
        <v>1</v>
      </c>
    </row>
    <row r="819" spans="1:30" x14ac:dyDescent="0.2">
      <c r="A819" s="64">
        <v>5</v>
      </c>
      <c r="B819" s="79">
        <v>0</v>
      </c>
      <c r="C819" s="79">
        <v>0</v>
      </c>
      <c r="D819" s="79">
        <v>0</v>
      </c>
      <c r="E819" s="79">
        <v>0</v>
      </c>
      <c r="F819" s="79">
        <v>0</v>
      </c>
      <c r="G819" s="79">
        <v>0</v>
      </c>
      <c r="H819" s="79"/>
      <c r="I819" s="79"/>
      <c r="J819" s="79"/>
      <c r="K819" s="79"/>
      <c r="L819" s="79"/>
      <c r="M819" s="79"/>
      <c r="N819" s="123">
        <v>5</v>
      </c>
      <c r="O819" s="79">
        <v>0</v>
      </c>
      <c r="P819" s="79">
        <v>0</v>
      </c>
      <c r="Q819" s="79">
        <v>0</v>
      </c>
      <c r="R819" s="79">
        <v>0</v>
      </c>
      <c r="S819" s="79">
        <v>0</v>
      </c>
      <c r="T819" s="79">
        <v>0</v>
      </c>
      <c r="U819" s="79"/>
      <c r="V819" s="79"/>
      <c r="W819" s="79"/>
      <c r="X819" s="79"/>
      <c r="Y819" s="79"/>
      <c r="Z819" s="79"/>
      <c r="AA819" s="64">
        <v>5</v>
      </c>
      <c r="AC819" s="74">
        <f t="shared" si="84"/>
        <v>0</v>
      </c>
      <c r="AD819" s="15" t="b">
        <f t="shared" si="93"/>
        <v>1</v>
      </c>
    </row>
    <row r="820" spans="1:30" x14ac:dyDescent="0.2">
      <c r="A820" s="64">
        <v>6</v>
      </c>
      <c r="B820" s="79">
        <v>0</v>
      </c>
      <c r="C820" s="79">
        <v>0</v>
      </c>
      <c r="D820" s="79">
        <v>0</v>
      </c>
      <c r="E820" s="79">
        <v>0</v>
      </c>
      <c r="F820" s="79">
        <v>0</v>
      </c>
      <c r="G820" s="79">
        <v>0</v>
      </c>
      <c r="H820" s="79"/>
      <c r="I820" s="79"/>
      <c r="J820" s="79"/>
      <c r="K820" s="79"/>
      <c r="L820" s="79"/>
      <c r="M820" s="79"/>
      <c r="N820" s="123">
        <v>6</v>
      </c>
      <c r="O820" s="79">
        <v>0</v>
      </c>
      <c r="P820" s="79">
        <v>0</v>
      </c>
      <c r="Q820" s="79">
        <v>0</v>
      </c>
      <c r="R820" s="79">
        <v>0</v>
      </c>
      <c r="S820" s="79">
        <v>0</v>
      </c>
      <c r="T820" s="79">
        <v>0</v>
      </c>
      <c r="U820" s="79"/>
      <c r="V820" s="79"/>
      <c r="W820" s="79"/>
      <c r="X820" s="79"/>
      <c r="Y820" s="79"/>
      <c r="Z820" s="79"/>
      <c r="AA820" s="64">
        <v>6</v>
      </c>
      <c r="AC820" s="74">
        <f t="shared" si="84"/>
        <v>0</v>
      </c>
      <c r="AD820" s="15" t="b">
        <f t="shared" si="93"/>
        <v>1</v>
      </c>
    </row>
    <row r="821" spans="1:30" x14ac:dyDescent="0.2">
      <c r="A821" s="64">
        <v>7</v>
      </c>
      <c r="B821" s="79">
        <v>3</v>
      </c>
      <c r="C821" s="79">
        <v>4</v>
      </c>
      <c r="D821" s="79">
        <v>5</v>
      </c>
      <c r="E821" s="79">
        <v>6</v>
      </c>
      <c r="F821" s="79">
        <v>7</v>
      </c>
      <c r="G821" s="79">
        <v>8</v>
      </c>
      <c r="H821" s="79"/>
      <c r="I821" s="79"/>
      <c r="J821" s="79"/>
      <c r="K821" s="79"/>
      <c r="L821" s="79"/>
      <c r="M821" s="79"/>
      <c r="N821" s="123">
        <v>7</v>
      </c>
      <c r="O821" s="79">
        <v>3</v>
      </c>
      <c r="P821" s="79">
        <v>0</v>
      </c>
      <c r="Q821" s="79">
        <v>0</v>
      </c>
      <c r="R821" s="79">
        <v>0</v>
      </c>
      <c r="S821" s="79">
        <v>0</v>
      </c>
      <c r="T821" s="79">
        <v>1</v>
      </c>
      <c r="U821" s="79"/>
      <c r="V821" s="79"/>
      <c r="W821" s="79"/>
      <c r="X821" s="79"/>
      <c r="Y821" s="79"/>
      <c r="Z821" s="79"/>
      <c r="AA821" s="64">
        <v>7</v>
      </c>
      <c r="AC821" s="74">
        <f t="shared" si="84"/>
        <v>1</v>
      </c>
      <c r="AD821" s="15" t="b">
        <f t="shared" si="93"/>
        <v>1</v>
      </c>
    </row>
    <row r="822" spans="1:30" x14ac:dyDescent="0.2">
      <c r="A822" s="64">
        <v>8</v>
      </c>
      <c r="B822" s="79">
        <v>0</v>
      </c>
      <c r="C822" s="79">
        <v>0</v>
      </c>
      <c r="D822" s="79">
        <v>0</v>
      </c>
      <c r="E822" s="79">
        <v>0</v>
      </c>
      <c r="F822" s="79">
        <v>0</v>
      </c>
      <c r="G822" s="79">
        <v>0</v>
      </c>
      <c r="H822" s="79"/>
      <c r="I822" s="79"/>
      <c r="J822" s="79"/>
      <c r="K822" s="79"/>
      <c r="L822" s="79"/>
      <c r="M822" s="79"/>
      <c r="N822" s="123">
        <v>8</v>
      </c>
      <c r="O822" s="79">
        <v>0</v>
      </c>
      <c r="P822" s="79">
        <v>0</v>
      </c>
      <c r="Q822" s="79">
        <v>0</v>
      </c>
      <c r="R822" s="79">
        <v>0</v>
      </c>
      <c r="S822" s="79">
        <v>0</v>
      </c>
      <c r="T822" s="79">
        <v>0</v>
      </c>
      <c r="U822" s="79"/>
      <c r="V822" s="79"/>
      <c r="W822" s="79"/>
      <c r="X822" s="79"/>
      <c r="Y822" s="79"/>
      <c r="Z822" s="79"/>
      <c r="AA822" s="64">
        <v>8</v>
      </c>
      <c r="AC822" s="74">
        <f t="shared" si="84"/>
        <v>0</v>
      </c>
      <c r="AD822" s="15" t="b">
        <f t="shared" si="93"/>
        <v>1</v>
      </c>
    </row>
    <row r="823" spans="1:30" x14ac:dyDescent="0.2">
      <c r="A823" s="64">
        <v>9</v>
      </c>
      <c r="B823" s="79">
        <v>0</v>
      </c>
      <c r="C823" s="79">
        <v>0</v>
      </c>
      <c r="D823" s="79">
        <v>0</v>
      </c>
      <c r="E823" s="79">
        <v>0</v>
      </c>
      <c r="F823" s="79">
        <v>0</v>
      </c>
      <c r="G823" s="79">
        <v>0</v>
      </c>
      <c r="H823" s="79"/>
      <c r="I823" s="79"/>
      <c r="J823" s="79"/>
      <c r="K823" s="79"/>
      <c r="L823" s="79"/>
      <c r="M823" s="79"/>
      <c r="N823" s="123">
        <v>9</v>
      </c>
      <c r="O823" s="79">
        <v>0</v>
      </c>
      <c r="P823" s="79">
        <v>0</v>
      </c>
      <c r="Q823" s="79">
        <v>0</v>
      </c>
      <c r="R823" s="79">
        <v>0</v>
      </c>
      <c r="S823" s="79">
        <v>0</v>
      </c>
      <c r="T823" s="79">
        <v>0</v>
      </c>
      <c r="U823" s="79"/>
      <c r="V823" s="79"/>
      <c r="W823" s="79"/>
      <c r="X823" s="79"/>
      <c r="Y823" s="79"/>
      <c r="Z823" s="79"/>
      <c r="AA823" s="64">
        <v>9</v>
      </c>
      <c r="AC823" s="74">
        <f t="shared" si="84"/>
        <v>0</v>
      </c>
      <c r="AD823" s="15" t="b">
        <f t="shared" si="93"/>
        <v>1</v>
      </c>
    </row>
    <row r="824" spans="1:30" x14ac:dyDescent="0.2">
      <c r="A824" s="64">
        <v>10</v>
      </c>
      <c r="B824" s="79">
        <v>0</v>
      </c>
      <c r="C824" s="79">
        <v>0</v>
      </c>
      <c r="D824" s="79">
        <v>0</v>
      </c>
      <c r="E824" s="79">
        <v>0</v>
      </c>
      <c r="F824" s="79">
        <v>0</v>
      </c>
      <c r="G824" s="79">
        <v>0</v>
      </c>
      <c r="H824" s="79"/>
      <c r="I824" s="79"/>
      <c r="J824" s="79"/>
      <c r="K824" s="79"/>
      <c r="L824" s="79"/>
      <c r="M824" s="79"/>
      <c r="N824" s="123">
        <v>10</v>
      </c>
      <c r="O824" s="79">
        <v>0</v>
      </c>
      <c r="P824" s="79">
        <v>0</v>
      </c>
      <c r="Q824" s="79">
        <v>0</v>
      </c>
      <c r="R824" s="79">
        <v>0</v>
      </c>
      <c r="S824" s="79">
        <v>0</v>
      </c>
      <c r="T824" s="79">
        <v>0</v>
      </c>
      <c r="U824" s="79"/>
      <c r="V824" s="79"/>
      <c r="W824" s="79"/>
      <c r="X824" s="79"/>
      <c r="Y824" s="79"/>
      <c r="Z824" s="79"/>
      <c r="AA824" s="64">
        <v>10</v>
      </c>
      <c r="AC824" s="74">
        <f t="shared" si="84"/>
        <v>0</v>
      </c>
      <c r="AD824" s="15" t="b">
        <f t="shared" si="93"/>
        <v>1</v>
      </c>
    </row>
    <row r="825" spans="1:30" x14ac:dyDescent="0.2">
      <c r="A825" s="64">
        <v>11</v>
      </c>
      <c r="B825" s="79">
        <v>0</v>
      </c>
      <c r="C825" s="79">
        <v>0</v>
      </c>
      <c r="D825" s="79">
        <v>0</v>
      </c>
      <c r="E825" s="79">
        <v>0</v>
      </c>
      <c r="F825" s="79">
        <v>0</v>
      </c>
      <c r="G825" s="79">
        <v>0</v>
      </c>
      <c r="H825" s="79"/>
      <c r="I825" s="79"/>
      <c r="J825" s="79"/>
      <c r="K825" s="79"/>
      <c r="L825" s="79"/>
      <c r="M825" s="79"/>
      <c r="N825" s="123">
        <v>11</v>
      </c>
      <c r="O825" s="79">
        <v>0</v>
      </c>
      <c r="P825" s="79">
        <v>0</v>
      </c>
      <c r="Q825" s="79">
        <v>0</v>
      </c>
      <c r="R825" s="79">
        <v>0</v>
      </c>
      <c r="S825" s="79">
        <v>0</v>
      </c>
      <c r="T825" s="79">
        <v>0</v>
      </c>
      <c r="U825" s="79"/>
      <c r="V825" s="79"/>
      <c r="W825" s="79"/>
      <c r="X825" s="79"/>
      <c r="Y825" s="79"/>
      <c r="Z825" s="79"/>
      <c r="AA825" s="64">
        <v>11</v>
      </c>
      <c r="AC825" s="74">
        <f t="shared" si="84"/>
        <v>0</v>
      </c>
      <c r="AD825" s="15" t="b">
        <f t="shared" si="93"/>
        <v>1</v>
      </c>
    </row>
    <row r="826" spans="1:30" x14ac:dyDescent="0.2">
      <c r="A826" s="64">
        <v>12</v>
      </c>
      <c r="B826" s="79">
        <v>0</v>
      </c>
      <c r="C826" s="79">
        <v>0</v>
      </c>
      <c r="D826" s="79">
        <v>0</v>
      </c>
      <c r="E826" s="79">
        <v>0</v>
      </c>
      <c r="F826" s="79">
        <v>0</v>
      </c>
      <c r="G826" s="79">
        <v>0</v>
      </c>
      <c r="H826" s="79"/>
      <c r="I826" s="79"/>
      <c r="J826" s="79"/>
      <c r="K826" s="79"/>
      <c r="L826" s="79"/>
      <c r="M826" s="79"/>
      <c r="N826" s="123">
        <v>12</v>
      </c>
      <c r="O826" s="79">
        <v>0</v>
      </c>
      <c r="P826" s="79">
        <v>0</v>
      </c>
      <c r="Q826" s="79">
        <v>0</v>
      </c>
      <c r="R826" s="79">
        <v>0</v>
      </c>
      <c r="S826" s="79">
        <v>0</v>
      </c>
      <c r="T826" s="79">
        <v>0</v>
      </c>
      <c r="U826" s="79"/>
      <c r="V826" s="79"/>
      <c r="W826" s="79"/>
      <c r="X826" s="79"/>
      <c r="Y826" s="79"/>
      <c r="Z826" s="79"/>
      <c r="AA826" s="64">
        <v>12</v>
      </c>
      <c r="AC826" s="74">
        <f t="shared" si="84"/>
        <v>0</v>
      </c>
      <c r="AD826" s="15" t="b">
        <f t="shared" si="93"/>
        <v>1</v>
      </c>
    </row>
    <row r="827" spans="1:30" x14ac:dyDescent="0.2">
      <c r="A827" s="64">
        <v>13</v>
      </c>
      <c r="B827" s="79">
        <v>0</v>
      </c>
      <c r="C827" s="79">
        <v>0</v>
      </c>
      <c r="D827" s="79">
        <v>0</v>
      </c>
      <c r="E827" s="79">
        <v>0</v>
      </c>
      <c r="F827" s="79">
        <v>0</v>
      </c>
      <c r="G827" s="79">
        <v>0</v>
      </c>
      <c r="H827" s="79"/>
      <c r="I827" s="79"/>
      <c r="J827" s="79"/>
      <c r="K827" s="79"/>
      <c r="L827" s="79"/>
      <c r="M827" s="79"/>
      <c r="N827" s="123">
        <v>13</v>
      </c>
      <c r="O827" s="79">
        <v>0</v>
      </c>
      <c r="P827" s="79">
        <v>0</v>
      </c>
      <c r="Q827" s="79">
        <v>0</v>
      </c>
      <c r="R827" s="79">
        <v>0</v>
      </c>
      <c r="S827" s="79">
        <v>0</v>
      </c>
      <c r="T827" s="79">
        <v>0</v>
      </c>
      <c r="U827" s="79"/>
      <c r="V827" s="79"/>
      <c r="W827" s="79"/>
      <c r="X827" s="79"/>
      <c r="Y827" s="79"/>
      <c r="Z827" s="79"/>
      <c r="AA827" s="64">
        <v>13</v>
      </c>
      <c r="AC827" s="74">
        <f t="shared" si="84"/>
        <v>0</v>
      </c>
      <c r="AD827" s="15" t="b">
        <f t="shared" si="93"/>
        <v>1</v>
      </c>
    </row>
    <row r="828" spans="1:30" x14ac:dyDescent="0.2">
      <c r="A828" s="64">
        <v>14</v>
      </c>
      <c r="B828" s="79">
        <v>0</v>
      </c>
      <c r="C828" s="79">
        <v>0</v>
      </c>
      <c r="D828" s="79">
        <v>0</v>
      </c>
      <c r="E828" s="79">
        <v>0</v>
      </c>
      <c r="F828" s="79">
        <v>0</v>
      </c>
      <c r="G828" s="79">
        <v>0</v>
      </c>
      <c r="H828" s="79"/>
      <c r="I828" s="79"/>
      <c r="J828" s="79"/>
      <c r="K828" s="79"/>
      <c r="L828" s="79"/>
      <c r="M828" s="79"/>
      <c r="N828" s="123">
        <v>14</v>
      </c>
      <c r="O828" s="79">
        <v>0</v>
      </c>
      <c r="P828" s="79">
        <v>0</v>
      </c>
      <c r="Q828" s="79">
        <v>0</v>
      </c>
      <c r="R828" s="79">
        <v>0</v>
      </c>
      <c r="S828" s="79">
        <v>0</v>
      </c>
      <c r="T828" s="79">
        <v>0</v>
      </c>
      <c r="U828" s="79"/>
      <c r="V828" s="79"/>
      <c r="W828" s="79"/>
      <c r="X828" s="79"/>
      <c r="Y828" s="79"/>
      <c r="Z828" s="79"/>
      <c r="AA828" s="64">
        <v>14</v>
      </c>
      <c r="AC828" s="74">
        <f t="shared" si="84"/>
        <v>0</v>
      </c>
      <c r="AD828" s="15" t="b">
        <f t="shared" si="93"/>
        <v>1</v>
      </c>
    </row>
    <row r="829" spans="1:30" x14ac:dyDescent="0.2">
      <c r="A829" s="64">
        <v>15</v>
      </c>
      <c r="B829" s="79">
        <v>0</v>
      </c>
      <c r="C829" s="79">
        <v>0</v>
      </c>
      <c r="D829" s="79">
        <v>0</v>
      </c>
      <c r="E829" s="79">
        <v>0</v>
      </c>
      <c r="F829" s="79">
        <v>0</v>
      </c>
      <c r="G829" s="79">
        <v>0</v>
      </c>
      <c r="H829" s="79"/>
      <c r="I829" s="79"/>
      <c r="J829" s="79"/>
      <c r="K829" s="79"/>
      <c r="L829" s="79"/>
      <c r="M829" s="79"/>
      <c r="N829" s="123">
        <v>15</v>
      </c>
      <c r="O829" s="79">
        <v>0</v>
      </c>
      <c r="P829" s="79">
        <v>0</v>
      </c>
      <c r="Q829" s="79">
        <v>0</v>
      </c>
      <c r="R829" s="79">
        <v>0</v>
      </c>
      <c r="S829" s="79">
        <v>0</v>
      </c>
      <c r="T829" s="79">
        <v>0</v>
      </c>
      <c r="U829" s="79"/>
      <c r="V829" s="79"/>
      <c r="W829" s="79"/>
      <c r="X829" s="79"/>
      <c r="Y829" s="79"/>
      <c r="Z829" s="79"/>
      <c r="AA829" s="64">
        <v>15</v>
      </c>
      <c r="AC829" s="74">
        <f t="shared" si="84"/>
        <v>0</v>
      </c>
      <c r="AD829" s="15" t="b">
        <f t="shared" si="93"/>
        <v>1</v>
      </c>
    </row>
    <row r="830" spans="1:30" x14ac:dyDescent="0.2">
      <c r="A830" s="64">
        <v>16</v>
      </c>
      <c r="B830" s="79">
        <v>0</v>
      </c>
      <c r="C830" s="79">
        <v>0</v>
      </c>
      <c r="D830" s="79">
        <v>0</v>
      </c>
      <c r="E830" s="79">
        <v>0</v>
      </c>
      <c r="F830" s="79">
        <v>0</v>
      </c>
      <c r="G830" s="79">
        <v>0</v>
      </c>
      <c r="H830" s="79"/>
      <c r="I830" s="79"/>
      <c r="J830" s="79"/>
      <c r="K830" s="79"/>
      <c r="L830" s="79"/>
      <c r="M830" s="79"/>
      <c r="N830" s="123">
        <v>16</v>
      </c>
      <c r="O830" s="79">
        <v>0</v>
      </c>
      <c r="P830" s="79">
        <v>0</v>
      </c>
      <c r="Q830" s="79">
        <v>0</v>
      </c>
      <c r="R830" s="79">
        <v>0</v>
      </c>
      <c r="S830" s="79">
        <v>0</v>
      </c>
      <c r="T830" s="79">
        <v>0</v>
      </c>
      <c r="U830" s="79"/>
      <c r="V830" s="79"/>
      <c r="W830" s="79"/>
      <c r="X830" s="79"/>
      <c r="Y830" s="79"/>
      <c r="Z830" s="79"/>
      <c r="AA830" s="64">
        <v>16</v>
      </c>
      <c r="AC830" s="74">
        <f t="shared" si="84"/>
        <v>0</v>
      </c>
      <c r="AD830" s="15" t="b">
        <f t="shared" si="93"/>
        <v>1</v>
      </c>
    </row>
    <row r="831" spans="1:30" x14ac:dyDescent="0.2">
      <c r="A831" s="64">
        <v>17</v>
      </c>
      <c r="B831" s="79">
        <v>0</v>
      </c>
      <c r="C831" s="79">
        <v>0</v>
      </c>
      <c r="D831" s="79">
        <v>0</v>
      </c>
      <c r="E831" s="79">
        <v>0</v>
      </c>
      <c r="F831" s="79">
        <v>0</v>
      </c>
      <c r="G831" s="79">
        <v>0</v>
      </c>
      <c r="H831" s="79"/>
      <c r="I831" s="79"/>
      <c r="J831" s="79"/>
      <c r="K831" s="79"/>
      <c r="L831" s="79"/>
      <c r="M831" s="79"/>
      <c r="N831" s="123">
        <v>17</v>
      </c>
      <c r="O831" s="79">
        <v>0</v>
      </c>
      <c r="P831" s="79">
        <v>0</v>
      </c>
      <c r="Q831" s="79">
        <v>0</v>
      </c>
      <c r="R831" s="79">
        <v>0</v>
      </c>
      <c r="S831" s="79">
        <v>0</v>
      </c>
      <c r="T831" s="79">
        <v>0</v>
      </c>
      <c r="U831" s="79"/>
      <c r="V831" s="79"/>
      <c r="W831" s="79"/>
      <c r="X831" s="79"/>
      <c r="Y831" s="79"/>
      <c r="Z831" s="79"/>
      <c r="AA831" s="64">
        <v>17</v>
      </c>
      <c r="AC831" s="74">
        <f t="shared" si="84"/>
        <v>0</v>
      </c>
      <c r="AD831" s="15" t="b">
        <f t="shared" si="93"/>
        <v>1</v>
      </c>
    </row>
    <row r="832" spans="1:30" x14ac:dyDescent="0.2">
      <c r="A832" s="64">
        <v>18</v>
      </c>
      <c r="B832" s="79">
        <v>0</v>
      </c>
      <c r="C832" s="79">
        <v>0</v>
      </c>
      <c r="D832" s="79">
        <v>0</v>
      </c>
      <c r="E832" s="79">
        <v>0</v>
      </c>
      <c r="F832" s="79">
        <v>0</v>
      </c>
      <c r="G832" s="79">
        <v>0</v>
      </c>
      <c r="H832" s="79"/>
      <c r="I832" s="79"/>
      <c r="J832" s="79"/>
      <c r="K832" s="79"/>
      <c r="L832" s="79"/>
      <c r="M832" s="79"/>
      <c r="N832" s="123">
        <v>18</v>
      </c>
      <c r="O832" s="79">
        <v>0</v>
      </c>
      <c r="P832" s="79">
        <v>0</v>
      </c>
      <c r="Q832" s="79">
        <v>0</v>
      </c>
      <c r="R832" s="79">
        <v>0</v>
      </c>
      <c r="S832" s="79">
        <v>0</v>
      </c>
      <c r="T832" s="79">
        <v>0</v>
      </c>
      <c r="U832" s="79"/>
      <c r="V832" s="79"/>
      <c r="W832" s="79"/>
      <c r="X832" s="79"/>
      <c r="Y832" s="79"/>
      <c r="Z832" s="79"/>
      <c r="AA832" s="64">
        <v>18</v>
      </c>
      <c r="AC832" s="74">
        <f t="shared" si="84"/>
        <v>0</v>
      </c>
      <c r="AD832" s="15" t="b">
        <f t="shared" si="93"/>
        <v>1</v>
      </c>
    </row>
    <row r="833" spans="1:30" x14ac:dyDescent="0.2">
      <c r="A833" s="64">
        <v>19</v>
      </c>
      <c r="B833" s="79">
        <v>0</v>
      </c>
      <c r="C833" s="79">
        <v>0</v>
      </c>
      <c r="D833" s="79">
        <v>0</v>
      </c>
      <c r="E833" s="79">
        <v>0</v>
      </c>
      <c r="F833" s="79">
        <v>0</v>
      </c>
      <c r="G833" s="79">
        <v>0</v>
      </c>
      <c r="H833" s="79"/>
      <c r="I833" s="79"/>
      <c r="J833" s="79"/>
      <c r="K833" s="79"/>
      <c r="L833" s="79"/>
      <c r="M833" s="79"/>
      <c r="N833" s="123">
        <v>19</v>
      </c>
      <c r="O833" s="79">
        <v>0</v>
      </c>
      <c r="P833" s="79">
        <v>0</v>
      </c>
      <c r="Q833" s="79">
        <v>0</v>
      </c>
      <c r="R833" s="79">
        <v>0</v>
      </c>
      <c r="S833" s="79">
        <v>0</v>
      </c>
      <c r="T833" s="79">
        <v>0</v>
      </c>
      <c r="U833" s="79"/>
      <c r="V833" s="79"/>
      <c r="W833" s="79"/>
      <c r="X833" s="79"/>
      <c r="Y833" s="79"/>
      <c r="Z833" s="79"/>
      <c r="AA833" s="64">
        <v>19</v>
      </c>
      <c r="AC833" s="74">
        <f t="shared" si="84"/>
        <v>0</v>
      </c>
      <c r="AD833" s="15" t="b">
        <f t="shared" si="93"/>
        <v>1</v>
      </c>
    </row>
    <row r="834" spans="1:30" x14ac:dyDescent="0.2">
      <c r="A834" s="64">
        <v>20</v>
      </c>
      <c r="B834" s="79">
        <v>1</v>
      </c>
      <c r="C834" s="79">
        <v>3</v>
      </c>
      <c r="D834" s="79">
        <v>4</v>
      </c>
      <c r="E834" s="79">
        <v>8</v>
      </c>
      <c r="F834" s="79">
        <v>9</v>
      </c>
      <c r="G834" s="79">
        <v>10</v>
      </c>
      <c r="H834" s="79"/>
      <c r="I834" s="79"/>
      <c r="J834" s="79"/>
      <c r="K834" s="79"/>
      <c r="L834" s="79"/>
      <c r="M834" s="79"/>
      <c r="N834" s="123">
        <v>20</v>
      </c>
      <c r="O834" s="79">
        <v>1</v>
      </c>
      <c r="P834" s="79">
        <v>1</v>
      </c>
      <c r="Q834" s="79">
        <v>1</v>
      </c>
      <c r="R834" s="79">
        <v>2</v>
      </c>
      <c r="S834" s="79">
        <v>1</v>
      </c>
      <c r="T834" s="79">
        <v>0</v>
      </c>
      <c r="U834" s="79"/>
      <c r="V834" s="79"/>
      <c r="W834" s="79"/>
      <c r="X834" s="79"/>
      <c r="Y834" s="79"/>
      <c r="Z834" s="79"/>
      <c r="AA834" s="64">
        <v>20</v>
      </c>
      <c r="AC834" s="74">
        <f t="shared" si="84"/>
        <v>-1</v>
      </c>
      <c r="AD834" s="15" t="b">
        <f t="shared" si="93"/>
        <v>1</v>
      </c>
    </row>
    <row r="835" spans="1:30" x14ac:dyDescent="0.2">
      <c r="A835" s="64">
        <v>21</v>
      </c>
      <c r="B835" s="79">
        <v>0</v>
      </c>
      <c r="C835" s="79">
        <v>0</v>
      </c>
      <c r="D835" s="79">
        <v>0</v>
      </c>
      <c r="E835" s="79">
        <v>0</v>
      </c>
      <c r="F835" s="79">
        <v>0</v>
      </c>
      <c r="G835" s="79">
        <v>0</v>
      </c>
      <c r="H835" s="79"/>
      <c r="I835" s="79"/>
      <c r="J835" s="79"/>
      <c r="K835" s="79"/>
      <c r="L835" s="79"/>
      <c r="M835" s="79"/>
      <c r="N835" s="123">
        <v>21</v>
      </c>
      <c r="O835" s="79">
        <v>0</v>
      </c>
      <c r="P835" s="79">
        <v>0</v>
      </c>
      <c r="Q835" s="79">
        <v>0</v>
      </c>
      <c r="R835" s="79">
        <v>0</v>
      </c>
      <c r="S835" s="79">
        <v>0</v>
      </c>
      <c r="T835" s="79">
        <v>0</v>
      </c>
      <c r="U835" s="79"/>
      <c r="V835" s="79"/>
      <c r="W835" s="79"/>
      <c r="X835" s="79"/>
      <c r="Y835" s="79"/>
      <c r="Z835" s="79"/>
      <c r="AA835" s="64">
        <v>21</v>
      </c>
      <c r="AC835" s="74">
        <f t="shared" si="84"/>
        <v>0</v>
      </c>
      <c r="AD835" s="15" t="b">
        <f t="shared" si="93"/>
        <v>1</v>
      </c>
    </row>
    <row r="836" spans="1:30" x14ac:dyDescent="0.2">
      <c r="A836" s="64">
        <v>22</v>
      </c>
      <c r="B836" s="79">
        <v>1</v>
      </c>
      <c r="C836" s="79">
        <v>6</v>
      </c>
      <c r="D836" s="79">
        <v>7</v>
      </c>
      <c r="E836" s="79">
        <v>10</v>
      </c>
      <c r="F836" s="79">
        <v>10</v>
      </c>
      <c r="G836" s="79">
        <v>11</v>
      </c>
      <c r="H836" s="79"/>
      <c r="I836" s="79"/>
      <c r="J836" s="79"/>
      <c r="K836" s="79"/>
      <c r="L836" s="79"/>
      <c r="M836" s="79"/>
      <c r="N836" s="123">
        <v>22</v>
      </c>
      <c r="O836" s="79">
        <v>1</v>
      </c>
      <c r="P836" s="79">
        <v>5</v>
      </c>
      <c r="Q836" s="79">
        <v>0</v>
      </c>
      <c r="R836" s="79">
        <v>0</v>
      </c>
      <c r="S836" s="79">
        <v>0</v>
      </c>
      <c r="T836" s="79">
        <v>0</v>
      </c>
      <c r="U836" s="79"/>
      <c r="V836" s="79"/>
      <c r="W836" s="79"/>
      <c r="X836" s="79"/>
      <c r="Y836" s="79"/>
      <c r="Z836" s="79"/>
      <c r="AA836" s="64">
        <v>22</v>
      </c>
      <c r="AC836" s="74">
        <f t="shared" si="84"/>
        <v>0</v>
      </c>
      <c r="AD836" s="15" t="b">
        <f t="shared" si="93"/>
        <v>1</v>
      </c>
    </row>
    <row r="837" spans="1:30" x14ac:dyDescent="0.2">
      <c r="A837" s="64">
        <v>23</v>
      </c>
      <c r="B837" s="79">
        <v>0</v>
      </c>
      <c r="C837" s="79">
        <v>1</v>
      </c>
      <c r="D837" s="79">
        <v>1</v>
      </c>
      <c r="E837" s="79">
        <v>1</v>
      </c>
      <c r="F837" s="79">
        <v>1</v>
      </c>
      <c r="G837" s="79">
        <v>2</v>
      </c>
      <c r="H837" s="79"/>
      <c r="I837" s="79"/>
      <c r="J837" s="79"/>
      <c r="K837" s="79"/>
      <c r="L837" s="79"/>
      <c r="M837" s="79"/>
      <c r="N837" s="123">
        <v>23</v>
      </c>
      <c r="O837" s="79">
        <v>0</v>
      </c>
      <c r="P837" s="79">
        <v>1</v>
      </c>
      <c r="Q837" s="79">
        <v>0</v>
      </c>
      <c r="R837" s="79">
        <v>0</v>
      </c>
      <c r="S837" s="79">
        <v>0</v>
      </c>
      <c r="T837" s="79">
        <v>1</v>
      </c>
      <c r="U837" s="79"/>
      <c r="V837" s="79"/>
      <c r="W837" s="79"/>
      <c r="X837" s="79"/>
      <c r="Y837" s="79"/>
      <c r="Z837" s="79"/>
      <c r="AA837" s="64">
        <v>23</v>
      </c>
      <c r="AC837" s="74">
        <f t="shared" si="84"/>
        <v>1</v>
      </c>
      <c r="AD837" s="15" t="b">
        <f t="shared" si="93"/>
        <v>1</v>
      </c>
    </row>
    <row r="838" spans="1:30" x14ac:dyDescent="0.2">
      <c r="A838" s="64">
        <v>24</v>
      </c>
      <c r="B838" s="79">
        <v>0</v>
      </c>
      <c r="C838" s="79">
        <v>0</v>
      </c>
      <c r="D838" s="79">
        <v>0</v>
      </c>
      <c r="E838" s="79">
        <v>0</v>
      </c>
      <c r="F838" s="79">
        <v>0</v>
      </c>
      <c r="G838" s="79">
        <v>0</v>
      </c>
      <c r="H838" s="79"/>
      <c r="I838" s="79"/>
      <c r="J838" s="79"/>
      <c r="K838" s="79"/>
      <c r="L838" s="79"/>
      <c r="M838" s="79"/>
      <c r="N838" s="123">
        <v>24</v>
      </c>
      <c r="O838" s="79">
        <v>0</v>
      </c>
      <c r="P838" s="79">
        <v>0</v>
      </c>
      <c r="Q838" s="79">
        <v>0</v>
      </c>
      <c r="R838" s="79">
        <v>0</v>
      </c>
      <c r="S838" s="79">
        <v>0</v>
      </c>
      <c r="T838" s="79">
        <v>0</v>
      </c>
      <c r="U838" s="79"/>
      <c r="V838" s="79"/>
      <c r="W838" s="79"/>
      <c r="X838" s="79"/>
      <c r="Y838" s="79"/>
      <c r="Z838" s="79"/>
      <c r="AA838" s="64">
        <v>24</v>
      </c>
      <c r="AC838" s="74">
        <f t="shared" ref="AC838:AC898" si="94">IFERROR(T838-S838,0)</f>
        <v>0</v>
      </c>
      <c r="AD838" s="15" t="b">
        <f t="shared" si="93"/>
        <v>1</v>
      </c>
    </row>
    <row r="839" spans="1:30" x14ac:dyDescent="0.2">
      <c r="A839" s="71" t="s">
        <v>2</v>
      </c>
      <c r="B839" s="404">
        <f>SUM(B815:B838)</f>
        <v>5</v>
      </c>
      <c r="C839" s="404">
        <f>SUM(C815:C838)</f>
        <v>14</v>
      </c>
      <c r="D839" s="404">
        <f>SUM(D816:D838)</f>
        <v>17</v>
      </c>
      <c r="E839" s="404">
        <f t="shared" ref="E839:J839" si="95">SUM(E815:E838)</f>
        <v>29</v>
      </c>
      <c r="F839" s="404">
        <f t="shared" si="95"/>
        <v>31</v>
      </c>
      <c r="G839" s="404">
        <f t="shared" si="95"/>
        <v>35</v>
      </c>
      <c r="H839" s="404">
        <f t="shared" si="95"/>
        <v>0</v>
      </c>
      <c r="I839" s="404">
        <f t="shared" si="95"/>
        <v>0</v>
      </c>
      <c r="J839" s="404">
        <f t="shared" si="95"/>
        <v>0</v>
      </c>
      <c r="K839" s="404">
        <f>SUM(K815:K838)</f>
        <v>0</v>
      </c>
      <c r="L839" s="404">
        <f>SUM(L815:L838)</f>
        <v>0</v>
      </c>
      <c r="M839" s="404">
        <f>SUM(M815:M838)</f>
        <v>0</v>
      </c>
      <c r="N839" s="411" t="s">
        <v>2</v>
      </c>
      <c r="O839" s="404">
        <f t="shared" ref="O839:T839" si="96">SUM(O815:O838)</f>
        <v>5</v>
      </c>
      <c r="P839" s="404">
        <f t="shared" si="96"/>
        <v>7</v>
      </c>
      <c r="Q839" s="404">
        <f t="shared" si="96"/>
        <v>1</v>
      </c>
      <c r="R839" s="404">
        <f t="shared" si="96"/>
        <v>2</v>
      </c>
      <c r="S839" s="404">
        <f t="shared" si="96"/>
        <v>1</v>
      </c>
      <c r="T839" s="404">
        <f t="shared" si="96"/>
        <v>2</v>
      </c>
      <c r="U839" s="404">
        <f t="shared" ref="U839:Z839" si="97">SUM(U815:U838)</f>
        <v>0</v>
      </c>
      <c r="V839" s="404">
        <f t="shared" si="97"/>
        <v>0</v>
      </c>
      <c r="W839" s="404">
        <f t="shared" si="97"/>
        <v>0</v>
      </c>
      <c r="X839" s="404">
        <f t="shared" si="97"/>
        <v>0</v>
      </c>
      <c r="Y839" s="404">
        <f t="shared" si="97"/>
        <v>0</v>
      </c>
      <c r="Z839" s="404">
        <f t="shared" si="97"/>
        <v>0</v>
      </c>
      <c r="AA839" s="71" t="s">
        <v>2</v>
      </c>
      <c r="AC839" s="74"/>
    </row>
    <row r="840" spans="1:30" x14ac:dyDescent="0.2">
      <c r="AC840" s="74"/>
    </row>
    <row r="841" spans="1:30" x14ac:dyDescent="0.2">
      <c r="E841" s="67"/>
      <c r="F841" s="67"/>
      <c r="H841" s="67"/>
      <c r="O841" s="95"/>
      <c r="P841" s="95"/>
      <c r="Q841" s="95"/>
      <c r="AC841" s="74"/>
    </row>
    <row r="842" spans="1:30" x14ac:dyDescent="0.2">
      <c r="AC842" s="74"/>
    </row>
    <row r="843" spans="1:30" x14ac:dyDescent="0.2">
      <c r="B843" s="81"/>
      <c r="O843" s="81"/>
      <c r="P843" s="81"/>
      <c r="Q843" s="81"/>
      <c r="R843" s="81"/>
      <c r="S843" s="81"/>
      <c r="T843" s="81"/>
      <c r="U843" s="81"/>
      <c r="V843" s="81"/>
      <c r="W843" s="81"/>
      <c r="X843" s="81"/>
      <c r="Y843" s="81"/>
      <c r="Z843" s="81"/>
      <c r="AC843" s="74"/>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74"/>
    </row>
    <row r="845" spans="1:30" x14ac:dyDescent="0.2">
      <c r="A845" s="56">
        <v>1</v>
      </c>
      <c r="B845" s="79">
        <v>0</v>
      </c>
      <c r="C845" s="79">
        <v>6</v>
      </c>
      <c r="D845" s="79">
        <v>7</v>
      </c>
      <c r="E845" s="79">
        <v>11</v>
      </c>
      <c r="F845" s="79">
        <v>17</v>
      </c>
      <c r="G845" s="79">
        <v>18</v>
      </c>
      <c r="H845" s="79"/>
      <c r="I845" s="79"/>
      <c r="J845" s="79"/>
      <c r="K845" s="79"/>
      <c r="L845" s="79"/>
      <c r="M845" s="79"/>
      <c r="N845" s="56">
        <v>1</v>
      </c>
      <c r="O845" s="79">
        <v>0</v>
      </c>
      <c r="P845" s="79">
        <v>6</v>
      </c>
      <c r="Q845" s="79">
        <v>1</v>
      </c>
      <c r="R845" s="79">
        <v>0</v>
      </c>
      <c r="S845" s="79">
        <v>6</v>
      </c>
      <c r="T845" s="79">
        <v>1</v>
      </c>
      <c r="U845" s="79"/>
      <c r="V845" s="79"/>
      <c r="W845" s="79"/>
      <c r="X845" s="79"/>
      <c r="Y845" s="79"/>
      <c r="Z845" s="79"/>
      <c r="AA845" s="56">
        <v>1</v>
      </c>
      <c r="AC845" s="74">
        <f t="shared" si="94"/>
        <v>-5</v>
      </c>
    </row>
    <row r="846" spans="1:30" x14ac:dyDescent="0.2">
      <c r="A846" s="56">
        <v>2</v>
      </c>
      <c r="B846" s="79">
        <v>0</v>
      </c>
      <c r="C846" s="79">
        <v>0</v>
      </c>
      <c r="D846" s="79">
        <v>0</v>
      </c>
      <c r="E846" s="79">
        <v>1</v>
      </c>
      <c r="F846" s="79">
        <v>4</v>
      </c>
      <c r="G846" s="79">
        <v>5</v>
      </c>
      <c r="H846" s="79"/>
      <c r="I846" s="79"/>
      <c r="J846" s="79"/>
      <c r="K846" s="79"/>
      <c r="L846" s="79"/>
      <c r="M846" s="79"/>
      <c r="N846" s="56">
        <v>2</v>
      </c>
      <c r="O846" s="79">
        <v>0</v>
      </c>
      <c r="P846" s="79">
        <v>0</v>
      </c>
      <c r="Q846" s="79">
        <v>0</v>
      </c>
      <c r="R846" s="79">
        <v>1</v>
      </c>
      <c r="S846" s="79">
        <v>3</v>
      </c>
      <c r="T846" s="79">
        <v>1</v>
      </c>
      <c r="U846" s="79"/>
      <c r="V846" s="79"/>
      <c r="W846" s="79"/>
      <c r="X846" s="79"/>
      <c r="Y846" s="79"/>
      <c r="Z846" s="79"/>
      <c r="AA846" s="56">
        <v>2</v>
      </c>
      <c r="AC846" s="74">
        <f t="shared" si="94"/>
        <v>-2</v>
      </c>
    </row>
    <row r="847" spans="1:30" x14ac:dyDescent="0.2">
      <c r="A847" s="56">
        <v>3</v>
      </c>
      <c r="B847" s="79">
        <v>1</v>
      </c>
      <c r="C847" s="79">
        <v>3</v>
      </c>
      <c r="D847" s="79">
        <v>10</v>
      </c>
      <c r="E847" s="79">
        <v>10</v>
      </c>
      <c r="F847" s="79">
        <v>10</v>
      </c>
      <c r="G847" s="79">
        <v>11</v>
      </c>
      <c r="H847" s="79"/>
      <c r="I847" s="79"/>
      <c r="J847" s="79"/>
      <c r="K847" s="79"/>
      <c r="L847" s="79"/>
      <c r="M847" s="79"/>
      <c r="N847" s="56">
        <v>3</v>
      </c>
      <c r="O847" s="79">
        <v>1</v>
      </c>
      <c r="P847" s="79">
        <v>2</v>
      </c>
      <c r="Q847" s="79">
        <v>7</v>
      </c>
      <c r="R847" s="79">
        <v>0</v>
      </c>
      <c r="S847" s="79">
        <v>0</v>
      </c>
      <c r="T847" s="79">
        <v>1</v>
      </c>
      <c r="U847" s="79"/>
      <c r="V847" s="79"/>
      <c r="W847" s="79"/>
      <c r="X847" s="79"/>
      <c r="Y847" s="79"/>
      <c r="Z847" s="79"/>
      <c r="AA847" s="56">
        <v>3</v>
      </c>
      <c r="AC847" s="74">
        <f t="shared" si="94"/>
        <v>1</v>
      </c>
    </row>
    <row r="848" spans="1:30" x14ac:dyDescent="0.2">
      <c r="A848" s="56">
        <v>4</v>
      </c>
      <c r="B848" s="79">
        <v>0</v>
      </c>
      <c r="C848" s="79">
        <v>0</v>
      </c>
      <c r="D848" s="79">
        <v>0</v>
      </c>
      <c r="E848" s="79">
        <v>0</v>
      </c>
      <c r="F848" s="79">
        <v>0</v>
      </c>
      <c r="G848" s="79">
        <v>0</v>
      </c>
      <c r="H848" s="79"/>
      <c r="I848" s="79"/>
      <c r="J848" s="79"/>
      <c r="K848" s="79"/>
      <c r="L848" s="79"/>
      <c r="M848" s="79"/>
      <c r="N848" s="56">
        <v>4</v>
      </c>
      <c r="O848" s="79">
        <v>0</v>
      </c>
      <c r="P848" s="79">
        <v>0</v>
      </c>
      <c r="Q848" s="79">
        <v>0</v>
      </c>
      <c r="R848" s="79">
        <v>0</v>
      </c>
      <c r="S848" s="79">
        <v>0</v>
      </c>
      <c r="T848" s="79">
        <v>0</v>
      </c>
      <c r="U848" s="79"/>
      <c r="V848" s="79"/>
      <c r="W848" s="79"/>
      <c r="X848" s="79"/>
      <c r="Y848" s="79"/>
      <c r="Z848" s="79"/>
      <c r="AA848" s="56">
        <v>4</v>
      </c>
      <c r="AC848" s="74">
        <f t="shared" si="94"/>
        <v>0</v>
      </c>
    </row>
    <row r="849" spans="1:29" x14ac:dyDescent="0.2">
      <c r="A849" s="56">
        <v>5</v>
      </c>
      <c r="B849" s="79">
        <v>2</v>
      </c>
      <c r="C849" s="79">
        <v>3</v>
      </c>
      <c r="D849" s="79">
        <v>6</v>
      </c>
      <c r="E849" s="79">
        <v>7</v>
      </c>
      <c r="F849" s="79">
        <v>7</v>
      </c>
      <c r="G849" s="79">
        <v>10</v>
      </c>
      <c r="H849" s="79"/>
      <c r="I849" s="79"/>
      <c r="J849" s="79"/>
      <c r="K849" s="79"/>
      <c r="L849" s="79"/>
      <c r="M849" s="79"/>
      <c r="N849" s="56">
        <v>5</v>
      </c>
      <c r="O849" s="79">
        <v>2</v>
      </c>
      <c r="P849" s="79">
        <v>1</v>
      </c>
      <c r="Q849" s="79">
        <v>3</v>
      </c>
      <c r="R849" s="79">
        <v>1</v>
      </c>
      <c r="S849" s="79">
        <v>0</v>
      </c>
      <c r="T849" s="79">
        <v>3</v>
      </c>
      <c r="U849" s="79"/>
      <c r="V849" s="79"/>
      <c r="W849" s="79"/>
      <c r="X849" s="79"/>
      <c r="Y849" s="79"/>
      <c r="Z849" s="79"/>
      <c r="AA849" s="56">
        <v>5</v>
      </c>
      <c r="AC849" s="74">
        <f t="shared" si="94"/>
        <v>3</v>
      </c>
    </row>
    <row r="850" spans="1:29" x14ac:dyDescent="0.2">
      <c r="A850" s="56">
        <v>6</v>
      </c>
      <c r="B850" s="79">
        <v>0</v>
      </c>
      <c r="C850" s="79">
        <v>1</v>
      </c>
      <c r="D850" s="79">
        <v>4</v>
      </c>
      <c r="E850" s="79">
        <v>4</v>
      </c>
      <c r="F850" s="79">
        <v>4</v>
      </c>
      <c r="G850" s="79">
        <v>7</v>
      </c>
      <c r="H850" s="79"/>
      <c r="I850" s="79"/>
      <c r="J850" s="79"/>
      <c r="K850" s="79"/>
      <c r="L850" s="79"/>
      <c r="M850" s="79"/>
      <c r="N850" s="56">
        <v>6</v>
      </c>
      <c r="O850" s="79">
        <v>0</v>
      </c>
      <c r="P850" s="79">
        <v>1</v>
      </c>
      <c r="Q850" s="79">
        <v>3</v>
      </c>
      <c r="R850" s="79">
        <v>0</v>
      </c>
      <c r="S850" s="79">
        <v>0</v>
      </c>
      <c r="T850" s="79">
        <v>3</v>
      </c>
      <c r="U850" s="79"/>
      <c r="V850" s="79"/>
      <c r="W850" s="79"/>
      <c r="X850" s="79"/>
      <c r="Y850" s="79"/>
      <c r="Z850" s="79"/>
      <c r="AA850" s="56">
        <v>6</v>
      </c>
      <c r="AC850" s="74">
        <f t="shared" si="94"/>
        <v>3</v>
      </c>
    </row>
    <row r="851" spans="1:29" x14ac:dyDescent="0.2">
      <c r="A851" s="56">
        <v>7</v>
      </c>
      <c r="B851" s="79">
        <v>5</v>
      </c>
      <c r="C851" s="79">
        <v>10</v>
      </c>
      <c r="D851" s="79">
        <v>14</v>
      </c>
      <c r="E851" s="79">
        <v>21</v>
      </c>
      <c r="F851" s="79">
        <v>32</v>
      </c>
      <c r="G851" s="79">
        <v>34</v>
      </c>
      <c r="H851" s="79"/>
      <c r="I851" s="79"/>
      <c r="J851" s="79"/>
      <c r="K851" s="79"/>
      <c r="L851" s="79"/>
      <c r="M851" s="79"/>
      <c r="N851" s="56">
        <v>7</v>
      </c>
      <c r="O851" s="79">
        <v>5</v>
      </c>
      <c r="P851" s="79">
        <v>5</v>
      </c>
      <c r="Q851" s="79">
        <v>4</v>
      </c>
      <c r="R851" s="79">
        <v>7</v>
      </c>
      <c r="S851" s="79">
        <v>11</v>
      </c>
      <c r="T851" s="79">
        <v>2</v>
      </c>
      <c r="U851" s="79"/>
      <c r="V851" s="79"/>
      <c r="W851" s="79"/>
      <c r="X851" s="79"/>
      <c r="Y851" s="79"/>
      <c r="Z851" s="79"/>
      <c r="AA851" s="56">
        <v>7</v>
      </c>
      <c r="AC851" s="74">
        <f t="shared" si="94"/>
        <v>-9</v>
      </c>
    </row>
    <row r="852" spans="1:29" x14ac:dyDescent="0.2">
      <c r="A852" s="56">
        <v>8</v>
      </c>
      <c r="B852" s="79">
        <v>1</v>
      </c>
      <c r="C852" s="79">
        <v>4</v>
      </c>
      <c r="D852" s="79">
        <v>7</v>
      </c>
      <c r="E852" s="79">
        <v>12</v>
      </c>
      <c r="F852" s="79">
        <v>17</v>
      </c>
      <c r="G852" s="79">
        <v>20</v>
      </c>
      <c r="H852" s="79"/>
      <c r="I852" s="79"/>
      <c r="J852" s="79"/>
      <c r="K852" s="79"/>
      <c r="L852" s="79"/>
      <c r="M852" s="79"/>
      <c r="N852" s="56">
        <v>8</v>
      </c>
      <c r="O852" s="79">
        <v>1</v>
      </c>
      <c r="P852" s="79">
        <v>3</v>
      </c>
      <c r="Q852" s="79">
        <v>2</v>
      </c>
      <c r="R852" s="79">
        <v>5</v>
      </c>
      <c r="S852" s="79">
        <v>2</v>
      </c>
      <c r="T852" s="79">
        <v>1</v>
      </c>
      <c r="U852" s="79"/>
      <c r="V852" s="79"/>
      <c r="W852" s="79"/>
      <c r="X852" s="79"/>
      <c r="Y852" s="79"/>
      <c r="Z852" s="79"/>
      <c r="AA852" s="56">
        <v>8</v>
      </c>
      <c r="AC852" s="74">
        <f t="shared" si="94"/>
        <v>-1</v>
      </c>
    </row>
    <row r="853" spans="1:29" x14ac:dyDescent="0.2">
      <c r="A853" s="56">
        <v>9</v>
      </c>
      <c r="B853" s="79">
        <v>1</v>
      </c>
      <c r="C853" s="79">
        <v>4</v>
      </c>
      <c r="D853" s="79">
        <v>7</v>
      </c>
      <c r="E853" s="79">
        <v>16</v>
      </c>
      <c r="F853" s="79">
        <v>19</v>
      </c>
      <c r="G853" s="79">
        <v>19</v>
      </c>
      <c r="H853" s="79"/>
      <c r="I853" s="79"/>
      <c r="J853" s="79"/>
      <c r="K853" s="79"/>
      <c r="L853" s="79"/>
      <c r="M853" s="79"/>
      <c r="N853" s="56">
        <v>9</v>
      </c>
      <c r="O853" s="79">
        <v>1</v>
      </c>
      <c r="P853" s="79">
        <v>3</v>
      </c>
      <c r="Q853" s="79">
        <v>0</v>
      </c>
      <c r="R853" s="79">
        <v>4</v>
      </c>
      <c r="S853" s="79">
        <v>2</v>
      </c>
      <c r="T853" s="79">
        <v>0</v>
      </c>
      <c r="U853" s="79"/>
      <c r="V853" s="79"/>
      <c r="W853" s="79"/>
      <c r="X853" s="79"/>
      <c r="Y853" s="79"/>
      <c r="Z853" s="79"/>
      <c r="AA853" s="56">
        <v>9</v>
      </c>
      <c r="AC853" s="74">
        <f t="shared" si="94"/>
        <v>-2</v>
      </c>
    </row>
    <row r="854" spans="1:29" x14ac:dyDescent="0.2">
      <c r="A854" s="56">
        <v>10</v>
      </c>
      <c r="B854" s="79">
        <v>0</v>
      </c>
      <c r="C854" s="79">
        <v>3</v>
      </c>
      <c r="D854" s="79">
        <v>3</v>
      </c>
      <c r="E854" s="79">
        <v>5</v>
      </c>
      <c r="F854" s="79">
        <v>6</v>
      </c>
      <c r="G854" s="79">
        <v>9</v>
      </c>
      <c r="H854" s="79"/>
      <c r="I854" s="79"/>
      <c r="J854" s="79"/>
      <c r="K854" s="79"/>
      <c r="L854" s="79"/>
      <c r="M854" s="79"/>
      <c r="N854" s="56">
        <v>10</v>
      </c>
      <c r="O854" s="79">
        <v>0</v>
      </c>
      <c r="P854" s="79">
        <v>3</v>
      </c>
      <c r="Q854" s="79">
        <v>0</v>
      </c>
      <c r="R854" s="79">
        <v>2</v>
      </c>
      <c r="S854" s="79">
        <v>1</v>
      </c>
      <c r="T854" s="79">
        <v>3</v>
      </c>
      <c r="U854" s="79"/>
      <c r="V854" s="79"/>
      <c r="W854" s="79"/>
      <c r="X854" s="79"/>
      <c r="Y854" s="79"/>
      <c r="Z854" s="79"/>
      <c r="AA854" s="56">
        <v>10</v>
      </c>
      <c r="AC854" s="74">
        <f t="shared" si="94"/>
        <v>2</v>
      </c>
    </row>
    <row r="855" spans="1:29" x14ac:dyDescent="0.2">
      <c r="A855" s="56">
        <v>11</v>
      </c>
      <c r="B855" s="79">
        <v>4</v>
      </c>
      <c r="C855" s="79">
        <v>9</v>
      </c>
      <c r="D855" s="79">
        <v>12</v>
      </c>
      <c r="E855" s="79">
        <v>16</v>
      </c>
      <c r="F855" s="79">
        <v>25</v>
      </c>
      <c r="G855" s="79">
        <v>33</v>
      </c>
      <c r="H855" s="79"/>
      <c r="I855" s="79"/>
      <c r="J855" s="79"/>
      <c r="K855" s="79"/>
      <c r="L855" s="79"/>
      <c r="M855" s="79"/>
      <c r="N855" s="56">
        <v>11</v>
      </c>
      <c r="O855" s="79">
        <v>4</v>
      </c>
      <c r="P855" s="79">
        <v>5</v>
      </c>
      <c r="Q855" s="79">
        <v>3</v>
      </c>
      <c r="R855" s="79">
        <v>4</v>
      </c>
      <c r="S855" s="79">
        <v>9</v>
      </c>
      <c r="T855" s="79">
        <v>8</v>
      </c>
      <c r="U855" s="79"/>
      <c r="V855" s="79"/>
      <c r="W855" s="79"/>
      <c r="X855" s="79"/>
      <c r="Y855" s="79"/>
      <c r="Z855" s="79"/>
      <c r="AA855" s="56">
        <v>11</v>
      </c>
      <c r="AC855" s="74">
        <f t="shared" si="94"/>
        <v>-1</v>
      </c>
    </row>
    <row r="856" spans="1:29" x14ac:dyDescent="0.2">
      <c r="A856" s="56">
        <v>12</v>
      </c>
      <c r="B856" s="79">
        <v>4</v>
      </c>
      <c r="C856" s="79">
        <v>12</v>
      </c>
      <c r="D856" s="79">
        <v>30</v>
      </c>
      <c r="E856" s="79">
        <v>51</v>
      </c>
      <c r="F856" s="79">
        <v>60</v>
      </c>
      <c r="G856" s="79">
        <v>69</v>
      </c>
      <c r="H856" s="79"/>
      <c r="I856" s="79"/>
      <c r="J856" s="79"/>
      <c r="K856" s="79"/>
      <c r="L856" s="79"/>
      <c r="M856" s="79"/>
      <c r="N856" s="56">
        <v>12</v>
      </c>
      <c r="O856" s="79">
        <v>4</v>
      </c>
      <c r="P856" s="79">
        <v>8</v>
      </c>
      <c r="Q856" s="79">
        <v>17</v>
      </c>
      <c r="R856" s="79">
        <v>21</v>
      </c>
      <c r="S856" s="79">
        <v>9</v>
      </c>
      <c r="T856" s="79">
        <v>9</v>
      </c>
      <c r="U856" s="79"/>
      <c r="V856" s="79"/>
      <c r="W856" s="79"/>
      <c r="X856" s="79"/>
      <c r="Y856" s="79"/>
      <c r="Z856" s="79"/>
      <c r="AA856" s="56">
        <v>12</v>
      </c>
      <c r="AC856" s="74">
        <f t="shared" si="94"/>
        <v>0</v>
      </c>
    </row>
    <row r="857" spans="1:29" x14ac:dyDescent="0.2">
      <c r="A857" s="56">
        <v>13</v>
      </c>
      <c r="B857" s="79">
        <v>0</v>
      </c>
      <c r="C857" s="79">
        <v>2</v>
      </c>
      <c r="D857" s="79">
        <v>5</v>
      </c>
      <c r="E857" s="79">
        <v>7</v>
      </c>
      <c r="F857" s="79">
        <v>12</v>
      </c>
      <c r="G857" s="79">
        <v>14</v>
      </c>
      <c r="H857" s="79"/>
      <c r="I857" s="79"/>
      <c r="J857" s="79"/>
      <c r="K857" s="79"/>
      <c r="L857" s="79"/>
      <c r="M857" s="79"/>
      <c r="N857" s="56">
        <v>13</v>
      </c>
      <c r="O857" s="79">
        <v>0</v>
      </c>
      <c r="P857" s="79">
        <v>2</v>
      </c>
      <c r="Q857" s="79">
        <v>3</v>
      </c>
      <c r="R857" s="79">
        <v>2</v>
      </c>
      <c r="S857" s="79">
        <v>5</v>
      </c>
      <c r="T857" s="79">
        <v>2</v>
      </c>
      <c r="U857" s="79"/>
      <c r="V857" s="79"/>
      <c r="W857" s="79"/>
      <c r="X857" s="79"/>
      <c r="Y857" s="79"/>
      <c r="Z857" s="79"/>
      <c r="AA857" s="56">
        <v>13</v>
      </c>
      <c r="AC857" s="74">
        <f t="shared" si="94"/>
        <v>-3</v>
      </c>
    </row>
    <row r="858" spans="1:29" x14ac:dyDescent="0.2">
      <c r="A858" s="56">
        <v>14</v>
      </c>
      <c r="B858" s="79">
        <v>10</v>
      </c>
      <c r="C858" s="79">
        <v>13</v>
      </c>
      <c r="D858" s="79">
        <v>28</v>
      </c>
      <c r="E858" s="79">
        <v>30</v>
      </c>
      <c r="F858" s="79">
        <v>41</v>
      </c>
      <c r="G858" s="79">
        <v>48</v>
      </c>
      <c r="H858" s="79"/>
      <c r="I858" s="79"/>
      <c r="J858" s="79"/>
      <c r="K858" s="79"/>
      <c r="L858" s="79"/>
      <c r="M858" s="79"/>
      <c r="N858" s="56">
        <v>14</v>
      </c>
      <c r="O858" s="79">
        <v>10</v>
      </c>
      <c r="P858" s="79">
        <v>3</v>
      </c>
      <c r="Q858" s="79">
        <v>8</v>
      </c>
      <c r="R858" s="79">
        <v>1</v>
      </c>
      <c r="S858" s="79">
        <v>11</v>
      </c>
      <c r="T858" s="79">
        <v>6</v>
      </c>
      <c r="U858" s="79"/>
      <c r="V858" s="79"/>
      <c r="W858" s="79"/>
      <c r="X858" s="79"/>
      <c r="Y858" s="79"/>
      <c r="Z858" s="79"/>
      <c r="AA858" s="56">
        <v>14</v>
      </c>
      <c r="AC858" s="74">
        <f t="shared" si="94"/>
        <v>-5</v>
      </c>
    </row>
    <row r="859" spans="1:29" x14ac:dyDescent="0.2">
      <c r="A859" s="56">
        <v>15</v>
      </c>
      <c r="B859" s="79">
        <v>4</v>
      </c>
      <c r="C859" s="79">
        <v>5</v>
      </c>
      <c r="D859" s="79">
        <v>5</v>
      </c>
      <c r="E859" s="79">
        <v>6</v>
      </c>
      <c r="F859" s="79">
        <v>9</v>
      </c>
      <c r="G859" s="79">
        <v>10</v>
      </c>
      <c r="H859" s="79"/>
      <c r="I859" s="79"/>
      <c r="J859" s="79"/>
      <c r="K859" s="79"/>
      <c r="L859" s="79"/>
      <c r="M859" s="79"/>
      <c r="N859" s="56">
        <v>15</v>
      </c>
      <c r="O859" s="79">
        <v>4</v>
      </c>
      <c r="P859" s="79">
        <v>1</v>
      </c>
      <c r="Q859" s="79">
        <v>0</v>
      </c>
      <c r="R859" s="79">
        <v>0</v>
      </c>
      <c r="S859" s="79">
        <v>0</v>
      </c>
      <c r="T859" s="79">
        <v>0</v>
      </c>
      <c r="U859" s="79"/>
      <c r="V859" s="79"/>
      <c r="W859" s="79"/>
      <c r="X859" s="79"/>
      <c r="Y859" s="79"/>
      <c r="Z859" s="79"/>
      <c r="AA859" s="56">
        <v>15</v>
      </c>
      <c r="AC859" s="74">
        <f t="shared" si="94"/>
        <v>0</v>
      </c>
    </row>
    <row r="860" spans="1:29" x14ac:dyDescent="0.2">
      <c r="A860" s="56">
        <v>16</v>
      </c>
      <c r="B860" s="79">
        <v>2</v>
      </c>
      <c r="C860" s="79">
        <v>4</v>
      </c>
      <c r="D860" s="79">
        <v>4</v>
      </c>
      <c r="E860" s="79">
        <v>8</v>
      </c>
      <c r="F860" s="79">
        <v>15</v>
      </c>
      <c r="G860" s="79">
        <v>15</v>
      </c>
      <c r="H860" s="79"/>
      <c r="I860" s="79"/>
      <c r="J860" s="79"/>
      <c r="K860" s="79"/>
      <c r="L860" s="79"/>
      <c r="M860" s="79"/>
      <c r="N860" s="56">
        <v>16</v>
      </c>
      <c r="O860" s="79">
        <v>2</v>
      </c>
      <c r="P860" s="79">
        <v>2</v>
      </c>
      <c r="Q860" s="79">
        <v>0</v>
      </c>
      <c r="R860" s="79">
        <v>4</v>
      </c>
      <c r="S860" s="79">
        <v>7</v>
      </c>
      <c r="T860" s="79">
        <v>0</v>
      </c>
      <c r="U860" s="79"/>
      <c r="V860" s="79"/>
      <c r="W860" s="79"/>
      <c r="X860" s="79"/>
      <c r="Y860" s="79"/>
      <c r="Z860" s="79"/>
      <c r="AA860" s="56">
        <v>16</v>
      </c>
      <c r="AC860" s="74">
        <f t="shared" si="94"/>
        <v>-7</v>
      </c>
    </row>
    <row r="861" spans="1:29" x14ac:dyDescent="0.2">
      <c r="A861" s="56">
        <v>17</v>
      </c>
      <c r="B861" s="79">
        <v>2</v>
      </c>
      <c r="C861" s="79">
        <v>11</v>
      </c>
      <c r="D861" s="79">
        <v>13</v>
      </c>
      <c r="E861" s="79">
        <v>14</v>
      </c>
      <c r="F861" s="79">
        <v>16</v>
      </c>
      <c r="G861" s="79">
        <v>18</v>
      </c>
      <c r="H861" s="79"/>
      <c r="I861" s="79"/>
      <c r="J861" s="79"/>
      <c r="K861" s="79"/>
      <c r="L861" s="79"/>
      <c r="M861" s="79"/>
      <c r="N861" s="56">
        <v>17</v>
      </c>
      <c r="O861" s="79">
        <v>2</v>
      </c>
      <c r="P861" s="79">
        <v>8</v>
      </c>
      <c r="Q861" s="79">
        <v>2</v>
      </c>
      <c r="R861" s="79">
        <v>1</v>
      </c>
      <c r="S861" s="79">
        <v>2</v>
      </c>
      <c r="T861" s="79">
        <v>2</v>
      </c>
      <c r="U861" s="79"/>
      <c r="V861" s="79"/>
      <c r="W861" s="79"/>
      <c r="X861" s="79"/>
      <c r="Y861" s="79"/>
      <c r="Z861" s="79"/>
      <c r="AA861" s="56">
        <v>17</v>
      </c>
      <c r="AC861" s="74">
        <f t="shared" si="94"/>
        <v>0</v>
      </c>
    </row>
    <row r="862" spans="1:29" x14ac:dyDescent="0.2">
      <c r="A862" s="56">
        <v>18</v>
      </c>
      <c r="B862" s="79">
        <v>0</v>
      </c>
      <c r="C862" s="79">
        <v>0</v>
      </c>
      <c r="D862" s="79">
        <v>0</v>
      </c>
      <c r="E862" s="79">
        <v>3</v>
      </c>
      <c r="F862" s="79">
        <v>3</v>
      </c>
      <c r="G862" s="79">
        <v>4</v>
      </c>
      <c r="H862" s="79"/>
      <c r="I862" s="79"/>
      <c r="J862" s="79"/>
      <c r="K862" s="79"/>
      <c r="L862" s="79"/>
      <c r="M862" s="79"/>
      <c r="N862" s="56">
        <v>18</v>
      </c>
      <c r="O862" s="79">
        <v>0</v>
      </c>
      <c r="P862" s="79">
        <v>0</v>
      </c>
      <c r="Q862" s="79">
        <v>0</v>
      </c>
      <c r="R862" s="79">
        <v>3</v>
      </c>
      <c r="S862" s="79">
        <v>0</v>
      </c>
      <c r="T862" s="79">
        <v>1</v>
      </c>
      <c r="U862" s="79"/>
      <c r="V862" s="79"/>
      <c r="W862" s="79"/>
      <c r="X862" s="79"/>
      <c r="Y862" s="79"/>
      <c r="Z862" s="79"/>
      <c r="AA862" s="56">
        <v>18</v>
      </c>
      <c r="AC862" s="74">
        <f t="shared" si="94"/>
        <v>1</v>
      </c>
    </row>
    <row r="863" spans="1:29" x14ac:dyDescent="0.2">
      <c r="A863" s="56">
        <v>19</v>
      </c>
      <c r="B863" s="79">
        <v>0</v>
      </c>
      <c r="C863" s="79">
        <v>0</v>
      </c>
      <c r="D863" s="79">
        <v>1</v>
      </c>
      <c r="E863" s="79">
        <v>9</v>
      </c>
      <c r="F863" s="79">
        <v>12</v>
      </c>
      <c r="G863" s="79">
        <v>12</v>
      </c>
      <c r="H863" s="79"/>
      <c r="I863" s="79"/>
      <c r="J863" s="79"/>
      <c r="K863" s="79"/>
      <c r="L863" s="79"/>
      <c r="M863" s="79"/>
      <c r="N863" s="56">
        <v>19</v>
      </c>
      <c r="O863" s="79">
        <v>0</v>
      </c>
      <c r="P863" s="79">
        <v>0</v>
      </c>
      <c r="Q863" s="79">
        <v>1</v>
      </c>
      <c r="R863" s="79">
        <v>8</v>
      </c>
      <c r="S863" s="79">
        <v>3</v>
      </c>
      <c r="T863" s="79">
        <v>0</v>
      </c>
      <c r="U863" s="79"/>
      <c r="V863" s="79"/>
      <c r="W863" s="79"/>
      <c r="X863" s="79"/>
      <c r="Y863" s="79"/>
      <c r="Z863" s="79"/>
      <c r="AA863" s="56">
        <v>19</v>
      </c>
      <c r="AC863" s="74">
        <f t="shared" si="94"/>
        <v>-3</v>
      </c>
    </row>
    <row r="864" spans="1:29" x14ac:dyDescent="0.2">
      <c r="A864" s="56">
        <v>20</v>
      </c>
      <c r="B864" s="79">
        <v>8</v>
      </c>
      <c r="C864" s="79">
        <v>12</v>
      </c>
      <c r="D864" s="79">
        <v>13</v>
      </c>
      <c r="E864" s="79">
        <v>17</v>
      </c>
      <c r="F864" s="79">
        <v>20</v>
      </c>
      <c r="G864" s="79">
        <v>24</v>
      </c>
      <c r="H864" s="79"/>
      <c r="I864" s="79"/>
      <c r="J864" s="79"/>
      <c r="K864" s="79"/>
      <c r="L864" s="79"/>
      <c r="M864" s="79"/>
      <c r="N864" s="56">
        <v>20</v>
      </c>
      <c r="O864" s="79">
        <v>8</v>
      </c>
      <c r="P864" s="79">
        <v>4</v>
      </c>
      <c r="Q864" s="79">
        <v>1</v>
      </c>
      <c r="R864" s="79">
        <v>4</v>
      </c>
      <c r="S864" s="79">
        <v>3</v>
      </c>
      <c r="T864" s="79">
        <v>4</v>
      </c>
      <c r="U864" s="79"/>
      <c r="V864" s="79"/>
      <c r="W864" s="79"/>
      <c r="X864" s="79"/>
      <c r="Y864" s="79"/>
      <c r="Z864" s="79"/>
      <c r="AA864" s="56">
        <v>20</v>
      </c>
      <c r="AC864" s="74">
        <f t="shared" si="94"/>
        <v>1</v>
      </c>
    </row>
    <row r="865" spans="1:30" x14ac:dyDescent="0.2">
      <c r="A865" s="56">
        <v>21</v>
      </c>
      <c r="B865" s="79">
        <v>0</v>
      </c>
      <c r="C865" s="79">
        <v>16</v>
      </c>
      <c r="D865" s="79">
        <v>21</v>
      </c>
      <c r="E865" s="79">
        <v>29</v>
      </c>
      <c r="F865" s="79">
        <v>29</v>
      </c>
      <c r="G865" s="79">
        <v>32</v>
      </c>
      <c r="H865" s="79"/>
      <c r="I865" s="79"/>
      <c r="J865" s="79"/>
      <c r="K865" s="79"/>
      <c r="L865" s="79"/>
      <c r="M865" s="79"/>
      <c r="N865" s="56">
        <v>21</v>
      </c>
      <c r="O865" s="79">
        <v>0</v>
      </c>
      <c r="P865" s="79">
        <v>16</v>
      </c>
      <c r="Q865" s="79">
        <v>5</v>
      </c>
      <c r="R865" s="79">
        <v>8</v>
      </c>
      <c r="S865" s="79">
        <v>0</v>
      </c>
      <c r="T865" s="79">
        <v>3</v>
      </c>
      <c r="U865" s="79"/>
      <c r="V865" s="79"/>
      <c r="W865" s="79"/>
      <c r="X865" s="79"/>
      <c r="Y865" s="79"/>
      <c r="Z865" s="79"/>
      <c r="AA865" s="56">
        <v>21</v>
      </c>
      <c r="AC865" s="74">
        <f t="shared" si="94"/>
        <v>3</v>
      </c>
    </row>
    <row r="866" spans="1:30" x14ac:dyDescent="0.2">
      <c r="A866" s="56">
        <v>22</v>
      </c>
      <c r="B866" s="79">
        <v>44</v>
      </c>
      <c r="C866" s="79">
        <v>58</v>
      </c>
      <c r="D866" s="79">
        <v>68</v>
      </c>
      <c r="E866" s="79">
        <v>79</v>
      </c>
      <c r="F866" s="79">
        <v>87</v>
      </c>
      <c r="G866" s="79">
        <v>93</v>
      </c>
      <c r="H866" s="79"/>
      <c r="I866" s="79"/>
      <c r="J866" s="79"/>
      <c r="K866" s="79"/>
      <c r="L866" s="79"/>
      <c r="M866" s="79"/>
      <c r="N866" s="56">
        <v>22</v>
      </c>
      <c r="O866" s="79">
        <v>44</v>
      </c>
      <c r="P866" s="79">
        <v>14</v>
      </c>
      <c r="Q866" s="79">
        <v>10</v>
      </c>
      <c r="R866" s="79">
        <v>11</v>
      </c>
      <c r="S866" s="79">
        <v>8</v>
      </c>
      <c r="T866" s="79">
        <v>6</v>
      </c>
      <c r="U866" s="79"/>
      <c r="V866" s="79"/>
      <c r="W866" s="79"/>
      <c r="X866" s="79"/>
      <c r="Y866" s="79"/>
      <c r="Z866" s="79"/>
      <c r="AA866" s="56">
        <v>22</v>
      </c>
      <c r="AC866" s="74">
        <f t="shared" si="94"/>
        <v>-2</v>
      </c>
    </row>
    <row r="867" spans="1:30" x14ac:dyDescent="0.2">
      <c r="A867" s="56">
        <v>23</v>
      </c>
      <c r="B867" s="79">
        <v>0</v>
      </c>
      <c r="C867" s="79">
        <v>0</v>
      </c>
      <c r="D867" s="79">
        <v>0</v>
      </c>
      <c r="E867" s="79">
        <v>1</v>
      </c>
      <c r="F867" s="79">
        <v>1</v>
      </c>
      <c r="G867" s="79">
        <v>1</v>
      </c>
      <c r="H867" s="79"/>
      <c r="I867" s="79"/>
      <c r="J867" s="79"/>
      <c r="K867" s="79"/>
      <c r="L867" s="79"/>
      <c r="M867" s="79"/>
      <c r="N867" s="56">
        <v>23</v>
      </c>
      <c r="O867" s="79">
        <v>0</v>
      </c>
      <c r="P867" s="79">
        <v>0</v>
      </c>
      <c r="Q867" s="79">
        <v>0</v>
      </c>
      <c r="R867" s="79">
        <v>0</v>
      </c>
      <c r="S867" s="79">
        <v>0</v>
      </c>
      <c r="T867" s="79">
        <v>0</v>
      </c>
      <c r="U867" s="79"/>
      <c r="V867" s="79"/>
      <c r="W867" s="79"/>
      <c r="X867" s="79"/>
      <c r="Y867" s="79"/>
      <c r="Z867" s="79"/>
      <c r="AA867" s="56">
        <v>23</v>
      </c>
      <c r="AC867" s="74">
        <f t="shared" si="94"/>
        <v>0</v>
      </c>
    </row>
    <row r="868" spans="1:30" x14ac:dyDescent="0.2">
      <c r="A868" s="56">
        <v>24</v>
      </c>
      <c r="B868" s="79">
        <v>16</v>
      </c>
      <c r="C868" s="79">
        <v>16</v>
      </c>
      <c r="D868" s="79">
        <v>15</v>
      </c>
      <c r="E868" s="79">
        <v>19</v>
      </c>
      <c r="F868" s="79">
        <v>21</v>
      </c>
      <c r="G868" s="79">
        <v>21</v>
      </c>
      <c r="H868" s="79"/>
      <c r="I868" s="79"/>
      <c r="J868" s="79"/>
      <c r="K868" s="79"/>
      <c r="L868" s="79"/>
      <c r="M868" s="79"/>
      <c r="N868" s="56">
        <v>24</v>
      </c>
      <c r="O868" s="79">
        <v>16</v>
      </c>
      <c r="P868" s="79">
        <v>0</v>
      </c>
      <c r="Q868" s="79">
        <v>2</v>
      </c>
      <c r="R868" s="79">
        <v>3</v>
      </c>
      <c r="S868" s="79">
        <v>1</v>
      </c>
      <c r="T868" s="79">
        <v>0</v>
      </c>
      <c r="U868" s="79"/>
      <c r="V868" s="79"/>
      <c r="W868" s="79"/>
      <c r="X868" s="79"/>
      <c r="Y868" s="79"/>
      <c r="Z868" s="79"/>
      <c r="AA868" s="56">
        <v>24</v>
      </c>
      <c r="AC868" s="74">
        <f t="shared" si="94"/>
        <v>-1</v>
      </c>
    </row>
    <row r="869" spans="1:30" x14ac:dyDescent="0.2">
      <c r="A869" s="71" t="s">
        <v>2</v>
      </c>
      <c r="B869" s="404">
        <f t="shared" ref="B869:G869" si="98">SUM(B845:B868)</f>
        <v>104</v>
      </c>
      <c r="C869" s="404">
        <f t="shared" si="98"/>
        <v>192</v>
      </c>
      <c r="D869" s="404">
        <f t="shared" si="98"/>
        <v>273</v>
      </c>
      <c r="E869" s="404">
        <f t="shared" si="98"/>
        <v>376</v>
      </c>
      <c r="F869" s="404">
        <f t="shared" si="98"/>
        <v>467</v>
      </c>
      <c r="G869" s="404">
        <f t="shared" si="98"/>
        <v>527</v>
      </c>
      <c r="H869" s="404">
        <f t="shared" ref="H869:M869" si="99">SUM(H845:H868)</f>
        <v>0</v>
      </c>
      <c r="I869" s="404">
        <f t="shared" si="99"/>
        <v>0</v>
      </c>
      <c r="J869" s="404">
        <f t="shared" si="99"/>
        <v>0</v>
      </c>
      <c r="K869" s="404">
        <f t="shared" si="99"/>
        <v>0</v>
      </c>
      <c r="L869" s="404">
        <f t="shared" si="99"/>
        <v>0</v>
      </c>
      <c r="M869" s="404">
        <f t="shared" si="99"/>
        <v>0</v>
      </c>
      <c r="N869" s="411" t="s">
        <v>2</v>
      </c>
      <c r="O869" s="404">
        <f t="shared" ref="O869:T869" si="100">SUM(O845:O868)</f>
        <v>104</v>
      </c>
      <c r="P869" s="404">
        <f t="shared" si="100"/>
        <v>87</v>
      </c>
      <c r="Q869" s="404">
        <f t="shared" si="100"/>
        <v>72</v>
      </c>
      <c r="R869" s="404">
        <f t="shared" si="100"/>
        <v>90</v>
      </c>
      <c r="S869" s="404">
        <f t="shared" si="100"/>
        <v>83</v>
      </c>
      <c r="T869" s="404">
        <f t="shared" si="100"/>
        <v>56</v>
      </c>
      <c r="U869" s="404">
        <f t="shared" ref="U869:Z869" si="101">SUM(U845:U868)</f>
        <v>0</v>
      </c>
      <c r="V869" s="404">
        <f t="shared" si="101"/>
        <v>0</v>
      </c>
      <c r="W869" s="404">
        <f t="shared" si="101"/>
        <v>0</v>
      </c>
      <c r="X869" s="404">
        <f t="shared" si="101"/>
        <v>0</v>
      </c>
      <c r="Y869" s="404">
        <f t="shared" si="101"/>
        <v>0</v>
      </c>
      <c r="Z869" s="404">
        <f t="shared" si="101"/>
        <v>0</v>
      </c>
      <c r="AA869" s="71" t="s">
        <v>2</v>
      </c>
      <c r="AC869" s="74"/>
    </row>
    <row r="870" spans="1:30" x14ac:dyDescent="0.2">
      <c r="A870" s="45"/>
      <c r="AC870" s="74"/>
    </row>
    <row r="871" spans="1:30" x14ac:dyDescent="0.2">
      <c r="A871" s="45"/>
      <c r="E871" s="67"/>
      <c r="F871" s="67"/>
      <c r="H871" s="67"/>
      <c r="N871" s="45"/>
      <c r="X871" s="354"/>
      <c r="AA871" s="45"/>
      <c r="AC871" s="74"/>
    </row>
    <row r="872" spans="1:30" x14ac:dyDescent="0.2">
      <c r="A872" s="45"/>
      <c r="N872" s="45"/>
      <c r="AA872" s="45"/>
      <c r="AC872" s="74"/>
    </row>
    <row r="873" spans="1:30" x14ac:dyDescent="0.2">
      <c r="A873" s="45"/>
      <c r="B873" s="81"/>
      <c r="N873" s="45"/>
      <c r="O873" s="81"/>
      <c r="AA873" s="45"/>
      <c r="AC873" s="74"/>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74"/>
    </row>
    <row r="875" spans="1:30" x14ac:dyDescent="0.2">
      <c r="A875" s="64">
        <v>1</v>
      </c>
      <c r="B875" s="79">
        <v>0</v>
      </c>
      <c r="C875" s="79">
        <v>12</v>
      </c>
      <c r="D875" s="79">
        <v>13</v>
      </c>
      <c r="E875" s="79">
        <v>18</v>
      </c>
      <c r="F875" s="79">
        <v>24</v>
      </c>
      <c r="G875" s="79">
        <v>25</v>
      </c>
      <c r="H875" s="79"/>
      <c r="I875" s="79"/>
      <c r="J875" s="79"/>
      <c r="K875" s="79"/>
      <c r="L875" s="79"/>
      <c r="M875" s="79"/>
      <c r="N875" s="123">
        <v>1</v>
      </c>
      <c r="O875" s="79">
        <v>0</v>
      </c>
      <c r="P875" s="79">
        <v>12</v>
      </c>
      <c r="Q875" s="79">
        <v>1</v>
      </c>
      <c r="R875" s="79">
        <v>1</v>
      </c>
      <c r="S875" s="79">
        <v>6</v>
      </c>
      <c r="T875" s="79">
        <v>1</v>
      </c>
      <c r="U875" s="79"/>
      <c r="V875" s="79"/>
      <c r="W875" s="79"/>
      <c r="X875" s="79"/>
      <c r="Y875" s="79"/>
      <c r="Z875" s="79"/>
      <c r="AA875" s="64">
        <v>1</v>
      </c>
      <c r="AC875" s="74">
        <f t="shared" si="94"/>
        <v>-5</v>
      </c>
      <c r="AD875" s="15" t="b">
        <f t="shared" ref="AD875:AD898" si="102">IF(T875&gt;=T845, TRUE, FALSE)</f>
        <v>1</v>
      </c>
    </row>
    <row r="876" spans="1:30" x14ac:dyDescent="0.2">
      <c r="A876" s="64">
        <v>2</v>
      </c>
      <c r="B876" s="79">
        <v>0</v>
      </c>
      <c r="C876" s="79">
        <v>0</v>
      </c>
      <c r="D876" s="79">
        <v>0</v>
      </c>
      <c r="E876" s="79">
        <v>1</v>
      </c>
      <c r="F876" s="79">
        <v>4</v>
      </c>
      <c r="G876" s="79">
        <v>5</v>
      </c>
      <c r="H876" s="79"/>
      <c r="I876" s="79"/>
      <c r="J876" s="79"/>
      <c r="K876" s="79"/>
      <c r="L876" s="79"/>
      <c r="M876" s="79"/>
      <c r="N876" s="123">
        <v>2</v>
      </c>
      <c r="O876" s="79">
        <v>0</v>
      </c>
      <c r="P876" s="79">
        <v>0</v>
      </c>
      <c r="Q876" s="79">
        <v>0</v>
      </c>
      <c r="R876" s="79">
        <v>1</v>
      </c>
      <c r="S876" s="79">
        <v>3</v>
      </c>
      <c r="T876" s="79">
        <v>1</v>
      </c>
      <c r="U876" s="79"/>
      <c r="V876" s="79"/>
      <c r="W876" s="79"/>
      <c r="X876" s="79"/>
      <c r="Y876" s="79"/>
      <c r="Z876" s="79"/>
      <c r="AA876" s="64">
        <v>2</v>
      </c>
      <c r="AC876" s="74">
        <f t="shared" si="94"/>
        <v>-2</v>
      </c>
      <c r="AD876" s="15" t="b">
        <f t="shared" si="102"/>
        <v>1</v>
      </c>
    </row>
    <row r="877" spans="1:30" x14ac:dyDescent="0.2">
      <c r="A877" s="64">
        <v>3</v>
      </c>
      <c r="B877" s="79">
        <v>1</v>
      </c>
      <c r="C877" s="79">
        <v>3</v>
      </c>
      <c r="D877" s="79">
        <v>10</v>
      </c>
      <c r="E877" s="79">
        <v>10</v>
      </c>
      <c r="F877" s="79">
        <v>10</v>
      </c>
      <c r="G877" s="79">
        <v>11</v>
      </c>
      <c r="H877" s="79"/>
      <c r="I877" s="79"/>
      <c r="J877" s="79"/>
      <c r="K877" s="79"/>
      <c r="L877" s="79"/>
      <c r="M877" s="79"/>
      <c r="N877" s="123">
        <v>3</v>
      </c>
      <c r="O877" s="79">
        <v>1</v>
      </c>
      <c r="P877" s="79">
        <v>2</v>
      </c>
      <c r="Q877" s="79">
        <v>7</v>
      </c>
      <c r="R877" s="79">
        <v>0</v>
      </c>
      <c r="S877" s="79">
        <v>0</v>
      </c>
      <c r="T877" s="79">
        <v>1</v>
      </c>
      <c r="U877" s="79"/>
      <c r="V877" s="79"/>
      <c r="W877" s="79"/>
      <c r="X877" s="79"/>
      <c r="Y877" s="79"/>
      <c r="Z877" s="79"/>
      <c r="AA877" s="64">
        <v>3</v>
      </c>
      <c r="AC877" s="74">
        <f t="shared" si="94"/>
        <v>1</v>
      </c>
      <c r="AD877" s="15" t="b">
        <f t="shared" si="102"/>
        <v>1</v>
      </c>
    </row>
    <row r="878" spans="1:30" x14ac:dyDescent="0.2">
      <c r="A878" s="64">
        <v>4</v>
      </c>
      <c r="B878" s="79">
        <v>0</v>
      </c>
      <c r="C878" s="79">
        <v>0</v>
      </c>
      <c r="D878" s="79">
        <v>0</v>
      </c>
      <c r="E878" s="79">
        <v>0</v>
      </c>
      <c r="F878" s="79">
        <v>1</v>
      </c>
      <c r="G878" s="79">
        <v>0</v>
      </c>
      <c r="H878" s="79"/>
      <c r="I878" s="79"/>
      <c r="J878" s="79"/>
      <c r="K878" s="79"/>
      <c r="L878" s="79"/>
      <c r="M878" s="79"/>
      <c r="N878" s="123">
        <v>4</v>
      </c>
      <c r="O878" s="79">
        <v>0</v>
      </c>
      <c r="P878" s="79">
        <v>0</v>
      </c>
      <c r="Q878" s="79">
        <v>0</v>
      </c>
      <c r="R878" s="79">
        <v>0</v>
      </c>
      <c r="S878" s="79">
        <v>0</v>
      </c>
      <c r="T878" s="79">
        <v>0</v>
      </c>
      <c r="U878" s="79"/>
      <c r="V878" s="79"/>
      <c r="W878" s="79"/>
      <c r="X878" s="79"/>
      <c r="Y878" s="79"/>
      <c r="Z878" s="79"/>
      <c r="AA878" s="64">
        <v>4</v>
      </c>
      <c r="AC878" s="74">
        <f t="shared" si="94"/>
        <v>0</v>
      </c>
      <c r="AD878" s="15" t="b">
        <f t="shared" si="102"/>
        <v>1</v>
      </c>
    </row>
    <row r="879" spans="1:30" x14ac:dyDescent="0.2">
      <c r="A879" s="64">
        <v>5</v>
      </c>
      <c r="B879" s="79">
        <v>2</v>
      </c>
      <c r="C879" s="79">
        <v>3</v>
      </c>
      <c r="D879" s="79">
        <v>8</v>
      </c>
      <c r="E879" s="79">
        <v>9</v>
      </c>
      <c r="F879" s="79">
        <v>9</v>
      </c>
      <c r="G879" s="79">
        <v>12</v>
      </c>
      <c r="H879" s="79"/>
      <c r="I879" s="79"/>
      <c r="J879" s="79"/>
      <c r="K879" s="79"/>
      <c r="L879" s="79"/>
      <c r="M879" s="79"/>
      <c r="N879" s="123">
        <v>5</v>
      </c>
      <c r="O879" s="79">
        <v>2</v>
      </c>
      <c r="P879" s="79">
        <v>1</v>
      </c>
      <c r="Q879" s="79">
        <v>5</v>
      </c>
      <c r="R879" s="79">
        <v>1</v>
      </c>
      <c r="S879" s="79">
        <v>0</v>
      </c>
      <c r="T879" s="79">
        <v>3</v>
      </c>
      <c r="U879" s="79"/>
      <c r="V879" s="79"/>
      <c r="W879" s="79"/>
      <c r="X879" s="79"/>
      <c r="Y879" s="79"/>
      <c r="Z879" s="79"/>
      <c r="AA879" s="64">
        <v>5</v>
      </c>
      <c r="AC879" s="74">
        <f t="shared" si="94"/>
        <v>3</v>
      </c>
      <c r="AD879" s="15" t="b">
        <f t="shared" si="102"/>
        <v>1</v>
      </c>
    </row>
    <row r="880" spans="1:30" x14ac:dyDescent="0.2">
      <c r="A880" s="64">
        <v>6</v>
      </c>
      <c r="B880" s="79">
        <v>0</v>
      </c>
      <c r="C880" s="79">
        <v>1</v>
      </c>
      <c r="D880" s="79">
        <v>4</v>
      </c>
      <c r="E880" s="79">
        <v>6</v>
      </c>
      <c r="F880" s="79">
        <v>7</v>
      </c>
      <c r="G880" s="79">
        <v>11</v>
      </c>
      <c r="H880" s="79"/>
      <c r="I880" s="79"/>
      <c r="J880" s="79"/>
      <c r="K880" s="79"/>
      <c r="L880" s="79"/>
      <c r="M880" s="79"/>
      <c r="N880" s="123">
        <v>6</v>
      </c>
      <c r="O880" s="79">
        <v>0</v>
      </c>
      <c r="P880" s="79">
        <v>1</v>
      </c>
      <c r="Q880" s="79">
        <v>3</v>
      </c>
      <c r="R880" s="79">
        <v>2</v>
      </c>
      <c r="S880" s="79">
        <v>0</v>
      </c>
      <c r="T880" s="79">
        <v>4</v>
      </c>
      <c r="U880" s="79"/>
      <c r="V880" s="79"/>
      <c r="W880" s="79"/>
      <c r="X880" s="79"/>
      <c r="Y880" s="79"/>
      <c r="Z880" s="79"/>
      <c r="AA880" s="64">
        <v>6</v>
      </c>
      <c r="AC880" s="74">
        <f t="shared" si="94"/>
        <v>4</v>
      </c>
      <c r="AD880" s="15" t="b">
        <f t="shared" si="102"/>
        <v>1</v>
      </c>
    </row>
    <row r="881" spans="1:30" x14ac:dyDescent="0.2">
      <c r="A881" s="64">
        <v>7</v>
      </c>
      <c r="B881" s="79">
        <v>5</v>
      </c>
      <c r="C881" s="79">
        <v>10</v>
      </c>
      <c r="D881" s="79">
        <v>14</v>
      </c>
      <c r="E881" s="79">
        <v>21</v>
      </c>
      <c r="F881" s="79">
        <v>32</v>
      </c>
      <c r="G881" s="79">
        <v>34</v>
      </c>
      <c r="H881" s="79"/>
      <c r="I881" s="79"/>
      <c r="J881" s="79"/>
      <c r="K881" s="79"/>
      <c r="L881" s="79"/>
      <c r="M881" s="79"/>
      <c r="N881" s="123">
        <v>7</v>
      </c>
      <c r="O881" s="79">
        <v>5</v>
      </c>
      <c r="P881" s="79">
        <v>5</v>
      </c>
      <c r="Q881" s="79">
        <v>4</v>
      </c>
      <c r="R881" s="79">
        <v>7</v>
      </c>
      <c r="S881" s="79">
        <v>11</v>
      </c>
      <c r="T881" s="79">
        <v>2</v>
      </c>
      <c r="U881" s="79"/>
      <c r="V881" s="79"/>
      <c r="W881" s="79"/>
      <c r="X881" s="79"/>
      <c r="Y881" s="79"/>
      <c r="Z881" s="79"/>
      <c r="AA881" s="64">
        <v>7</v>
      </c>
      <c r="AC881" s="74">
        <f t="shared" si="94"/>
        <v>-9</v>
      </c>
      <c r="AD881" s="15" t="b">
        <f t="shared" si="102"/>
        <v>1</v>
      </c>
    </row>
    <row r="882" spans="1:30" x14ac:dyDescent="0.2">
      <c r="A882" s="64">
        <v>8</v>
      </c>
      <c r="B882" s="79">
        <v>1</v>
      </c>
      <c r="C882" s="79">
        <v>4</v>
      </c>
      <c r="D882" s="79">
        <v>7</v>
      </c>
      <c r="E882" s="79">
        <v>12</v>
      </c>
      <c r="F882" s="79">
        <v>17</v>
      </c>
      <c r="G882" s="79">
        <v>20</v>
      </c>
      <c r="H882" s="79"/>
      <c r="I882" s="79"/>
      <c r="J882" s="79"/>
      <c r="K882" s="79"/>
      <c r="L882" s="79"/>
      <c r="M882" s="79"/>
      <c r="N882" s="123">
        <v>8</v>
      </c>
      <c r="O882" s="79">
        <v>1</v>
      </c>
      <c r="P882" s="79">
        <v>3</v>
      </c>
      <c r="Q882" s="79">
        <v>2</v>
      </c>
      <c r="R882" s="79">
        <v>5</v>
      </c>
      <c r="S882" s="79">
        <v>2</v>
      </c>
      <c r="T882" s="79">
        <v>1</v>
      </c>
      <c r="U882" s="79"/>
      <c r="V882" s="79"/>
      <c r="W882" s="79"/>
      <c r="X882" s="79"/>
      <c r="Y882" s="79"/>
      <c r="Z882" s="79"/>
      <c r="AA882" s="64">
        <v>8</v>
      </c>
      <c r="AC882" s="74">
        <f t="shared" si="94"/>
        <v>-1</v>
      </c>
      <c r="AD882" s="15" t="b">
        <f t="shared" si="102"/>
        <v>1</v>
      </c>
    </row>
    <row r="883" spans="1:30" x14ac:dyDescent="0.2">
      <c r="A883" s="64">
        <v>9</v>
      </c>
      <c r="B883" s="79">
        <v>1</v>
      </c>
      <c r="C883" s="79">
        <v>4</v>
      </c>
      <c r="D883" s="79">
        <v>7</v>
      </c>
      <c r="E883" s="79">
        <v>16</v>
      </c>
      <c r="F883" s="79">
        <v>19</v>
      </c>
      <c r="G883" s="79">
        <v>19</v>
      </c>
      <c r="H883" s="79"/>
      <c r="I883" s="79"/>
      <c r="J883" s="79"/>
      <c r="K883" s="79"/>
      <c r="L883" s="79"/>
      <c r="M883" s="79"/>
      <c r="N883" s="123">
        <v>9</v>
      </c>
      <c r="O883" s="79">
        <v>1</v>
      </c>
      <c r="P883" s="79">
        <v>3</v>
      </c>
      <c r="Q883" s="79">
        <v>0</v>
      </c>
      <c r="R883" s="79">
        <v>4</v>
      </c>
      <c r="S883" s="79">
        <v>2</v>
      </c>
      <c r="T883" s="79">
        <v>0</v>
      </c>
      <c r="U883" s="79"/>
      <c r="V883" s="79"/>
      <c r="W883" s="79"/>
      <c r="X883" s="79"/>
      <c r="Y883" s="79"/>
      <c r="Z883" s="79"/>
      <c r="AA883" s="64">
        <v>9</v>
      </c>
      <c r="AC883" s="74">
        <f t="shared" si="94"/>
        <v>-2</v>
      </c>
      <c r="AD883" s="15" t="b">
        <f t="shared" si="102"/>
        <v>1</v>
      </c>
    </row>
    <row r="884" spans="1:30" x14ac:dyDescent="0.2">
      <c r="A884" s="64">
        <v>10</v>
      </c>
      <c r="B884" s="79">
        <v>0</v>
      </c>
      <c r="C884" s="79">
        <v>3</v>
      </c>
      <c r="D884" s="79">
        <v>3</v>
      </c>
      <c r="E884" s="79">
        <v>5</v>
      </c>
      <c r="F884" s="79">
        <v>6</v>
      </c>
      <c r="G884" s="79">
        <v>9</v>
      </c>
      <c r="H884" s="79"/>
      <c r="I884" s="79"/>
      <c r="J884" s="79"/>
      <c r="K884" s="79"/>
      <c r="L884" s="79"/>
      <c r="M884" s="79"/>
      <c r="N884" s="123">
        <v>10</v>
      </c>
      <c r="O884" s="79">
        <v>0</v>
      </c>
      <c r="P884" s="79">
        <v>3</v>
      </c>
      <c r="Q884" s="79">
        <v>0</v>
      </c>
      <c r="R884" s="79">
        <v>2</v>
      </c>
      <c r="S884" s="79">
        <v>1</v>
      </c>
      <c r="T884" s="79">
        <v>3</v>
      </c>
      <c r="U884" s="79"/>
      <c r="V884" s="79"/>
      <c r="W884" s="79"/>
      <c r="X884" s="79"/>
      <c r="Y884" s="79"/>
      <c r="Z884" s="79"/>
      <c r="AA884" s="64">
        <v>10</v>
      </c>
      <c r="AC884" s="74">
        <f t="shared" si="94"/>
        <v>2</v>
      </c>
      <c r="AD884" s="15" t="b">
        <f t="shared" si="102"/>
        <v>1</v>
      </c>
    </row>
    <row r="885" spans="1:30" x14ac:dyDescent="0.2">
      <c r="A885" s="64">
        <v>11</v>
      </c>
      <c r="B885" s="79">
        <v>4</v>
      </c>
      <c r="C885" s="79">
        <v>9</v>
      </c>
      <c r="D885" s="79">
        <v>13</v>
      </c>
      <c r="E885" s="79">
        <v>17</v>
      </c>
      <c r="F885" s="79">
        <v>26</v>
      </c>
      <c r="G885" s="79">
        <v>34</v>
      </c>
      <c r="H885" s="79"/>
      <c r="I885" s="79"/>
      <c r="J885" s="79"/>
      <c r="K885" s="79"/>
      <c r="L885" s="79"/>
      <c r="M885" s="79"/>
      <c r="N885" s="123">
        <v>11</v>
      </c>
      <c r="O885" s="79">
        <v>4</v>
      </c>
      <c r="P885" s="79">
        <v>5</v>
      </c>
      <c r="Q885" s="79">
        <v>4</v>
      </c>
      <c r="R885" s="79">
        <v>4</v>
      </c>
      <c r="S885" s="79">
        <v>9</v>
      </c>
      <c r="T885" s="79">
        <v>8</v>
      </c>
      <c r="U885" s="79"/>
      <c r="V885" s="79"/>
      <c r="W885" s="79"/>
      <c r="X885" s="79"/>
      <c r="Y885" s="79"/>
      <c r="Z885" s="79"/>
      <c r="AA885" s="64">
        <v>11</v>
      </c>
      <c r="AC885" s="74">
        <f t="shared" si="94"/>
        <v>-1</v>
      </c>
      <c r="AD885" s="15" t="b">
        <f t="shared" si="102"/>
        <v>1</v>
      </c>
    </row>
    <row r="886" spans="1:30" x14ac:dyDescent="0.2">
      <c r="A886" s="64">
        <v>12</v>
      </c>
      <c r="B886" s="79">
        <v>4</v>
      </c>
      <c r="C886" s="79">
        <v>12</v>
      </c>
      <c r="D886" s="79">
        <v>30</v>
      </c>
      <c r="E886" s="79">
        <v>51</v>
      </c>
      <c r="F886" s="79">
        <v>60</v>
      </c>
      <c r="G886" s="79">
        <v>69</v>
      </c>
      <c r="H886" s="79"/>
      <c r="I886" s="79"/>
      <c r="J886" s="79"/>
      <c r="K886" s="79"/>
      <c r="L886" s="79"/>
      <c r="M886" s="79"/>
      <c r="N886" s="123">
        <v>12</v>
      </c>
      <c r="O886" s="79">
        <v>4</v>
      </c>
      <c r="P886" s="79">
        <v>8</v>
      </c>
      <c r="Q886" s="79">
        <v>17</v>
      </c>
      <c r="R886" s="79">
        <v>21</v>
      </c>
      <c r="S886" s="79">
        <v>9</v>
      </c>
      <c r="T886" s="79">
        <v>9</v>
      </c>
      <c r="U886" s="79"/>
      <c r="V886" s="79"/>
      <c r="W886" s="79"/>
      <c r="X886" s="79"/>
      <c r="Y886" s="79"/>
      <c r="Z886" s="79"/>
      <c r="AA886" s="64">
        <v>12</v>
      </c>
      <c r="AC886" s="74">
        <f t="shared" si="94"/>
        <v>0</v>
      </c>
      <c r="AD886" s="15" t="b">
        <f t="shared" si="102"/>
        <v>1</v>
      </c>
    </row>
    <row r="887" spans="1:30" x14ac:dyDescent="0.2">
      <c r="A887" s="64">
        <v>13</v>
      </c>
      <c r="B887" s="79">
        <v>0</v>
      </c>
      <c r="C887" s="79">
        <v>2</v>
      </c>
      <c r="D887" s="79">
        <v>5</v>
      </c>
      <c r="E887" s="79">
        <v>7</v>
      </c>
      <c r="F887" s="79">
        <v>12</v>
      </c>
      <c r="G887" s="79">
        <v>14</v>
      </c>
      <c r="H887" s="79"/>
      <c r="I887" s="79"/>
      <c r="J887" s="79"/>
      <c r="K887" s="79"/>
      <c r="L887" s="79"/>
      <c r="M887" s="79"/>
      <c r="N887" s="123">
        <v>13</v>
      </c>
      <c r="O887" s="79">
        <v>0</v>
      </c>
      <c r="P887" s="79">
        <v>2</v>
      </c>
      <c r="Q887" s="79">
        <v>3</v>
      </c>
      <c r="R887" s="79">
        <v>2</v>
      </c>
      <c r="S887" s="79">
        <v>5</v>
      </c>
      <c r="T887" s="79">
        <v>2</v>
      </c>
      <c r="U887" s="79"/>
      <c r="V887" s="79"/>
      <c r="W887" s="79"/>
      <c r="X887" s="79"/>
      <c r="Y887" s="79"/>
      <c r="Z887" s="79"/>
      <c r="AA887" s="64">
        <v>13</v>
      </c>
      <c r="AC887" s="74">
        <f t="shared" si="94"/>
        <v>-3</v>
      </c>
      <c r="AD887" s="15" t="b">
        <f t="shared" si="102"/>
        <v>1</v>
      </c>
    </row>
    <row r="888" spans="1:30" x14ac:dyDescent="0.2">
      <c r="A888" s="64">
        <v>14</v>
      </c>
      <c r="B888" s="79">
        <v>10</v>
      </c>
      <c r="C888" s="79">
        <v>13</v>
      </c>
      <c r="D888" s="79">
        <v>28</v>
      </c>
      <c r="E888" s="79">
        <v>30</v>
      </c>
      <c r="F888" s="79">
        <v>41</v>
      </c>
      <c r="G888" s="79">
        <v>48</v>
      </c>
      <c r="H888" s="79"/>
      <c r="I888" s="79"/>
      <c r="J888" s="79"/>
      <c r="K888" s="79"/>
      <c r="L888" s="79"/>
      <c r="M888" s="79"/>
      <c r="N888" s="123">
        <v>14</v>
      </c>
      <c r="O888" s="79">
        <v>10</v>
      </c>
      <c r="P888" s="79">
        <v>3</v>
      </c>
      <c r="Q888" s="79">
        <v>8</v>
      </c>
      <c r="R888" s="79">
        <v>1</v>
      </c>
      <c r="S888" s="79">
        <v>11</v>
      </c>
      <c r="T888" s="79">
        <v>6</v>
      </c>
      <c r="U888" s="79"/>
      <c r="V888" s="79"/>
      <c r="W888" s="79"/>
      <c r="X888" s="79"/>
      <c r="Y888" s="79"/>
      <c r="Z888" s="79"/>
      <c r="AA888" s="64">
        <v>14</v>
      </c>
      <c r="AC888" s="74">
        <f t="shared" si="94"/>
        <v>-5</v>
      </c>
      <c r="AD888" s="15" t="b">
        <f t="shared" si="102"/>
        <v>1</v>
      </c>
    </row>
    <row r="889" spans="1:30" x14ac:dyDescent="0.2">
      <c r="A889" s="64">
        <v>15</v>
      </c>
      <c r="B889" s="79">
        <v>4</v>
      </c>
      <c r="C889" s="79">
        <v>5</v>
      </c>
      <c r="D889" s="79">
        <v>5</v>
      </c>
      <c r="E889" s="79">
        <v>6</v>
      </c>
      <c r="F889" s="79">
        <v>11</v>
      </c>
      <c r="G889" s="79">
        <v>10</v>
      </c>
      <c r="H889" s="79"/>
      <c r="I889" s="79"/>
      <c r="J889" s="79"/>
      <c r="K889" s="79"/>
      <c r="L889" s="79"/>
      <c r="M889" s="79"/>
      <c r="N889" s="123">
        <v>15</v>
      </c>
      <c r="O889" s="79">
        <v>4</v>
      </c>
      <c r="P889" s="79">
        <v>1</v>
      </c>
      <c r="Q889" s="79">
        <v>0</v>
      </c>
      <c r="R889" s="79">
        <v>0</v>
      </c>
      <c r="S889" s="79">
        <v>0</v>
      </c>
      <c r="T889" s="79">
        <v>0</v>
      </c>
      <c r="U889" s="79"/>
      <c r="V889" s="79"/>
      <c r="W889" s="79"/>
      <c r="X889" s="79"/>
      <c r="Y889" s="79"/>
      <c r="Z889" s="79"/>
      <c r="AA889" s="64">
        <v>15</v>
      </c>
      <c r="AC889" s="74">
        <f t="shared" si="94"/>
        <v>0</v>
      </c>
      <c r="AD889" s="15" t="b">
        <f t="shared" si="102"/>
        <v>1</v>
      </c>
    </row>
    <row r="890" spans="1:30" x14ac:dyDescent="0.2">
      <c r="A890" s="64">
        <v>16</v>
      </c>
      <c r="B890" s="79">
        <v>2</v>
      </c>
      <c r="C890" s="79">
        <v>4</v>
      </c>
      <c r="D890" s="79">
        <v>4</v>
      </c>
      <c r="E890" s="79">
        <v>8</v>
      </c>
      <c r="F890" s="79">
        <v>15</v>
      </c>
      <c r="G890" s="79">
        <v>15</v>
      </c>
      <c r="H890" s="79"/>
      <c r="I890" s="79"/>
      <c r="J890" s="79"/>
      <c r="K890" s="79"/>
      <c r="L890" s="79"/>
      <c r="M890" s="79"/>
      <c r="N890" s="123">
        <v>16</v>
      </c>
      <c r="O890" s="79">
        <v>2</v>
      </c>
      <c r="P890" s="79">
        <v>2</v>
      </c>
      <c r="Q890" s="79">
        <v>0</v>
      </c>
      <c r="R890" s="79">
        <v>4</v>
      </c>
      <c r="S890" s="79">
        <v>7</v>
      </c>
      <c r="T890" s="79">
        <v>0</v>
      </c>
      <c r="U890" s="79"/>
      <c r="V890" s="79"/>
      <c r="W890" s="79"/>
      <c r="X890" s="79"/>
      <c r="Y890" s="79"/>
      <c r="Z890" s="79"/>
      <c r="AA890" s="64">
        <v>16</v>
      </c>
      <c r="AC890" s="74">
        <f t="shared" si="94"/>
        <v>-7</v>
      </c>
      <c r="AD890" s="15" t="b">
        <f t="shared" si="102"/>
        <v>1</v>
      </c>
    </row>
    <row r="891" spans="1:30" x14ac:dyDescent="0.2">
      <c r="A891" s="64">
        <v>17</v>
      </c>
      <c r="B891" s="79">
        <v>2</v>
      </c>
      <c r="C891" s="79">
        <v>12</v>
      </c>
      <c r="D891" s="79">
        <v>14</v>
      </c>
      <c r="E891" s="79">
        <v>15</v>
      </c>
      <c r="F891" s="79">
        <v>17</v>
      </c>
      <c r="G891" s="79">
        <v>19</v>
      </c>
      <c r="H891" s="79"/>
      <c r="I891" s="79"/>
      <c r="J891" s="79"/>
      <c r="K891" s="79"/>
      <c r="L891" s="79"/>
      <c r="M891" s="79"/>
      <c r="N891" s="123">
        <v>17</v>
      </c>
      <c r="O891" s="79">
        <v>2</v>
      </c>
      <c r="P891" s="79">
        <v>8</v>
      </c>
      <c r="Q891" s="79">
        <v>2</v>
      </c>
      <c r="R891" s="79">
        <v>1</v>
      </c>
      <c r="S891" s="79">
        <v>2</v>
      </c>
      <c r="T891" s="79">
        <v>2</v>
      </c>
      <c r="U891" s="79"/>
      <c r="V891" s="79"/>
      <c r="W891" s="79"/>
      <c r="X891" s="79"/>
      <c r="Y891" s="79"/>
      <c r="Z891" s="79"/>
      <c r="AA891" s="64">
        <v>17</v>
      </c>
      <c r="AC891" s="74">
        <f t="shared" si="94"/>
        <v>0</v>
      </c>
      <c r="AD891" s="15" t="b">
        <f t="shared" si="102"/>
        <v>1</v>
      </c>
    </row>
    <row r="892" spans="1:30" x14ac:dyDescent="0.2">
      <c r="A892" s="64">
        <v>18</v>
      </c>
      <c r="B892" s="79">
        <v>0</v>
      </c>
      <c r="C892" s="79">
        <v>0</v>
      </c>
      <c r="D892" s="79">
        <v>0</v>
      </c>
      <c r="E892" s="79">
        <v>3</v>
      </c>
      <c r="F892" s="79">
        <v>3</v>
      </c>
      <c r="G892" s="79">
        <v>5</v>
      </c>
      <c r="H892" s="79"/>
      <c r="I892" s="79"/>
      <c r="J892" s="79"/>
      <c r="K892" s="79"/>
      <c r="L892" s="79"/>
      <c r="M892" s="79"/>
      <c r="N892" s="123">
        <v>18</v>
      </c>
      <c r="O892" s="79">
        <v>0</v>
      </c>
      <c r="P892" s="79">
        <v>0</v>
      </c>
      <c r="Q892" s="79">
        <v>0</v>
      </c>
      <c r="R892" s="79">
        <v>3</v>
      </c>
      <c r="S892" s="79">
        <v>0</v>
      </c>
      <c r="T892" s="79">
        <v>2</v>
      </c>
      <c r="U892" s="79"/>
      <c r="V892" s="79"/>
      <c r="W892" s="79"/>
      <c r="X892" s="79"/>
      <c r="Y892" s="79"/>
      <c r="Z892" s="79"/>
      <c r="AA892" s="64">
        <v>18</v>
      </c>
      <c r="AC892" s="74">
        <f t="shared" si="94"/>
        <v>2</v>
      </c>
      <c r="AD892" s="15" t="b">
        <f t="shared" si="102"/>
        <v>1</v>
      </c>
    </row>
    <row r="893" spans="1:30" x14ac:dyDescent="0.2">
      <c r="A893" s="64">
        <v>19</v>
      </c>
      <c r="B893" s="79">
        <v>0</v>
      </c>
      <c r="C893" s="79">
        <v>0</v>
      </c>
      <c r="D893" s="79">
        <v>1</v>
      </c>
      <c r="E893" s="79">
        <v>9</v>
      </c>
      <c r="F893" s="79">
        <v>12</v>
      </c>
      <c r="G893" s="79">
        <v>12</v>
      </c>
      <c r="H893" s="79"/>
      <c r="I893" s="79"/>
      <c r="J893" s="79"/>
      <c r="K893" s="79"/>
      <c r="L893" s="79"/>
      <c r="M893" s="79"/>
      <c r="N893" s="123">
        <v>19</v>
      </c>
      <c r="O893" s="79">
        <v>0</v>
      </c>
      <c r="P893" s="79">
        <v>0</v>
      </c>
      <c r="Q893" s="79">
        <v>1</v>
      </c>
      <c r="R893" s="79">
        <v>8</v>
      </c>
      <c r="S893" s="79">
        <v>3</v>
      </c>
      <c r="T893" s="79">
        <v>0</v>
      </c>
      <c r="U893" s="79"/>
      <c r="V893" s="79"/>
      <c r="W893" s="79"/>
      <c r="X893" s="79"/>
      <c r="Y893" s="79"/>
      <c r="Z893" s="79"/>
      <c r="AA893" s="64">
        <v>19</v>
      </c>
      <c r="AC893" s="74">
        <f t="shared" si="94"/>
        <v>-3</v>
      </c>
      <c r="AD893" s="15" t="b">
        <f t="shared" si="102"/>
        <v>1</v>
      </c>
    </row>
    <row r="894" spans="1:30" x14ac:dyDescent="0.2">
      <c r="A894" s="64">
        <v>20</v>
      </c>
      <c r="B894" s="79">
        <v>8</v>
      </c>
      <c r="C894" s="79">
        <v>12</v>
      </c>
      <c r="D894" s="79">
        <v>13</v>
      </c>
      <c r="E894" s="79">
        <v>17</v>
      </c>
      <c r="F894" s="79">
        <v>20</v>
      </c>
      <c r="G894" s="79">
        <v>24</v>
      </c>
      <c r="H894" s="79"/>
      <c r="I894" s="79"/>
      <c r="J894" s="79"/>
      <c r="K894" s="79"/>
      <c r="L894" s="79"/>
      <c r="M894" s="79"/>
      <c r="N894" s="123">
        <v>20</v>
      </c>
      <c r="O894" s="79">
        <v>8</v>
      </c>
      <c r="P894" s="79">
        <v>4</v>
      </c>
      <c r="Q894" s="79">
        <v>1</v>
      </c>
      <c r="R894" s="79">
        <v>4</v>
      </c>
      <c r="S894" s="79">
        <v>3</v>
      </c>
      <c r="T894" s="79">
        <v>4</v>
      </c>
      <c r="U894" s="79"/>
      <c r="V894" s="79"/>
      <c r="W894" s="79"/>
      <c r="X894" s="79"/>
      <c r="Y894" s="79"/>
      <c r="Z894" s="79"/>
      <c r="AA894" s="64">
        <v>20</v>
      </c>
      <c r="AC894" s="74">
        <f t="shared" si="94"/>
        <v>1</v>
      </c>
      <c r="AD894" s="15" t="b">
        <f t="shared" si="102"/>
        <v>1</v>
      </c>
    </row>
    <row r="895" spans="1:30" x14ac:dyDescent="0.2">
      <c r="A895" s="64">
        <v>21</v>
      </c>
      <c r="B895" s="79">
        <v>0</v>
      </c>
      <c r="C895" s="79">
        <v>16</v>
      </c>
      <c r="D895" s="79">
        <v>21</v>
      </c>
      <c r="E895" s="79">
        <v>29</v>
      </c>
      <c r="F895" s="79">
        <v>29</v>
      </c>
      <c r="G895" s="79">
        <v>32</v>
      </c>
      <c r="H895" s="79"/>
      <c r="I895" s="79"/>
      <c r="J895" s="79"/>
      <c r="K895" s="79"/>
      <c r="L895" s="79"/>
      <c r="M895" s="79"/>
      <c r="N895" s="123">
        <v>21</v>
      </c>
      <c r="O895" s="79">
        <v>0</v>
      </c>
      <c r="P895" s="79">
        <v>16</v>
      </c>
      <c r="Q895" s="79">
        <v>5</v>
      </c>
      <c r="R895" s="79">
        <v>8</v>
      </c>
      <c r="S895" s="79">
        <v>0</v>
      </c>
      <c r="T895" s="79">
        <v>3</v>
      </c>
      <c r="U895" s="79"/>
      <c r="V895" s="79"/>
      <c r="W895" s="79"/>
      <c r="X895" s="79"/>
      <c r="Y895" s="79"/>
      <c r="Z895" s="79"/>
      <c r="AA895" s="64">
        <v>21</v>
      </c>
      <c r="AC895" s="74">
        <f t="shared" si="94"/>
        <v>3</v>
      </c>
      <c r="AD895" s="15" t="b">
        <f t="shared" si="102"/>
        <v>1</v>
      </c>
    </row>
    <row r="896" spans="1:30" x14ac:dyDescent="0.2">
      <c r="A896" s="64">
        <v>22</v>
      </c>
      <c r="B896" s="79">
        <v>44</v>
      </c>
      <c r="C896" s="79">
        <v>59</v>
      </c>
      <c r="D896" s="79">
        <v>68</v>
      </c>
      <c r="E896" s="79">
        <v>84</v>
      </c>
      <c r="F896" s="79">
        <v>92</v>
      </c>
      <c r="G896" s="79">
        <v>98</v>
      </c>
      <c r="H896" s="79"/>
      <c r="I896" s="79"/>
      <c r="J896" s="79"/>
      <c r="K896" s="79"/>
      <c r="L896" s="79"/>
      <c r="M896" s="79"/>
      <c r="N896" s="123">
        <v>22</v>
      </c>
      <c r="O896" s="79">
        <v>44</v>
      </c>
      <c r="P896" s="79">
        <v>15</v>
      </c>
      <c r="Q896" s="79">
        <v>10</v>
      </c>
      <c r="R896" s="79">
        <v>16</v>
      </c>
      <c r="S896" s="79">
        <v>8</v>
      </c>
      <c r="T896" s="79">
        <v>6</v>
      </c>
      <c r="U896" s="79"/>
      <c r="V896" s="79"/>
      <c r="W896" s="79"/>
      <c r="X896" s="79"/>
      <c r="Y896" s="79"/>
      <c r="Z896" s="79"/>
      <c r="AA896" s="64">
        <v>22</v>
      </c>
      <c r="AC896" s="74">
        <f t="shared" si="94"/>
        <v>-2</v>
      </c>
      <c r="AD896" s="15" t="b">
        <f t="shared" si="102"/>
        <v>1</v>
      </c>
    </row>
    <row r="897" spans="1:30" x14ac:dyDescent="0.2">
      <c r="A897" s="64">
        <v>23</v>
      </c>
      <c r="B897" s="79">
        <v>0</v>
      </c>
      <c r="C897" s="79">
        <v>0</v>
      </c>
      <c r="D897" s="79">
        <v>0</v>
      </c>
      <c r="E897" s="79">
        <v>1</v>
      </c>
      <c r="F897" s="79">
        <v>1</v>
      </c>
      <c r="G897" s="79">
        <v>1</v>
      </c>
      <c r="H897" s="79"/>
      <c r="I897" s="79"/>
      <c r="J897" s="79"/>
      <c r="K897" s="79"/>
      <c r="L897" s="79"/>
      <c r="M897" s="79"/>
      <c r="N897" s="123">
        <v>23</v>
      </c>
      <c r="O897" s="79">
        <v>0</v>
      </c>
      <c r="P897" s="79">
        <v>0</v>
      </c>
      <c r="Q897" s="79">
        <v>0</v>
      </c>
      <c r="R897" s="79">
        <v>0</v>
      </c>
      <c r="S897" s="79">
        <v>0</v>
      </c>
      <c r="T897" s="79">
        <v>0</v>
      </c>
      <c r="U897" s="79"/>
      <c r="V897" s="79"/>
      <c r="W897" s="79"/>
      <c r="X897" s="79"/>
      <c r="Y897" s="79"/>
      <c r="Z897" s="79"/>
      <c r="AA897" s="64">
        <v>23</v>
      </c>
      <c r="AC897" s="74">
        <f t="shared" si="94"/>
        <v>0</v>
      </c>
      <c r="AD897" s="15" t="b">
        <f t="shared" si="102"/>
        <v>1</v>
      </c>
    </row>
    <row r="898" spans="1:30" x14ac:dyDescent="0.2">
      <c r="A898" s="64">
        <v>24</v>
      </c>
      <c r="B898" s="79">
        <v>17</v>
      </c>
      <c r="C898" s="79">
        <v>17</v>
      </c>
      <c r="D898" s="79">
        <v>16</v>
      </c>
      <c r="E898" s="79">
        <v>19</v>
      </c>
      <c r="F898" s="79">
        <v>21</v>
      </c>
      <c r="G898" s="79">
        <v>21</v>
      </c>
      <c r="H898" s="79"/>
      <c r="I898" s="79"/>
      <c r="J898" s="79"/>
      <c r="K898" s="79"/>
      <c r="L898" s="79"/>
      <c r="M898" s="79"/>
      <c r="N898" s="123">
        <v>24</v>
      </c>
      <c r="O898" s="79">
        <v>17</v>
      </c>
      <c r="P898" s="406">
        <v>0</v>
      </c>
      <c r="Q898" s="79">
        <v>2</v>
      </c>
      <c r="R898" s="79">
        <v>3</v>
      </c>
      <c r="S898" s="79">
        <v>1</v>
      </c>
      <c r="T898" s="79">
        <v>0</v>
      </c>
      <c r="U898" s="79"/>
      <c r="V898" s="79"/>
      <c r="W898" s="79"/>
      <c r="X898" s="79"/>
      <c r="Y898" s="79"/>
      <c r="Z898" s="79"/>
      <c r="AA898" s="64">
        <v>24</v>
      </c>
      <c r="AC898" s="74">
        <f t="shared" si="94"/>
        <v>-1</v>
      </c>
      <c r="AD898" s="15" t="b">
        <f t="shared" si="102"/>
        <v>1</v>
      </c>
    </row>
    <row r="899" spans="1:30" x14ac:dyDescent="0.2">
      <c r="A899" s="71" t="s">
        <v>2</v>
      </c>
      <c r="B899" s="404">
        <f t="shared" ref="B899:G899" si="103">SUM(B875:B898)</f>
        <v>105</v>
      </c>
      <c r="C899" s="404">
        <f t="shared" si="103"/>
        <v>201</v>
      </c>
      <c r="D899" s="404">
        <f t="shared" si="103"/>
        <v>284</v>
      </c>
      <c r="E899" s="404">
        <f t="shared" si="103"/>
        <v>394</v>
      </c>
      <c r="F899" s="404">
        <f t="shared" si="103"/>
        <v>489</v>
      </c>
      <c r="G899" s="404">
        <f t="shared" si="103"/>
        <v>548</v>
      </c>
      <c r="H899" s="404">
        <f t="shared" ref="H899:M899" si="104">SUM(H875:H898)</f>
        <v>0</v>
      </c>
      <c r="I899" s="404">
        <f t="shared" si="104"/>
        <v>0</v>
      </c>
      <c r="J899" s="404">
        <f t="shared" si="104"/>
        <v>0</v>
      </c>
      <c r="K899" s="404">
        <f t="shared" si="104"/>
        <v>0</v>
      </c>
      <c r="L899" s="404">
        <f t="shared" si="104"/>
        <v>0</v>
      </c>
      <c r="M899" s="404">
        <f t="shared" si="104"/>
        <v>0</v>
      </c>
      <c r="N899" s="411" t="s">
        <v>2</v>
      </c>
      <c r="O899" s="404">
        <f t="shared" ref="O899:T899" si="105">SUM(O875:O898)</f>
        <v>105</v>
      </c>
      <c r="P899" s="404">
        <f t="shared" si="105"/>
        <v>94</v>
      </c>
      <c r="Q899" s="404">
        <f t="shared" si="105"/>
        <v>75</v>
      </c>
      <c r="R899" s="404">
        <f t="shared" si="105"/>
        <v>98</v>
      </c>
      <c r="S899" s="404">
        <f t="shared" si="105"/>
        <v>83</v>
      </c>
      <c r="T899" s="404">
        <f t="shared" si="105"/>
        <v>58</v>
      </c>
      <c r="U899" s="404">
        <f t="shared" ref="U899:Z899" si="106">SUM(U875:U898)</f>
        <v>0</v>
      </c>
      <c r="V899" s="404">
        <f t="shared" si="106"/>
        <v>0</v>
      </c>
      <c r="W899" s="404">
        <f t="shared" si="106"/>
        <v>0</v>
      </c>
      <c r="X899" s="404">
        <f t="shared" si="106"/>
        <v>0</v>
      </c>
      <c r="Y899" s="404">
        <f t="shared" si="106"/>
        <v>0</v>
      </c>
      <c r="Z899" s="404">
        <f t="shared" si="106"/>
        <v>0</v>
      </c>
      <c r="AA899" s="71" t="s">
        <v>2</v>
      </c>
      <c r="AC899" s="74"/>
    </row>
    <row r="900" spans="1:30" x14ac:dyDescent="0.2">
      <c r="A900" s="45"/>
      <c r="AC900" s="74"/>
    </row>
    <row r="901" spans="1:30" x14ac:dyDescent="0.2">
      <c r="B901"/>
      <c r="E901" s="67"/>
      <c r="F901" s="67"/>
      <c r="H901" s="67"/>
      <c r="X901" s="354"/>
      <c r="AC901" s="74"/>
    </row>
    <row r="902" spans="1:30" x14ac:dyDescent="0.2">
      <c r="AC902" s="74"/>
    </row>
    <row r="903" spans="1:30" x14ac:dyDescent="0.2">
      <c r="B903" s="81"/>
      <c r="O903" s="81"/>
      <c r="AC903" s="74"/>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74"/>
    </row>
    <row r="905" spans="1:30" x14ac:dyDescent="0.2">
      <c r="A905" s="56">
        <v>1</v>
      </c>
      <c r="B905" s="79">
        <v>60</v>
      </c>
      <c r="C905" s="79">
        <v>176</v>
      </c>
      <c r="D905" s="79">
        <v>292</v>
      </c>
      <c r="E905" s="79">
        <v>351</v>
      </c>
      <c r="F905" s="79">
        <v>532</v>
      </c>
      <c r="G905" s="79">
        <v>757</v>
      </c>
      <c r="H905" s="79"/>
      <c r="I905" s="79"/>
      <c r="J905" s="79"/>
      <c r="K905" s="79"/>
      <c r="L905" s="79"/>
      <c r="M905" s="79"/>
      <c r="N905" s="56">
        <v>1</v>
      </c>
      <c r="O905" s="79">
        <v>60</v>
      </c>
      <c r="P905" s="79">
        <v>83</v>
      </c>
      <c r="Q905" s="79">
        <v>80</v>
      </c>
      <c r="R905" s="79">
        <v>23</v>
      </c>
      <c r="S905" s="79">
        <v>66</v>
      </c>
      <c r="T905" s="79">
        <v>163</v>
      </c>
      <c r="U905" s="79"/>
      <c r="V905" s="79"/>
      <c r="W905" s="79"/>
      <c r="X905" s="79"/>
      <c r="Y905" s="79"/>
      <c r="Z905" s="79"/>
      <c r="AA905" s="56">
        <v>1</v>
      </c>
      <c r="AC905" s="74">
        <f t="shared" ref="AC905:AC965" si="107">IFERROR(T905-S905,0)</f>
        <v>97</v>
      </c>
    </row>
    <row r="906" spans="1:30" x14ac:dyDescent="0.2">
      <c r="A906" s="56">
        <v>2</v>
      </c>
      <c r="B906" s="79">
        <v>173</v>
      </c>
      <c r="C906" s="79">
        <v>174</v>
      </c>
      <c r="D906" s="79">
        <v>188</v>
      </c>
      <c r="E906" s="79">
        <v>192</v>
      </c>
      <c r="F906" s="79">
        <v>192</v>
      </c>
      <c r="G906" s="79">
        <v>246</v>
      </c>
      <c r="H906" s="79"/>
      <c r="I906" s="79"/>
      <c r="J906" s="79"/>
      <c r="K906" s="79"/>
      <c r="L906" s="79"/>
      <c r="M906" s="79"/>
      <c r="N906" s="56">
        <v>2</v>
      </c>
      <c r="O906" s="79">
        <v>173</v>
      </c>
      <c r="P906" s="79">
        <v>1</v>
      </c>
      <c r="Q906" s="79">
        <v>14</v>
      </c>
      <c r="R906" s="79">
        <v>4</v>
      </c>
      <c r="S906" s="79">
        <v>0</v>
      </c>
      <c r="T906" s="79">
        <v>54</v>
      </c>
      <c r="U906" s="79"/>
      <c r="V906" s="79"/>
      <c r="W906" s="79"/>
      <c r="X906" s="79"/>
      <c r="Y906" s="79"/>
      <c r="Z906" s="79"/>
      <c r="AA906" s="56">
        <v>2</v>
      </c>
      <c r="AC906" s="74">
        <f t="shared" si="107"/>
        <v>54</v>
      </c>
    </row>
    <row r="907" spans="1:30" x14ac:dyDescent="0.2">
      <c r="A907" s="56">
        <v>3</v>
      </c>
      <c r="B907" s="79">
        <v>0</v>
      </c>
      <c r="C907" s="79">
        <v>3</v>
      </c>
      <c r="D907" s="79">
        <v>3</v>
      </c>
      <c r="E907" s="79">
        <v>3</v>
      </c>
      <c r="F907" s="79">
        <v>3</v>
      </c>
      <c r="G907" s="79">
        <v>3</v>
      </c>
      <c r="H907" s="79"/>
      <c r="I907" s="79"/>
      <c r="J907" s="79"/>
      <c r="K907" s="79"/>
      <c r="L907" s="79"/>
      <c r="M907" s="79"/>
      <c r="N907" s="56">
        <v>3</v>
      </c>
      <c r="O907" s="79">
        <v>0</v>
      </c>
      <c r="P907" s="79">
        <v>3</v>
      </c>
      <c r="Q907" s="79">
        <v>0</v>
      </c>
      <c r="R907" s="79">
        <v>0</v>
      </c>
      <c r="S907" s="79">
        <v>0</v>
      </c>
      <c r="T907" s="79">
        <v>0</v>
      </c>
      <c r="U907" s="79"/>
      <c r="V907" s="79"/>
      <c r="W907" s="79"/>
      <c r="X907" s="79"/>
      <c r="Y907" s="79"/>
      <c r="Z907" s="79"/>
      <c r="AA907" s="56">
        <v>3</v>
      </c>
      <c r="AC907" s="74">
        <f t="shared" si="107"/>
        <v>0</v>
      </c>
    </row>
    <row r="908" spans="1:30" x14ac:dyDescent="0.2">
      <c r="A908" s="56">
        <v>4</v>
      </c>
      <c r="B908" s="79">
        <v>144</v>
      </c>
      <c r="C908" s="79">
        <v>233</v>
      </c>
      <c r="D908" s="79">
        <v>283</v>
      </c>
      <c r="E908" s="79">
        <v>286</v>
      </c>
      <c r="F908" s="79">
        <v>201</v>
      </c>
      <c r="G908" s="79">
        <v>251</v>
      </c>
      <c r="H908" s="79"/>
      <c r="I908" s="79"/>
      <c r="J908" s="79"/>
      <c r="K908" s="79"/>
      <c r="L908" s="79"/>
      <c r="M908" s="79"/>
      <c r="N908" s="56">
        <v>4</v>
      </c>
      <c r="O908" s="79">
        <v>144</v>
      </c>
      <c r="P908" s="79">
        <v>89</v>
      </c>
      <c r="Q908" s="79">
        <v>52</v>
      </c>
      <c r="R908" s="79">
        <v>3</v>
      </c>
      <c r="S908" s="406">
        <v>-145</v>
      </c>
      <c r="T908" s="79">
        <v>11</v>
      </c>
      <c r="U908" s="79"/>
      <c r="V908" s="79"/>
      <c r="W908" s="79"/>
      <c r="X908" s="79"/>
      <c r="Y908" s="79"/>
      <c r="Z908" s="79"/>
      <c r="AA908" s="56">
        <v>4</v>
      </c>
      <c r="AC908" s="74">
        <f t="shared" si="107"/>
        <v>156</v>
      </c>
    </row>
    <row r="909" spans="1:30" x14ac:dyDescent="0.2">
      <c r="A909" s="56">
        <v>5</v>
      </c>
      <c r="B909" s="79">
        <v>12</v>
      </c>
      <c r="C909" s="79">
        <v>23</v>
      </c>
      <c r="D909" s="79">
        <v>23</v>
      </c>
      <c r="E909" s="79">
        <v>23</v>
      </c>
      <c r="F909" s="79">
        <v>25</v>
      </c>
      <c r="G909" s="79">
        <v>41</v>
      </c>
      <c r="H909" s="79"/>
      <c r="I909" s="79"/>
      <c r="J909" s="79"/>
      <c r="K909" s="79"/>
      <c r="L909" s="79"/>
      <c r="M909" s="79"/>
      <c r="N909" s="56">
        <v>5</v>
      </c>
      <c r="O909" s="79">
        <v>12</v>
      </c>
      <c r="P909" s="79">
        <v>11</v>
      </c>
      <c r="Q909" s="79">
        <v>0</v>
      </c>
      <c r="R909" s="79">
        <v>0</v>
      </c>
      <c r="S909" s="79">
        <v>2</v>
      </c>
      <c r="T909" s="79">
        <v>16</v>
      </c>
      <c r="U909" s="79"/>
      <c r="V909" s="79"/>
      <c r="W909" s="79"/>
      <c r="X909" s="79"/>
      <c r="Y909" s="79"/>
      <c r="Z909" s="79"/>
      <c r="AA909" s="56">
        <v>5</v>
      </c>
      <c r="AC909" s="74">
        <f t="shared" si="107"/>
        <v>14</v>
      </c>
    </row>
    <row r="910" spans="1:30" x14ac:dyDescent="0.2">
      <c r="A910" s="56">
        <v>6</v>
      </c>
      <c r="B910" s="79">
        <v>54</v>
      </c>
      <c r="C910" s="79">
        <v>83</v>
      </c>
      <c r="D910" s="79">
        <v>205</v>
      </c>
      <c r="E910" s="79">
        <v>205</v>
      </c>
      <c r="F910" s="79">
        <v>331</v>
      </c>
      <c r="G910" s="79">
        <v>577</v>
      </c>
      <c r="H910" s="79"/>
      <c r="I910" s="79"/>
      <c r="J910" s="79"/>
      <c r="K910" s="79"/>
      <c r="L910" s="79"/>
      <c r="M910" s="79"/>
      <c r="N910" s="56">
        <v>6</v>
      </c>
      <c r="O910" s="79">
        <v>54</v>
      </c>
      <c r="P910" s="79">
        <v>29</v>
      </c>
      <c r="Q910" s="79">
        <v>122</v>
      </c>
      <c r="R910" s="79">
        <v>0</v>
      </c>
      <c r="S910" s="79">
        <v>126</v>
      </c>
      <c r="T910" s="79">
        <v>172</v>
      </c>
      <c r="U910" s="79"/>
      <c r="V910" s="79"/>
      <c r="W910" s="79"/>
      <c r="X910" s="79"/>
      <c r="Y910" s="79"/>
      <c r="Z910" s="79"/>
      <c r="AA910" s="56">
        <v>6</v>
      </c>
      <c r="AC910" s="74">
        <f t="shared" si="107"/>
        <v>46</v>
      </c>
    </row>
    <row r="911" spans="1:30" x14ac:dyDescent="0.2">
      <c r="A911" s="56">
        <v>7</v>
      </c>
      <c r="B911" s="79">
        <v>0</v>
      </c>
      <c r="C911" s="79">
        <v>57</v>
      </c>
      <c r="D911" s="79">
        <v>178</v>
      </c>
      <c r="E911" s="79">
        <v>390</v>
      </c>
      <c r="F911" s="79">
        <v>425</v>
      </c>
      <c r="G911" s="79">
        <v>430</v>
      </c>
      <c r="H911" s="79"/>
      <c r="I911" s="79"/>
      <c r="J911" s="79"/>
      <c r="K911" s="79"/>
      <c r="L911" s="79"/>
      <c r="M911" s="79"/>
      <c r="N911" s="56">
        <v>7</v>
      </c>
      <c r="O911" s="79">
        <v>0</v>
      </c>
      <c r="P911" s="79">
        <v>57</v>
      </c>
      <c r="Q911" s="79">
        <v>121</v>
      </c>
      <c r="R911" s="79">
        <v>113</v>
      </c>
      <c r="S911" s="79">
        <v>35</v>
      </c>
      <c r="T911" s="79">
        <v>5</v>
      </c>
      <c r="U911" s="79"/>
      <c r="V911" s="79"/>
      <c r="W911" s="79"/>
      <c r="X911" s="79"/>
      <c r="Y911" s="79"/>
      <c r="Z911" s="79"/>
      <c r="AA911" s="56">
        <v>7</v>
      </c>
      <c r="AC911" s="74">
        <f t="shared" si="107"/>
        <v>-30</v>
      </c>
    </row>
    <row r="912" spans="1:30" x14ac:dyDescent="0.2">
      <c r="A912" s="56">
        <v>8</v>
      </c>
      <c r="B912" s="79">
        <v>1126</v>
      </c>
      <c r="C912" s="79">
        <v>3071</v>
      </c>
      <c r="D912" s="79">
        <v>4647</v>
      </c>
      <c r="E912" s="79">
        <v>5366</v>
      </c>
      <c r="F912" s="79">
        <v>6451</v>
      </c>
      <c r="G912" s="79">
        <v>8164</v>
      </c>
      <c r="H912" s="79"/>
      <c r="I912" s="79"/>
      <c r="J912" s="79"/>
      <c r="K912" s="79"/>
      <c r="L912" s="79"/>
      <c r="M912" s="79"/>
      <c r="N912" s="56">
        <v>8</v>
      </c>
      <c r="O912" s="79">
        <v>1126</v>
      </c>
      <c r="P912" s="79">
        <v>1185</v>
      </c>
      <c r="Q912" s="79">
        <v>634</v>
      </c>
      <c r="R912" s="79">
        <v>489</v>
      </c>
      <c r="S912" s="79">
        <v>391</v>
      </c>
      <c r="T912" s="79">
        <v>77</v>
      </c>
      <c r="U912" s="79"/>
      <c r="V912" s="79"/>
      <c r="W912" s="79"/>
      <c r="X912" s="79"/>
      <c r="Y912" s="79"/>
      <c r="Z912" s="79"/>
      <c r="AA912" s="56">
        <v>8</v>
      </c>
      <c r="AC912" s="74">
        <f t="shared" si="107"/>
        <v>-314</v>
      </c>
    </row>
    <row r="913" spans="1:29" x14ac:dyDescent="0.2">
      <c r="A913" s="56">
        <v>9</v>
      </c>
      <c r="B913" s="79">
        <v>62</v>
      </c>
      <c r="C913" s="79">
        <v>191</v>
      </c>
      <c r="D913" s="79">
        <v>206</v>
      </c>
      <c r="E913" s="79">
        <v>260</v>
      </c>
      <c r="F913" s="79">
        <v>289</v>
      </c>
      <c r="G913" s="79">
        <v>336</v>
      </c>
      <c r="H913" s="79"/>
      <c r="I913" s="79"/>
      <c r="J913" s="79"/>
      <c r="K913" s="79"/>
      <c r="L913" s="79"/>
      <c r="M913" s="79"/>
      <c r="N913" s="56">
        <v>9</v>
      </c>
      <c r="O913" s="79">
        <v>62</v>
      </c>
      <c r="P913" s="79">
        <v>129</v>
      </c>
      <c r="Q913" s="79">
        <v>15</v>
      </c>
      <c r="R913" s="79">
        <v>54</v>
      </c>
      <c r="S913" s="79">
        <v>29</v>
      </c>
      <c r="T913" s="79">
        <v>47</v>
      </c>
      <c r="U913" s="79"/>
      <c r="V913" s="79"/>
      <c r="W913" s="79"/>
      <c r="X913" s="79"/>
      <c r="Y913" s="79"/>
      <c r="Z913" s="79"/>
      <c r="AA913" s="56">
        <v>9</v>
      </c>
      <c r="AC913" s="74">
        <f t="shared" si="107"/>
        <v>18</v>
      </c>
    </row>
    <row r="914" spans="1:29" x14ac:dyDescent="0.2">
      <c r="A914" s="56">
        <v>10</v>
      </c>
      <c r="B914" s="79">
        <v>99</v>
      </c>
      <c r="C914" s="79">
        <v>766</v>
      </c>
      <c r="D914" s="79">
        <v>938</v>
      </c>
      <c r="E914" s="79">
        <v>1255</v>
      </c>
      <c r="F914" s="79">
        <v>1269</v>
      </c>
      <c r="G914" s="79">
        <v>1321</v>
      </c>
      <c r="H914" s="79"/>
      <c r="I914" s="79"/>
      <c r="J914" s="79"/>
      <c r="K914" s="79"/>
      <c r="L914" s="79"/>
      <c r="M914" s="79"/>
      <c r="N914" s="56">
        <v>10</v>
      </c>
      <c r="O914" s="79">
        <v>99</v>
      </c>
      <c r="P914" s="79">
        <v>667</v>
      </c>
      <c r="Q914" s="79">
        <v>172</v>
      </c>
      <c r="R914" s="79">
        <v>287</v>
      </c>
      <c r="S914" s="79">
        <v>14</v>
      </c>
      <c r="T914" s="79">
        <v>52</v>
      </c>
      <c r="U914" s="79"/>
      <c r="V914" s="79"/>
      <c r="W914" s="79"/>
      <c r="X914" s="79"/>
      <c r="Y914" s="79"/>
      <c r="Z914" s="79"/>
      <c r="AA914" s="56">
        <v>10</v>
      </c>
      <c r="AC914" s="74">
        <f t="shared" si="107"/>
        <v>38</v>
      </c>
    </row>
    <row r="915" spans="1:29" x14ac:dyDescent="0.2">
      <c r="A915" s="56">
        <v>11</v>
      </c>
      <c r="B915" s="79">
        <v>136</v>
      </c>
      <c r="C915" s="79">
        <v>280</v>
      </c>
      <c r="D915" s="79">
        <v>581</v>
      </c>
      <c r="E915" s="79">
        <v>785</v>
      </c>
      <c r="F915" s="79">
        <v>1138</v>
      </c>
      <c r="G915" s="79">
        <v>1419</v>
      </c>
      <c r="H915" s="79"/>
      <c r="I915" s="79"/>
      <c r="J915" s="79"/>
      <c r="K915" s="79"/>
      <c r="L915" s="79"/>
      <c r="M915" s="79"/>
      <c r="N915" s="56">
        <v>11</v>
      </c>
      <c r="O915" s="79">
        <v>136</v>
      </c>
      <c r="P915" s="79">
        <v>144</v>
      </c>
      <c r="Q915" s="79">
        <v>247</v>
      </c>
      <c r="R915" s="79">
        <v>204</v>
      </c>
      <c r="S915" s="79">
        <v>353</v>
      </c>
      <c r="T915" s="79">
        <v>247</v>
      </c>
      <c r="U915" s="79"/>
      <c r="V915" s="79"/>
      <c r="W915" s="79"/>
      <c r="X915" s="79"/>
      <c r="Y915" s="79"/>
      <c r="Z915" s="79"/>
      <c r="AA915" s="56">
        <v>11</v>
      </c>
      <c r="AC915" s="74">
        <f t="shared" si="107"/>
        <v>-106</v>
      </c>
    </row>
    <row r="916" spans="1:29" x14ac:dyDescent="0.2">
      <c r="A916" s="56">
        <v>12</v>
      </c>
      <c r="B916" s="79">
        <v>354</v>
      </c>
      <c r="C916" s="79">
        <v>850</v>
      </c>
      <c r="D916" s="79">
        <v>1204</v>
      </c>
      <c r="E916" s="79">
        <v>1524</v>
      </c>
      <c r="F916" s="79">
        <v>2124</v>
      </c>
      <c r="G916" s="79">
        <v>2509</v>
      </c>
      <c r="H916" s="79"/>
      <c r="I916" s="79"/>
      <c r="J916" s="79"/>
      <c r="K916" s="79"/>
      <c r="L916" s="79"/>
      <c r="M916" s="79"/>
      <c r="N916" s="56">
        <v>12</v>
      </c>
      <c r="O916" s="79">
        <v>354</v>
      </c>
      <c r="P916" s="79">
        <v>457</v>
      </c>
      <c r="Q916" s="79">
        <v>268</v>
      </c>
      <c r="R916" s="79">
        <v>206</v>
      </c>
      <c r="S916" s="79">
        <v>313</v>
      </c>
      <c r="T916" s="79">
        <v>298</v>
      </c>
      <c r="U916" s="79"/>
      <c r="V916" s="79"/>
      <c r="W916" s="79"/>
      <c r="X916" s="79"/>
      <c r="Y916" s="79"/>
      <c r="Z916" s="79"/>
      <c r="AA916" s="56">
        <v>12</v>
      </c>
      <c r="AC916" s="74">
        <f t="shared" si="107"/>
        <v>-15</v>
      </c>
    </row>
    <row r="917" spans="1:29" x14ac:dyDescent="0.2">
      <c r="A917" s="56">
        <v>13</v>
      </c>
      <c r="B917" s="79">
        <v>134</v>
      </c>
      <c r="C917" s="79">
        <v>378</v>
      </c>
      <c r="D917" s="79">
        <v>457</v>
      </c>
      <c r="E917" s="79">
        <v>636</v>
      </c>
      <c r="F917" s="79">
        <v>718</v>
      </c>
      <c r="G917" s="79">
        <v>934</v>
      </c>
      <c r="H917" s="79"/>
      <c r="I917" s="79"/>
      <c r="J917" s="79"/>
      <c r="K917" s="79"/>
      <c r="L917" s="79"/>
      <c r="M917" s="79"/>
      <c r="N917" s="56">
        <v>13</v>
      </c>
      <c r="O917" s="79">
        <v>134</v>
      </c>
      <c r="P917" s="79">
        <v>196</v>
      </c>
      <c r="Q917" s="79">
        <v>79</v>
      </c>
      <c r="R917" s="79">
        <v>121</v>
      </c>
      <c r="S917" s="79">
        <v>32</v>
      </c>
      <c r="T917" s="79">
        <v>163</v>
      </c>
      <c r="U917" s="79"/>
      <c r="V917" s="79"/>
      <c r="W917" s="79"/>
      <c r="X917" s="79"/>
      <c r="Y917" s="79"/>
      <c r="Z917" s="79"/>
      <c r="AA917" s="56">
        <v>13</v>
      </c>
      <c r="AC917" s="74">
        <f t="shared" si="107"/>
        <v>131</v>
      </c>
    </row>
    <row r="918" spans="1:29" x14ac:dyDescent="0.2">
      <c r="A918" s="56">
        <v>14</v>
      </c>
      <c r="B918" s="79">
        <v>177</v>
      </c>
      <c r="C918" s="79">
        <v>588</v>
      </c>
      <c r="D918" s="79">
        <v>1379</v>
      </c>
      <c r="E918" s="79">
        <v>1877</v>
      </c>
      <c r="F918" s="79">
        <v>2253</v>
      </c>
      <c r="G918" s="79">
        <v>2936</v>
      </c>
      <c r="H918" s="79"/>
      <c r="I918" s="79"/>
      <c r="J918" s="79"/>
      <c r="K918" s="79"/>
      <c r="L918" s="79"/>
      <c r="M918" s="79"/>
      <c r="N918" s="56">
        <v>14</v>
      </c>
      <c r="O918" s="79">
        <v>177</v>
      </c>
      <c r="P918" s="79">
        <v>304</v>
      </c>
      <c r="Q918" s="79">
        <v>512</v>
      </c>
      <c r="R918" s="79">
        <v>305</v>
      </c>
      <c r="S918" s="79">
        <v>278</v>
      </c>
      <c r="T918" s="79">
        <v>512</v>
      </c>
      <c r="U918" s="79"/>
      <c r="V918" s="79"/>
      <c r="W918" s="79"/>
      <c r="X918" s="79"/>
      <c r="Y918" s="79"/>
      <c r="Z918" s="79"/>
      <c r="AA918" s="56">
        <v>14</v>
      </c>
      <c r="AC918" s="74">
        <f t="shared" si="107"/>
        <v>234</v>
      </c>
    </row>
    <row r="919" spans="1:29" x14ac:dyDescent="0.2">
      <c r="A919" s="56">
        <v>15</v>
      </c>
      <c r="B919" s="79">
        <v>596</v>
      </c>
      <c r="C919" s="79">
        <v>1065</v>
      </c>
      <c r="D919" s="79">
        <v>2035</v>
      </c>
      <c r="E919" s="79">
        <v>3560</v>
      </c>
      <c r="F919" s="79">
        <v>5354</v>
      </c>
      <c r="G919" s="79">
        <v>6834</v>
      </c>
      <c r="H919" s="79"/>
      <c r="I919" s="79"/>
      <c r="J919" s="79"/>
      <c r="K919" s="79"/>
      <c r="L919" s="79"/>
      <c r="M919" s="79"/>
      <c r="N919" s="56">
        <v>15</v>
      </c>
      <c r="O919" s="79">
        <v>596</v>
      </c>
      <c r="P919" s="79">
        <v>447</v>
      </c>
      <c r="Q919" s="79">
        <v>970</v>
      </c>
      <c r="R919" s="79">
        <v>1458</v>
      </c>
      <c r="S919" s="79">
        <v>1241</v>
      </c>
      <c r="T919" s="79">
        <v>850</v>
      </c>
      <c r="U919" s="79"/>
      <c r="V919" s="79"/>
      <c r="W919" s="79"/>
      <c r="X919" s="79"/>
      <c r="Y919" s="79"/>
      <c r="Z919" s="79"/>
      <c r="AA919" s="56">
        <v>15</v>
      </c>
      <c r="AC919" s="74">
        <f t="shared" si="107"/>
        <v>-391</v>
      </c>
    </row>
    <row r="920" spans="1:29" x14ac:dyDescent="0.2">
      <c r="A920" s="56">
        <v>16</v>
      </c>
      <c r="B920" s="79">
        <v>117</v>
      </c>
      <c r="C920" s="79">
        <v>216</v>
      </c>
      <c r="D920" s="79">
        <v>525</v>
      </c>
      <c r="E920" s="79">
        <v>616</v>
      </c>
      <c r="F920" s="79">
        <v>718</v>
      </c>
      <c r="G920" s="79">
        <v>856</v>
      </c>
      <c r="H920" s="79"/>
      <c r="I920" s="79"/>
      <c r="J920" s="79"/>
      <c r="K920" s="79"/>
      <c r="L920" s="79"/>
      <c r="M920" s="79"/>
      <c r="N920" s="56">
        <v>16</v>
      </c>
      <c r="O920" s="79">
        <v>117</v>
      </c>
      <c r="P920" s="79">
        <v>99</v>
      </c>
      <c r="Q920" s="79">
        <v>119</v>
      </c>
      <c r="R920" s="79">
        <v>91</v>
      </c>
      <c r="S920" s="79">
        <v>62</v>
      </c>
      <c r="T920" s="79">
        <v>88</v>
      </c>
      <c r="U920" s="79"/>
      <c r="V920" s="79"/>
      <c r="W920" s="79"/>
      <c r="X920" s="79"/>
      <c r="Y920" s="79"/>
      <c r="Z920" s="79"/>
      <c r="AA920" s="56">
        <v>16</v>
      </c>
      <c r="AC920" s="74">
        <f t="shared" si="107"/>
        <v>26</v>
      </c>
    </row>
    <row r="921" spans="1:29" x14ac:dyDescent="0.2">
      <c r="A921" s="56">
        <v>17</v>
      </c>
      <c r="B921" s="79">
        <v>15</v>
      </c>
      <c r="C921" s="79">
        <v>138</v>
      </c>
      <c r="D921" s="79">
        <v>186</v>
      </c>
      <c r="E921" s="79">
        <v>285</v>
      </c>
      <c r="F921" s="79">
        <v>366</v>
      </c>
      <c r="G921" s="79">
        <v>370</v>
      </c>
      <c r="H921" s="79"/>
      <c r="I921" s="79"/>
      <c r="J921" s="79"/>
      <c r="K921" s="79"/>
      <c r="L921" s="79"/>
      <c r="M921" s="79"/>
      <c r="N921" s="56">
        <v>17</v>
      </c>
      <c r="O921" s="79">
        <v>15</v>
      </c>
      <c r="P921" s="79">
        <v>123</v>
      </c>
      <c r="Q921" s="79">
        <v>48</v>
      </c>
      <c r="R921" s="79">
        <v>99</v>
      </c>
      <c r="S921" s="79">
        <v>81</v>
      </c>
      <c r="T921" s="79">
        <v>4</v>
      </c>
      <c r="U921" s="79"/>
      <c r="V921" s="79"/>
      <c r="W921" s="79"/>
      <c r="X921" s="79"/>
      <c r="Y921" s="79"/>
      <c r="Z921" s="79"/>
      <c r="AA921" s="56">
        <v>17</v>
      </c>
      <c r="AC921" s="74">
        <f t="shared" si="107"/>
        <v>-77</v>
      </c>
    </row>
    <row r="922" spans="1:29" x14ac:dyDescent="0.2">
      <c r="A922" s="56">
        <v>18</v>
      </c>
      <c r="B922" s="79">
        <v>203</v>
      </c>
      <c r="C922" s="79">
        <v>391</v>
      </c>
      <c r="D922" s="79">
        <v>533</v>
      </c>
      <c r="E922" s="79">
        <v>705</v>
      </c>
      <c r="F922" s="79">
        <v>762</v>
      </c>
      <c r="G922" s="79">
        <v>808</v>
      </c>
      <c r="H922" s="79"/>
      <c r="I922" s="79"/>
      <c r="J922" s="79"/>
      <c r="K922" s="79"/>
      <c r="L922" s="79"/>
      <c r="M922" s="79"/>
      <c r="N922" s="56">
        <v>18</v>
      </c>
      <c r="O922" s="79">
        <v>203</v>
      </c>
      <c r="P922" s="79">
        <v>188</v>
      </c>
      <c r="Q922" s="79">
        <v>142</v>
      </c>
      <c r="R922" s="79">
        <v>172</v>
      </c>
      <c r="S922" s="79">
        <v>57</v>
      </c>
      <c r="T922" s="79">
        <v>46</v>
      </c>
      <c r="U922" s="79"/>
      <c r="V922" s="79"/>
      <c r="W922" s="79"/>
      <c r="X922" s="79"/>
      <c r="Y922" s="79"/>
      <c r="Z922" s="79"/>
      <c r="AA922" s="56">
        <v>18</v>
      </c>
      <c r="AC922" s="74">
        <f t="shared" si="107"/>
        <v>-11</v>
      </c>
    </row>
    <row r="923" spans="1:29" x14ac:dyDescent="0.2">
      <c r="A923" s="56">
        <v>19</v>
      </c>
      <c r="B923" s="79">
        <v>0</v>
      </c>
      <c r="C923" s="79">
        <v>8</v>
      </c>
      <c r="D923" s="79">
        <v>8</v>
      </c>
      <c r="E923" s="79">
        <v>21</v>
      </c>
      <c r="F923" s="79">
        <v>26</v>
      </c>
      <c r="G923" s="79">
        <v>33</v>
      </c>
      <c r="H923" s="79"/>
      <c r="I923" s="79"/>
      <c r="J923" s="79"/>
      <c r="K923" s="79"/>
      <c r="L923" s="79"/>
      <c r="M923" s="79"/>
      <c r="N923" s="56">
        <v>19</v>
      </c>
      <c r="O923" s="79">
        <v>0</v>
      </c>
      <c r="P923" s="79">
        <v>8</v>
      </c>
      <c r="Q923" s="79">
        <v>0</v>
      </c>
      <c r="R923" s="79">
        <v>13</v>
      </c>
      <c r="S923" s="79">
        <v>5</v>
      </c>
      <c r="T923" s="79">
        <v>7</v>
      </c>
      <c r="U923" s="79"/>
      <c r="V923" s="79"/>
      <c r="W923" s="79"/>
      <c r="X923" s="79"/>
      <c r="Y923" s="79"/>
      <c r="Z923" s="79"/>
      <c r="AA923" s="56">
        <v>19</v>
      </c>
      <c r="AC923" s="74">
        <f t="shared" si="107"/>
        <v>2</v>
      </c>
    </row>
    <row r="924" spans="1:29" x14ac:dyDescent="0.2">
      <c r="A924" s="56">
        <v>20</v>
      </c>
      <c r="B924" s="79">
        <v>53</v>
      </c>
      <c r="C924" s="79">
        <v>95</v>
      </c>
      <c r="D924" s="79">
        <v>144</v>
      </c>
      <c r="E924" s="79">
        <v>220</v>
      </c>
      <c r="F924" s="79">
        <v>344</v>
      </c>
      <c r="G924" s="79">
        <v>394</v>
      </c>
      <c r="H924" s="79"/>
      <c r="I924" s="79"/>
      <c r="J924" s="79"/>
      <c r="K924" s="79"/>
      <c r="L924" s="79"/>
      <c r="M924" s="79"/>
      <c r="N924" s="56">
        <v>20</v>
      </c>
      <c r="O924" s="79">
        <v>53</v>
      </c>
      <c r="P924" s="79">
        <v>42</v>
      </c>
      <c r="Q924" s="79">
        <v>49</v>
      </c>
      <c r="R924" s="79">
        <v>76</v>
      </c>
      <c r="S924" s="79">
        <v>124</v>
      </c>
      <c r="T924" s="79">
        <v>50</v>
      </c>
      <c r="U924" s="79"/>
      <c r="V924" s="79"/>
      <c r="W924" s="79"/>
      <c r="X924" s="79"/>
      <c r="Y924" s="79"/>
      <c r="Z924" s="79"/>
      <c r="AA924" s="56">
        <v>20</v>
      </c>
      <c r="AC924" s="74">
        <f t="shared" si="107"/>
        <v>-74</v>
      </c>
    </row>
    <row r="925" spans="1:29" x14ac:dyDescent="0.2">
      <c r="A925" s="56">
        <v>21</v>
      </c>
      <c r="B925" s="79">
        <v>926</v>
      </c>
      <c r="C925" s="79">
        <v>1244</v>
      </c>
      <c r="D925" s="79">
        <v>2038</v>
      </c>
      <c r="E925" s="79">
        <v>2223</v>
      </c>
      <c r="F925" s="79">
        <v>2543</v>
      </c>
      <c r="G925" s="79">
        <v>3070</v>
      </c>
      <c r="H925" s="79"/>
      <c r="I925" s="79"/>
      <c r="J925" s="79"/>
      <c r="K925" s="79"/>
      <c r="L925" s="79"/>
      <c r="M925" s="79"/>
      <c r="N925" s="56">
        <v>21</v>
      </c>
      <c r="O925" s="79">
        <v>926</v>
      </c>
      <c r="P925" s="79">
        <v>129</v>
      </c>
      <c r="Q925" s="79">
        <v>284</v>
      </c>
      <c r="R925" s="79">
        <v>85</v>
      </c>
      <c r="S925" s="79">
        <v>234</v>
      </c>
      <c r="T925" s="79">
        <v>317</v>
      </c>
      <c r="U925" s="79"/>
      <c r="V925" s="79"/>
      <c r="W925" s="79"/>
      <c r="X925" s="79"/>
      <c r="Y925" s="79"/>
      <c r="Z925" s="79"/>
      <c r="AA925" s="56">
        <v>21</v>
      </c>
      <c r="AC925" s="74">
        <f t="shared" si="107"/>
        <v>83</v>
      </c>
    </row>
    <row r="926" spans="1:29" x14ac:dyDescent="0.2">
      <c r="A926" s="56">
        <v>22</v>
      </c>
      <c r="B926" s="79">
        <v>211</v>
      </c>
      <c r="C926" s="79">
        <v>874</v>
      </c>
      <c r="D926" s="79">
        <v>1163</v>
      </c>
      <c r="E926" s="79">
        <v>1430</v>
      </c>
      <c r="F926" s="79">
        <v>1806</v>
      </c>
      <c r="G926" s="79">
        <v>2766</v>
      </c>
      <c r="H926" s="79"/>
      <c r="I926" s="79"/>
      <c r="J926" s="79"/>
      <c r="K926" s="79"/>
      <c r="L926" s="79"/>
      <c r="M926" s="79"/>
      <c r="N926" s="56">
        <v>22</v>
      </c>
      <c r="O926" s="79">
        <v>211</v>
      </c>
      <c r="P926" s="79">
        <v>526</v>
      </c>
      <c r="Q926" s="79">
        <v>226</v>
      </c>
      <c r="R926" s="79">
        <v>205</v>
      </c>
      <c r="S926" s="79">
        <v>301</v>
      </c>
      <c r="T926" s="79">
        <v>165</v>
      </c>
      <c r="U926" s="79"/>
      <c r="V926" s="79"/>
      <c r="W926" s="79"/>
      <c r="X926" s="79"/>
      <c r="Y926" s="79"/>
      <c r="Z926" s="79"/>
      <c r="AA926" s="56">
        <v>22</v>
      </c>
      <c r="AC926" s="74">
        <f t="shared" si="107"/>
        <v>-136</v>
      </c>
    </row>
    <row r="927" spans="1:29" x14ac:dyDescent="0.2">
      <c r="A927" s="56">
        <v>23</v>
      </c>
      <c r="B927" s="79">
        <v>511</v>
      </c>
      <c r="C927" s="79">
        <v>1047</v>
      </c>
      <c r="D927" s="79">
        <v>1477</v>
      </c>
      <c r="E927" s="79">
        <v>1891</v>
      </c>
      <c r="F927" s="79">
        <v>2171</v>
      </c>
      <c r="G927" s="79">
        <v>2612</v>
      </c>
      <c r="H927" s="79"/>
      <c r="I927" s="79"/>
      <c r="J927" s="79"/>
      <c r="K927" s="79"/>
      <c r="L927" s="79"/>
      <c r="M927" s="79"/>
      <c r="N927" s="56">
        <v>23</v>
      </c>
      <c r="O927" s="79">
        <v>511</v>
      </c>
      <c r="P927" s="79">
        <v>536</v>
      </c>
      <c r="Q927" s="79">
        <v>430</v>
      </c>
      <c r="R927" s="79">
        <v>414</v>
      </c>
      <c r="S927" s="79">
        <v>280</v>
      </c>
      <c r="T927" s="79">
        <v>441</v>
      </c>
      <c r="U927" s="79"/>
      <c r="V927" s="79"/>
      <c r="W927" s="79"/>
      <c r="X927" s="79"/>
      <c r="Y927" s="79"/>
      <c r="Z927" s="79"/>
      <c r="AA927" s="56">
        <v>23</v>
      </c>
      <c r="AC927" s="74">
        <f t="shared" si="107"/>
        <v>161</v>
      </c>
    </row>
    <row r="928" spans="1:29" x14ac:dyDescent="0.2">
      <c r="A928" s="56">
        <v>24</v>
      </c>
      <c r="B928" s="79">
        <v>592</v>
      </c>
      <c r="C928" s="79">
        <v>1415</v>
      </c>
      <c r="D928" s="79">
        <v>1976</v>
      </c>
      <c r="E928" s="79">
        <v>2800</v>
      </c>
      <c r="F928" s="79">
        <v>3618</v>
      </c>
      <c r="G928" s="79">
        <v>4405</v>
      </c>
      <c r="H928" s="79"/>
      <c r="I928" s="79"/>
      <c r="J928" s="79"/>
      <c r="K928" s="79"/>
      <c r="L928" s="79"/>
      <c r="M928" s="79"/>
      <c r="N928" s="56">
        <v>24</v>
      </c>
      <c r="O928" s="79">
        <v>592</v>
      </c>
      <c r="P928" s="79">
        <v>586</v>
      </c>
      <c r="Q928" s="79">
        <v>576</v>
      </c>
      <c r="R928" s="79">
        <v>669</v>
      </c>
      <c r="S928" s="79">
        <v>259</v>
      </c>
      <c r="T928" s="79">
        <v>500</v>
      </c>
      <c r="U928" s="79"/>
      <c r="V928" s="79"/>
      <c r="W928" s="79"/>
      <c r="X928" s="79"/>
      <c r="Y928" s="79"/>
      <c r="Z928" s="79"/>
      <c r="AA928" s="56">
        <v>24</v>
      </c>
      <c r="AC928" s="74">
        <f t="shared" si="107"/>
        <v>241</v>
      </c>
    </row>
    <row r="929" spans="1:30" x14ac:dyDescent="0.2">
      <c r="A929" s="71" t="s">
        <v>2</v>
      </c>
      <c r="B929" s="404">
        <f t="shared" ref="B929:G929" si="108">SUM(B905:B928)</f>
        <v>5755</v>
      </c>
      <c r="C929" s="404">
        <f t="shared" si="108"/>
        <v>13366</v>
      </c>
      <c r="D929" s="404">
        <f t="shared" si="108"/>
        <v>20669</v>
      </c>
      <c r="E929" s="404">
        <f t="shared" si="108"/>
        <v>26904</v>
      </c>
      <c r="F929" s="404">
        <f t="shared" si="108"/>
        <v>33659</v>
      </c>
      <c r="G929" s="404">
        <f t="shared" si="108"/>
        <v>42072</v>
      </c>
      <c r="H929" s="404">
        <f t="shared" ref="H929:M929" si="109">SUM(H905:H928)</f>
        <v>0</v>
      </c>
      <c r="I929" s="404">
        <f t="shared" si="109"/>
        <v>0</v>
      </c>
      <c r="J929" s="404">
        <f t="shared" si="109"/>
        <v>0</v>
      </c>
      <c r="K929" s="404">
        <f t="shared" si="109"/>
        <v>0</v>
      </c>
      <c r="L929" s="404">
        <f t="shared" si="109"/>
        <v>0</v>
      </c>
      <c r="M929" s="404">
        <f t="shared" si="109"/>
        <v>0</v>
      </c>
      <c r="N929" s="411" t="s">
        <v>2</v>
      </c>
      <c r="O929" s="404">
        <f t="shared" ref="O929:T929" si="110">SUM(O905:O928)</f>
        <v>5755</v>
      </c>
      <c r="P929" s="404">
        <f t="shared" si="110"/>
        <v>6039</v>
      </c>
      <c r="Q929" s="404">
        <f t="shared" si="110"/>
        <v>5160</v>
      </c>
      <c r="R929" s="404">
        <f t="shared" si="110"/>
        <v>5091</v>
      </c>
      <c r="S929" s="404">
        <f t="shared" si="110"/>
        <v>4138</v>
      </c>
      <c r="T929" s="404">
        <f t="shared" si="110"/>
        <v>4285</v>
      </c>
      <c r="U929" s="404">
        <f t="shared" ref="U929:Z929" si="111">SUM(U905:U928)</f>
        <v>0</v>
      </c>
      <c r="V929" s="404">
        <f t="shared" si="111"/>
        <v>0</v>
      </c>
      <c r="W929" s="404">
        <f t="shared" si="111"/>
        <v>0</v>
      </c>
      <c r="X929" s="404">
        <f t="shared" si="111"/>
        <v>0</v>
      </c>
      <c r="Y929" s="404">
        <f t="shared" si="111"/>
        <v>0</v>
      </c>
      <c r="Z929" s="404">
        <f t="shared" si="111"/>
        <v>0</v>
      </c>
      <c r="AA929" s="71" t="s">
        <v>2</v>
      </c>
      <c r="AC929" s="74"/>
    </row>
    <row r="930" spans="1:30" x14ac:dyDescent="0.2">
      <c r="A930" s="45"/>
      <c r="AA930" s="78"/>
      <c r="AC930" s="74"/>
    </row>
    <row r="931" spans="1:30" x14ac:dyDescent="0.2">
      <c r="A931" s="45"/>
      <c r="B931" s="98"/>
      <c r="C931" s="67"/>
      <c r="D931" s="67"/>
      <c r="H931" s="67"/>
      <c r="N931" s="45"/>
      <c r="O931" s="95"/>
      <c r="P931" s="95"/>
      <c r="Q931" s="95"/>
      <c r="S931" s="74"/>
      <c r="X931" s="354"/>
      <c r="AA931" s="45"/>
      <c r="AC931" s="74"/>
    </row>
    <row r="932" spans="1:30" x14ac:dyDescent="0.2">
      <c r="A932" s="45"/>
      <c r="N932" s="45"/>
      <c r="AA932" s="45"/>
      <c r="AC932" s="74"/>
    </row>
    <row r="933" spans="1:30" x14ac:dyDescent="0.2">
      <c r="A933" s="45"/>
      <c r="B933" s="81"/>
      <c r="N933" s="45"/>
      <c r="O933" s="81"/>
      <c r="AA933" s="45"/>
      <c r="AC933" s="74"/>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74"/>
    </row>
    <row r="935" spans="1:30" x14ac:dyDescent="0.2">
      <c r="A935" s="64">
        <v>1</v>
      </c>
      <c r="B935" s="79">
        <v>9</v>
      </c>
      <c r="C935" s="79">
        <v>33</v>
      </c>
      <c r="D935" s="79">
        <v>51</v>
      </c>
      <c r="E935" s="79">
        <v>62</v>
      </c>
      <c r="F935" s="79">
        <v>72</v>
      </c>
      <c r="G935" s="79">
        <v>95</v>
      </c>
      <c r="H935" s="79"/>
      <c r="I935" s="79"/>
      <c r="J935" s="79"/>
      <c r="K935" s="79"/>
      <c r="L935" s="79"/>
      <c r="M935" s="79"/>
      <c r="N935" s="123">
        <v>1</v>
      </c>
      <c r="O935" s="79">
        <v>9</v>
      </c>
      <c r="P935" s="79">
        <v>23</v>
      </c>
      <c r="Q935" s="79">
        <v>17</v>
      </c>
      <c r="R935" s="79">
        <v>10</v>
      </c>
      <c r="S935" s="79">
        <v>9</v>
      </c>
      <c r="T935" s="79">
        <v>22</v>
      </c>
      <c r="U935" s="79"/>
      <c r="V935" s="79"/>
      <c r="W935" s="79"/>
      <c r="X935" s="79"/>
      <c r="Y935" s="79"/>
      <c r="Z935" s="79"/>
      <c r="AA935" s="64">
        <v>1</v>
      </c>
      <c r="AC935" s="74">
        <f t="shared" si="107"/>
        <v>13</v>
      </c>
      <c r="AD935" s="15" t="b">
        <f t="shared" ref="AD935:AD958" si="112">IF(T935&gt;=T905, TRUE, FALSE)</f>
        <v>0</v>
      </c>
    </row>
    <row r="936" spans="1:30" x14ac:dyDescent="0.2">
      <c r="A936" s="64">
        <v>2</v>
      </c>
      <c r="B936" s="79">
        <v>15</v>
      </c>
      <c r="C936" s="79">
        <v>43</v>
      </c>
      <c r="D936" s="79">
        <v>49</v>
      </c>
      <c r="E936" s="79">
        <v>62</v>
      </c>
      <c r="F936" s="79">
        <v>66</v>
      </c>
      <c r="G936" s="79">
        <v>85</v>
      </c>
      <c r="H936" s="79"/>
      <c r="I936" s="79"/>
      <c r="J936" s="79"/>
      <c r="K936" s="79"/>
      <c r="L936" s="79"/>
      <c r="M936" s="79"/>
      <c r="N936" s="123">
        <v>2</v>
      </c>
      <c r="O936" s="79">
        <v>15</v>
      </c>
      <c r="P936" s="79">
        <v>28</v>
      </c>
      <c r="Q936" s="79">
        <v>6</v>
      </c>
      <c r="R936" s="79">
        <v>13</v>
      </c>
      <c r="S936" s="79">
        <v>4</v>
      </c>
      <c r="T936" s="79">
        <v>19</v>
      </c>
      <c r="U936" s="79"/>
      <c r="V936" s="79"/>
      <c r="W936" s="79"/>
      <c r="X936" s="79"/>
      <c r="Y936" s="79"/>
      <c r="Z936" s="79"/>
      <c r="AA936" s="64">
        <v>2</v>
      </c>
      <c r="AC936" s="74">
        <f t="shared" si="107"/>
        <v>15</v>
      </c>
      <c r="AD936" s="15" t="b">
        <f t="shared" si="112"/>
        <v>0</v>
      </c>
    </row>
    <row r="937" spans="1:30" x14ac:dyDescent="0.2">
      <c r="A937" s="64">
        <v>3</v>
      </c>
      <c r="B937" s="79">
        <v>8</v>
      </c>
      <c r="C937" s="79">
        <v>32</v>
      </c>
      <c r="D937" s="79">
        <v>38</v>
      </c>
      <c r="E937" s="79">
        <v>42</v>
      </c>
      <c r="F937" s="79">
        <v>45</v>
      </c>
      <c r="G937" s="79">
        <v>51</v>
      </c>
      <c r="H937" s="79"/>
      <c r="I937" s="79"/>
      <c r="J937" s="79"/>
      <c r="K937" s="79"/>
      <c r="L937" s="79"/>
      <c r="M937" s="79"/>
      <c r="N937" s="123">
        <v>3</v>
      </c>
      <c r="O937" s="79">
        <v>8</v>
      </c>
      <c r="P937" s="79">
        <v>24</v>
      </c>
      <c r="Q937" s="79">
        <v>6</v>
      </c>
      <c r="R937" s="79">
        <v>4</v>
      </c>
      <c r="S937" s="79">
        <v>3</v>
      </c>
      <c r="T937" s="79">
        <v>6</v>
      </c>
      <c r="U937" s="79"/>
      <c r="V937" s="79"/>
      <c r="W937" s="79"/>
      <c r="X937" s="79"/>
      <c r="Y937" s="79"/>
      <c r="Z937" s="79"/>
      <c r="AA937" s="64">
        <v>3</v>
      </c>
      <c r="AC937" s="74">
        <f t="shared" si="107"/>
        <v>3</v>
      </c>
      <c r="AD937" s="15" t="b">
        <f t="shared" si="112"/>
        <v>1</v>
      </c>
    </row>
    <row r="938" spans="1:30" x14ac:dyDescent="0.2">
      <c r="A938" s="64">
        <v>4</v>
      </c>
      <c r="B938" s="79">
        <v>31</v>
      </c>
      <c r="C938" s="79">
        <v>59</v>
      </c>
      <c r="D938" s="79">
        <v>75</v>
      </c>
      <c r="E938" s="79">
        <v>77</v>
      </c>
      <c r="F938" s="79">
        <v>87</v>
      </c>
      <c r="G938" s="79">
        <v>96</v>
      </c>
      <c r="H938" s="79"/>
      <c r="I938" s="79"/>
      <c r="J938" s="79"/>
      <c r="K938" s="79"/>
      <c r="L938" s="79"/>
      <c r="M938" s="79"/>
      <c r="N938" s="123">
        <v>4</v>
      </c>
      <c r="O938" s="79">
        <v>31</v>
      </c>
      <c r="P938" s="79">
        <v>28</v>
      </c>
      <c r="Q938" s="79">
        <v>16</v>
      </c>
      <c r="R938" s="79">
        <v>2</v>
      </c>
      <c r="S938" s="79">
        <v>9</v>
      </c>
      <c r="T938" s="79">
        <v>8</v>
      </c>
      <c r="U938" s="79"/>
      <c r="V938" s="79"/>
      <c r="W938" s="79"/>
      <c r="X938" s="79"/>
      <c r="Y938" s="79"/>
      <c r="Z938" s="79"/>
      <c r="AA938" s="64">
        <v>4</v>
      </c>
      <c r="AC938" s="74">
        <f t="shared" si="107"/>
        <v>-1</v>
      </c>
      <c r="AD938" s="15" t="b">
        <f t="shared" si="112"/>
        <v>0</v>
      </c>
    </row>
    <row r="939" spans="1:30" x14ac:dyDescent="0.2">
      <c r="A939" s="64">
        <v>5</v>
      </c>
      <c r="B939" s="79">
        <v>30</v>
      </c>
      <c r="C939" s="79">
        <v>65</v>
      </c>
      <c r="D939" s="79">
        <v>80</v>
      </c>
      <c r="E939" s="79">
        <v>99</v>
      </c>
      <c r="F939" s="79">
        <v>111</v>
      </c>
      <c r="G939" s="79">
        <v>128</v>
      </c>
      <c r="H939" s="79"/>
      <c r="I939" s="79"/>
      <c r="J939" s="79"/>
      <c r="K939" s="79"/>
      <c r="L939" s="79"/>
      <c r="M939" s="79"/>
      <c r="N939" s="123">
        <v>5</v>
      </c>
      <c r="O939" s="79">
        <v>30</v>
      </c>
      <c r="P939" s="79">
        <v>35</v>
      </c>
      <c r="Q939" s="79">
        <v>15</v>
      </c>
      <c r="R939" s="79">
        <v>19</v>
      </c>
      <c r="S939" s="79">
        <v>12</v>
      </c>
      <c r="T939" s="79">
        <v>17</v>
      </c>
      <c r="U939" s="79"/>
      <c r="V939" s="79"/>
      <c r="W939" s="79"/>
      <c r="X939" s="79"/>
      <c r="Y939" s="79"/>
      <c r="Z939" s="79"/>
      <c r="AA939" s="64">
        <v>5</v>
      </c>
      <c r="AC939" s="74">
        <f t="shared" si="107"/>
        <v>5</v>
      </c>
      <c r="AD939" s="15" t="b">
        <f t="shared" si="112"/>
        <v>1</v>
      </c>
    </row>
    <row r="940" spans="1:30" x14ac:dyDescent="0.2">
      <c r="A940" s="64">
        <v>6</v>
      </c>
      <c r="B940" s="79">
        <v>12</v>
      </c>
      <c r="C940" s="79">
        <v>21</v>
      </c>
      <c r="D940" s="79">
        <v>38</v>
      </c>
      <c r="E940" s="79">
        <v>47</v>
      </c>
      <c r="F940" s="79">
        <v>77</v>
      </c>
      <c r="G940" s="79">
        <v>97</v>
      </c>
      <c r="H940" s="79"/>
      <c r="I940" s="79"/>
      <c r="J940" s="79"/>
      <c r="K940" s="79"/>
      <c r="L940" s="79"/>
      <c r="M940" s="79"/>
      <c r="N940" s="123">
        <v>6</v>
      </c>
      <c r="O940" s="79">
        <v>12</v>
      </c>
      <c r="P940" s="79">
        <v>9</v>
      </c>
      <c r="Q940" s="79">
        <v>17</v>
      </c>
      <c r="R940" s="79">
        <v>9</v>
      </c>
      <c r="S940" s="79">
        <v>30</v>
      </c>
      <c r="T940" s="79">
        <v>18</v>
      </c>
      <c r="U940" s="79"/>
      <c r="V940" s="79"/>
      <c r="W940" s="79"/>
      <c r="X940" s="79"/>
      <c r="Y940" s="79"/>
      <c r="Z940" s="79"/>
      <c r="AA940" s="64">
        <v>6</v>
      </c>
      <c r="AC940" s="74">
        <f t="shared" si="107"/>
        <v>-12</v>
      </c>
      <c r="AD940" s="15" t="b">
        <f t="shared" si="112"/>
        <v>0</v>
      </c>
    </row>
    <row r="941" spans="1:30" x14ac:dyDescent="0.2">
      <c r="A941" s="64">
        <v>7</v>
      </c>
      <c r="B941" s="79">
        <v>0</v>
      </c>
      <c r="C941" s="79">
        <v>14</v>
      </c>
      <c r="D941" s="79">
        <v>27</v>
      </c>
      <c r="E941" s="79">
        <v>38</v>
      </c>
      <c r="F941" s="79">
        <v>44</v>
      </c>
      <c r="G941" s="79">
        <v>54</v>
      </c>
      <c r="H941" s="79"/>
      <c r="I941" s="79"/>
      <c r="J941" s="79"/>
      <c r="K941" s="79"/>
      <c r="L941" s="79"/>
      <c r="M941" s="79"/>
      <c r="N941" s="123">
        <v>7</v>
      </c>
      <c r="O941" s="79">
        <v>0</v>
      </c>
      <c r="P941" s="79">
        <v>14</v>
      </c>
      <c r="Q941" s="79">
        <v>13</v>
      </c>
      <c r="R941" s="79">
        <v>9</v>
      </c>
      <c r="S941" s="79">
        <v>6</v>
      </c>
      <c r="T941" s="79">
        <v>10</v>
      </c>
      <c r="U941" s="79"/>
      <c r="V941" s="79"/>
      <c r="W941" s="79"/>
      <c r="X941" s="79"/>
      <c r="Y941" s="79"/>
      <c r="Z941" s="79"/>
      <c r="AA941" s="64">
        <v>7</v>
      </c>
      <c r="AC941" s="74">
        <f t="shared" si="107"/>
        <v>4</v>
      </c>
      <c r="AD941" s="15" t="b">
        <f t="shared" si="112"/>
        <v>1</v>
      </c>
    </row>
    <row r="942" spans="1:30" x14ac:dyDescent="0.2">
      <c r="A942" s="64">
        <v>8</v>
      </c>
      <c r="B942" s="79">
        <v>130</v>
      </c>
      <c r="C942" s="79">
        <v>296</v>
      </c>
      <c r="D942" s="79">
        <v>399</v>
      </c>
      <c r="E942" s="79">
        <v>476</v>
      </c>
      <c r="F942" s="79">
        <v>538</v>
      </c>
      <c r="G942" s="79">
        <v>556</v>
      </c>
      <c r="H942" s="79"/>
      <c r="I942" s="79"/>
      <c r="J942" s="79"/>
      <c r="K942" s="79"/>
      <c r="L942" s="79"/>
      <c r="M942" s="79"/>
      <c r="N942" s="123">
        <v>8</v>
      </c>
      <c r="O942" s="79">
        <v>130</v>
      </c>
      <c r="P942" s="79">
        <v>150</v>
      </c>
      <c r="Q942" s="79">
        <v>96</v>
      </c>
      <c r="R942" s="79">
        <v>71</v>
      </c>
      <c r="S942" s="79">
        <v>50</v>
      </c>
      <c r="T942" s="79">
        <v>12</v>
      </c>
      <c r="U942" s="79"/>
      <c r="V942" s="79"/>
      <c r="W942" s="79"/>
      <c r="X942" s="79"/>
      <c r="Y942" s="79"/>
      <c r="Z942" s="79"/>
      <c r="AA942" s="64">
        <v>8</v>
      </c>
      <c r="AC942" s="74">
        <f t="shared" si="107"/>
        <v>-38</v>
      </c>
      <c r="AD942" s="15" t="b">
        <f t="shared" si="112"/>
        <v>0</v>
      </c>
    </row>
    <row r="943" spans="1:30" x14ac:dyDescent="0.2">
      <c r="A943" s="64">
        <v>9</v>
      </c>
      <c r="B943" s="79">
        <v>14</v>
      </c>
      <c r="C943" s="79">
        <v>37</v>
      </c>
      <c r="D943" s="79">
        <v>50</v>
      </c>
      <c r="E943" s="79">
        <v>69</v>
      </c>
      <c r="F943" s="79">
        <v>75</v>
      </c>
      <c r="G943" s="79">
        <v>84</v>
      </c>
      <c r="H943" s="79"/>
      <c r="I943" s="79"/>
      <c r="J943" s="79"/>
      <c r="K943" s="79"/>
      <c r="L943" s="79"/>
      <c r="M943" s="79"/>
      <c r="N943" s="123">
        <v>9</v>
      </c>
      <c r="O943" s="79">
        <v>14</v>
      </c>
      <c r="P943" s="79">
        <v>23</v>
      </c>
      <c r="Q943" s="79">
        <v>13</v>
      </c>
      <c r="R943" s="79">
        <v>19</v>
      </c>
      <c r="S943" s="79">
        <v>6</v>
      </c>
      <c r="T943" s="79">
        <v>9</v>
      </c>
      <c r="U943" s="79"/>
      <c r="V943" s="79"/>
      <c r="W943" s="79"/>
      <c r="X943" s="79"/>
      <c r="Y943" s="79"/>
      <c r="Z943" s="79"/>
      <c r="AA943" s="64">
        <v>9</v>
      </c>
      <c r="AC943" s="74">
        <f t="shared" si="107"/>
        <v>3</v>
      </c>
      <c r="AD943" s="15" t="b">
        <f t="shared" si="112"/>
        <v>0</v>
      </c>
    </row>
    <row r="944" spans="1:30" x14ac:dyDescent="0.2">
      <c r="A944" s="64">
        <v>10</v>
      </c>
      <c r="B944" s="79">
        <v>31</v>
      </c>
      <c r="C944" s="79">
        <v>94</v>
      </c>
      <c r="D944" s="79">
        <v>134</v>
      </c>
      <c r="E944" s="79">
        <v>185</v>
      </c>
      <c r="F944" s="79">
        <v>194</v>
      </c>
      <c r="G944" s="79">
        <v>205</v>
      </c>
      <c r="H944" s="79"/>
      <c r="I944" s="79"/>
      <c r="J944" s="79"/>
      <c r="K944" s="79"/>
      <c r="L944" s="79"/>
      <c r="M944" s="79"/>
      <c r="N944" s="123">
        <v>10</v>
      </c>
      <c r="O944" s="79">
        <v>31</v>
      </c>
      <c r="P944" s="79">
        <v>63</v>
      </c>
      <c r="Q944" s="79">
        <v>40</v>
      </c>
      <c r="R944" s="79">
        <v>50</v>
      </c>
      <c r="S944" s="79">
        <v>9</v>
      </c>
      <c r="T944" s="79">
        <v>11</v>
      </c>
      <c r="U944" s="79"/>
      <c r="V944" s="79"/>
      <c r="W944" s="79"/>
      <c r="X944" s="79"/>
      <c r="Y944" s="79"/>
      <c r="Z944" s="79"/>
      <c r="AA944" s="64">
        <v>10</v>
      </c>
      <c r="AC944" s="74">
        <f t="shared" si="107"/>
        <v>2</v>
      </c>
      <c r="AD944" s="15" t="b">
        <f t="shared" si="112"/>
        <v>0</v>
      </c>
    </row>
    <row r="945" spans="1:30" x14ac:dyDescent="0.2">
      <c r="A945" s="64">
        <v>11</v>
      </c>
      <c r="B945" s="79">
        <v>27</v>
      </c>
      <c r="C945" s="79">
        <v>52</v>
      </c>
      <c r="D945" s="79">
        <v>91</v>
      </c>
      <c r="E945" s="79">
        <v>123</v>
      </c>
      <c r="F945" s="79">
        <v>169</v>
      </c>
      <c r="G945" s="79">
        <v>219</v>
      </c>
      <c r="H945" s="79"/>
      <c r="I945" s="79"/>
      <c r="J945" s="79"/>
      <c r="K945" s="79"/>
      <c r="L945" s="79"/>
      <c r="M945" s="79"/>
      <c r="N945" s="123">
        <v>11</v>
      </c>
      <c r="O945" s="79">
        <v>27</v>
      </c>
      <c r="P945" s="79">
        <v>25</v>
      </c>
      <c r="Q945" s="79">
        <v>37</v>
      </c>
      <c r="R945" s="79">
        <v>32</v>
      </c>
      <c r="S945" s="79">
        <v>46</v>
      </c>
      <c r="T945" s="79">
        <v>49</v>
      </c>
      <c r="U945" s="79"/>
      <c r="V945" s="79"/>
      <c r="W945" s="79"/>
      <c r="X945" s="79"/>
      <c r="Y945" s="79"/>
      <c r="Z945" s="79"/>
      <c r="AA945" s="64">
        <v>11</v>
      </c>
      <c r="AC945" s="74">
        <f t="shared" si="107"/>
        <v>3</v>
      </c>
      <c r="AD945" s="15" t="b">
        <f t="shared" si="112"/>
        <v>0</v>
      </c>
    </row>
    <row r="946" spans="1:30" x14ac:dyDescent="0.2">
      <c r="A946" s="64">
        <v>12</v>
      </c>
      <c r="B946" s="79">
        <v>228</v>
      </c>
      <c r="C946" s="79">
        <v>472</v>
      </c>
      <c r="D946" s="79">
        <v>641</v>
      </c>
      <c r="E946" s="79">
        <v>806</v>
      </c>
      <c r="F946" s="79">
        <v>936</v>
      </c>
      <c r="G946" s="79">
        <v>1092</v>
      </c>
      <c r="H946" s="79"/>
      <c r="I946" s="79"/>
      <c r="J946" s="79"/>
      <c r="K946" s="79"/>
      <c r="L946" s="79"/>
      <c r="M946" s="79"/>
      <c r="N946" s="123">
        <v>12</v>
      </c>
      <c r="O946" s="79">
        <v>228</v>
      </c>
      <c r="P946" s="79">
        <v>243</v>
      </c>
      <c r="Q946" s="79">
        <v>164</v>
      </c>
      <c r="R946" s="79">
        <v>163</v>
      </c>
      <c r="S946" s="79">
        <v>122</v>
      </c>
      <c r="T946" s="79">
        <v>154</v>
      </c>
      <c r="U946" s="79"/>
      <c r="V946" s="79"/>
      <c r="W946" s="79"/>
      <c r="X946" s="79"/>
      <c r="Y946" s="79"/>
      <c r="Z946" s="79"/>
      <c r="AA946" s="64">
        <v>12</v>
      </c>
      <c r="AC946" s="74">
        <f t="shared" si="107"/>
        <v>32</v>
      </c>
      <c r="AD946" s="15" t="b">
        <f t="shared" si="112"/>
        <v>0</v>
      </c>
    </row>
    <row r="947" spans="1:30" x14ac:dyDescent="0.2">
      <c r="A947" s="64">
        <v>13</v>
      </c>
      <c r="B947" s="79">
        <v>32</v>
      </c>
      <c r="C947" s="79">
        <v>85</v>
      </c>
      <c r="D947" s="79">
        <v>129</v>
      </c>
      <c r="E947" s="79">
        <v>173</v>
      </c>
      <c r="F947" s="79">
        <v>196</v>
      </c>
      <c r="G947" s="79">
        <v>237</v>
      </c>
      <c r="H947" s="79"/>
      <c r="I947" s="79"/>
      <c r="J947" s="79"/>
      <c r="K947" s="79"/>
      <c r="L947" s="79"/>
      <c r="M947" s="79"/>
      <c r="N947" s="123">
        <v>13</v>
      </c>
      <c r="O947" s="79">
        <v>32</v>
      </c>
      <c r="P947" s="79">
        <v>50</v>
      </c>
      <c r="Q947" s="79">
        <v>43</v>
      </c>
      <c r="R947" s="79">
        <v>39</v>
      </c>
      <c r="S947" s="79">
        <v>19</v>
      </c>
      <c r="T947" s="79">
        <v>37</v>
      </c>
      <c r="U947" s="79"/>
      <c r="V947" s="79"/>
      <c r="W947" s="79"/>
      <c r="X947" s="79"/>
      <c r="Y947" s="79"/>
      <c r="Z947" s="79"/>
      <c r="AA947" s="64">
        <v>13</v>
      </c>
      <c r="AC947" s="74">
        <f t="shared" si="107"/>
        <v>18</v>
      </c>
      <c r="AD947" s="15" t="b">
        <f t="shared" si="112"/>
        <v>0</v>
      </c>
    </row>
    <row r="948" spans="1:30" x14ac:dyDescent="0.2">
      <c r="A948" s="64">
        <v>14</v>
      </c>
      <c r="B948" s="79">
        <v>24</v>
      </c>
      <c r="C948" s="79">
        <v>95</v>
      </c>
      <c r="D948" s="79">
        <v>181</v>
      </c>
      <c r="E948" s="79">
        <v>230</v>
      </c>
      <c r="F948" s="79">
        <v>296</v>
      </c>
      <c r="G948" s="79">
        <v>354</v>
      </c>
      <c r="H948" s="79"/>
      <c r="I948" s="79"/>
      <c r="J948" s="79"/>
      <c r="K948" s="79"/>
      <c r="L948" s="79"/>
      <c r="M948" s="79"/>
      <c r="N948" s="123">
        <v>14</v>
      </c>
      <c r="O948" s="79">
        <v>24</v>
      </c>
      <c r="P948" s="79">
        <v>67</v>
      </c>
      <c r="Q948" s="79">
        <v>73</v>
      </c>
      <c r="R948" s="79">
        <v>42</v>
      </c>
      <c r="S948" s="79">
        <v>61</v>
      </c>
      <c r="T948" s="79">
        <v>51</v>
      </c>
      <c r="U948" s="79"/>
      <c r="V948" s="79"/>
      <c r="W948" s="79"/>
      <c r="X948" s="79"/>
      <c r="Y948" s="79"/>
      <c r="Z948" s="79"/>
      <c r="AA948" s="64">
        <v>14</v>
      </c>
      <c r="AC948" s="74">
        <f t="shared" si="107"/>
        <v>-10</v>
      </c>
      <c r="AD948" s="15" t="b">
        <f t="shared" si="112"/>
        <v>0</v>
      </c>
    </row>
    <row r="949" spans="1:30" x14ac:dyDescent="0.2">
      <c r="A949" s="64">
        <v>15</v>
      </c>
      <c r="B949" s="79">
        <v>27</v>
      </c>
      <c r="C949" s="79">
        <v>88</v>
      </c>
      <c r="D949" s="79">
        <v>170</v>
      </c>
      <c r="E949" s="79">
        <v>261</v>
      </c>
      <c r="F949" s="79">
        <v>361</v>
      </c>
      <c r="G949" s="79">
        <v>457</v>
      </c>
      <c r="H949" s="79"/>
      <c r="I949" s="79"/>
      <c r="J949" s="79"/>
      <c r="K949" s="79"/>
      <c r="L949" s="79"/>
      <c r="M949" s="79"/>
      <c r="N949" s="123">
        <v>15</v>
      </c>
      <c r="O949" s="79">
        <v>27</v>
      </c>
      <c r="P949" s="79">
        <v>59</v>
      </c>
      <c r="Q949" s="79">
        <v>82</v>
      </c>
      <c r="R949" s="79">
        <v>89</v>
      </c>
      <c r="S949" s="79">
        <v>82</v>
      </c>
      <c r="T949" s="79">
        <v>76</v>
      </c>
      <c r="U949" s="79"/>
      <c r="V949" s="79"/>
      <c r="W949" s="79"/>
      <c r="X949" s="79"/>
      <c r="Y949" s="79"/>
      <c r="Z949" s="79"/>
      <c r="AA949" s="64">
        <v>15</v>
      </c>
      <c r="AC949" s="74">
        <f t="shared" si="107"/>
        <v>-6</v>
      </c>
      <c r="AD949" s="15" t="b">
        <f t="shared" si="112"/>
        <v>0</v>
      </c>
    </row>
    <row r="950" spans="1:30" x14ac:dyDescent="0.2">
      <c r="A950" s="64">
        <v>16</v>
      </c>
      <c r="B950" s="79">
        <v>30</v>
      </c>
      <c r="C950" s="79">
        <v>59</v>
      </c>
      <c r="D950" s="79">
        <v>89</v>
      </c>
      <c r="E950" s="79">
        <v>137</v>
      </c>
      <c r="F950" s="79">
        <v>162</v>
      </c>
      <c r="G950" s="79">
        <v>196</v>
      </c>
      <c r="H950" s="79"/>
      <c r="I950" s="79"/>
      <c r="J950" s="79"/>
      <c r="K950" s="79"/>
      <c r="L950" s="79"/>
      <c r="M950" s="79"/>
      <c r="N950" s="123">
        <v>16</v>
      </c>
      <c r="O950" s="79">
        <v>30</v>
      </c>
      <c r="P950" s="79">
        <v>29</v>
      </c>
      <c r="Q950" s="79">
        <v>25</v>
      </c>
      <c r="R950" s="79">
        <v>48</v>
      </c>
      <c r="S950" s="79">
        <v>24</v>
      </c>
      <c r="T950" s="79">
        <v>33</v>
      </c>
      <c r="U950" s="79"/>
      <c r="V950" s="79"/>
      <c r="W950" s="79"/>
      <c r="X950" s="79"/>
      <c r="Y950" s="79"/>
      <c r="Z950" s="79"/>
      <c r="AA950" s="64">
        <v>16</v>
      </c>
      <c r="AC950" s="74">
        <f t="shared" si="107"/>
        <v>9</v>
      </c>
      <c r="AD950" s="15" t="b">
        <f t="shared" si="112"/>
        <v>0</v>
      </c>
    </row>
    <row r="951" spans="1:30" x14ac:dyDescent="0.2">
      <c r="A951" s="64">
        <v>17</v>
      </c>
      <c r="B951" s="79">
        <v>32</v>
      </c>
      <c r="C951" s="79">
        <v>85</v>
      </c>
      <c r="D951" s="79">
        <v>126</v>
      </c>
      <c r="E951" s="79">
        <v>185</v>
      </c>
      <c r="F951" s="79">
        <v>250</v>
      </c>
      <c r="G951" s="79">
        <v>288</v>
      </c>
      <c r="H951" s="79"/>
      <c r="I951" s="79"/>
      <c r="J951" s="79"/>
      <c r="K951" s="79"/>
      <c r="L951" s="79"/>
      <c r="M951" s="79"/>
      <c r="N951" s="123">
        <v>17</v>
      </c>
      <c r="O951" s="79">
        <v>32</v>
      </c>
      <c r="P951" s="79">
        <v>53</v>
      </c>
      <c r="Q951" s="79">
        <v>41</v>
      </c>
      <c r="R951" s="79">
        <v>59</v>
      </c>
      <c r="S951" s="79">
        <v>65</v>
      </c>
      <c r="T951" s="79">
        <v>38</v>
      </c>
      <c r="U951" s="79"/>
      <c r="V951" s="79"/>
      <c r="W951" s="79"/>
      <c r="X951" s="79"/>
      <c r="Y951" s="79"/>
      <c r="Z951" s="79"/>
      <c r="AA951" s="64">
        <v>17</v>
      </c>
      <c r="AC951" s="74">
        <f t="shared" si="107"/>
        <v>-27</v>
      </c>
      <c r="AD951" s="15" t="b">
        <f t="shared" si="112"/>
        <v>1</v>
      </c>
    </row>
    <row r="952" spans="1:30" x14ac:dyDescent="0.2">
      <c r="A952" s="64">
        <v>18</v>
      </c>
      <c r="B952" s="79">
        <v>25</v>
      </c>
      <c r="C952" s="79">
        <v>53</v>
      </c>
      <c r="D952" s="79">
        <v>80</v>
      </c>
      <c r="E952" s="79">
        <v>108</v>
      </c>
      <c r="F952" s="79">
        <v>122</v>
      </c>
      <c r="G952" s="79">
        <v>140</v>
      </c>
      <c r="H952" s="79"/>
      <c r="I952" s="79"/>
      <c r="J952" s="79"/>
      <c r="K952" s="79"/>
      <c r="L952" s="79"/>
      <c r="M952" s="79"/>
      <c r="N952" s="123">
        <v>18</v>
      </c>
      <c r="O952" s="79">
        <v>25</v>
      </c>
      <c r="P952" s="79">
        <v>28</v>
      </c>
      <c r="Q952" s="79">
        <v>27</v>
      </c>
      <c r="R952" s="79">
        <v>28</v>
      </c>
      <c r="S952" s="79">
        <v>14</v>
      </c>
      <c r="T952" s="79">
        <v>18</v>
      </c>
      <c r="U952" s="79"/>
      <c r="V952" s="79"/>
      <c r="W952" s="79"/>
      <c r="X952" s="79"/>
      <c r="Y952" s="79"/>
      <c r="Z952" s="79"/>
      <c r="AA952" s="64">
        <v>18</v>
      </c>
      <c r="AC952" s="74">
        <f t="shared" si="107"/>
        <v>4</v>
      </c>
      <c r="AD952" s="15" t="b">
        <f t="shared" si="112"/>
        <v>0</v>
      </c>
    </row>
    <row r="953" spans="1:30" x14ac:dyDescent="0.2">
      <c r="A953" s="64">
        <v>19</v>
      </c>
      <c r="B953" s="79">
        <v>7</v>
      </c>
      <c r="C953" s="79">
        <v>22</v>
      </c>
      <c r="D953" s="79">
        <v>34</v>
      </c>
      <c r="E953" s="79">
        <v>52</v>
      </c>
      <c r="F953" s="79">
        <v>71</v>
      </c>
      <c r="G953" s="79">
        <v>73</v>
      </c>
      <c r="H953" s="79"/>
      <c r="I953" s="79"/>
      <c r="J953" s="79"/>
      <c r="K953" s="79"/>
      <c r="L953" s="79"/>
      <c r="M953" s="79"/>
      <c r="N953" s="123">
        <v>19</v>
      </c>
      <c r="O953" s="79">
        <v>7</v>
      </c>
      <c r="P953" s="79">
        <v>15</v>
      </c>
      <c r="Q953" s="79">
        <v>12</v>
      </c>
      <c r="R953" s="79">
        <v>18</v>
      </c>
      <c r="S953" s="79">
        <v>19</v>
      </c>
      <c r="T953" s="79">
        <v>2</v>
      </c>
      <c r="U953" s="79"/>
      <c r="V953" s="79"/>
      <c r="W953" s="79"/>
      <c r="X953" s="79"/>
      <c r="Y953" s="79"/>
      <c r="Z953" s="79"/>
      <c r="AA953" s="64">
        <v>19</v>
      </c>
      <c r="AC953" s="74">
        <f t="shared" si="107"/>
        <v>-17</v>
      </c>
      <c r="AD953" s="15" t="b">
        <f t="shared" si="112"/>
        <v>0</v>
      </c>
    </row>
    <row r="954" spans="1:30" x14ac:dyDescent="0.2">
      <c r="A954" s="64">
        <v>20</v>
      </c>
      <c r="B954" s="79">
        <v>25</v>
      </c>
      <c r="C954" s="79">
        <v>69</v>
      </c>
      <c r="D954" s="79">
        <v>95</v>
      </c>
      <c r="E954" s="79">
        <v>133</v>
      </c>
      <c r="F954" s="79">
        <v>171</v>
      </c>
      <c r="G954" s="79">
        <v>212</v>
      </c>
      <c r="H954" s="79"/>
      <c r="I954" s="79"/>
      <c r="J954" s="79"/>
      <c r="K954" s="79"/>
      <c r="L954" s="79"/>
      <c r="M954" s="79"/>
      <c r="N954" s="123">
        <v>20</v>
      </c>
      <c r="O954" s="79">
        <v>25</v>
      </c>
      <c r="P954" s="79">
        <v>44</v>
      </c>
      <c r="Q954" s="79">
        <v>26</v>
      </c>
      <c r="R954" s="79">
        <v>38</v>
      </c>
      <c r="S954" s="79">
        <v>38</v>
      </c>
      <c r="T954" s="79">
        <v>41</v>
      </c>
      <c r="U954" s="79"/>
      <c r="V954" s="79"/>
      <c r="W954" s="79"/>
      <c r="X954" s="79"/>
      <c r="Y954" s="79"/>
      <c r="Z954" s="79"/>
      <c r="AA954" s="64">
        <v>20</v>
      </c>
      <c r="AC954" s="74">
        <f t="shared" si="107"/>
        <v>3</v>
      </c>
      <c r="AD954" s="15" t="b">
        <f t="shared" si="112"/>
        <v>0</v>
      </c>
    </row>
    <row r="955" spans="1:30" x14ac:dyDescent="0.2">
      <c r="A955" s="64">
        <v>21</v>
      </c>
      <c r="B955" s="79">
        <v>102</v>
      </c>
      <c r="C955" s="79">
        <v>125</v>
      </c>
      <c r="D955" s="79">
        <v>170</v>
      </c>
      <c r="E955" s="79">
        <v>179</v>
      </c>
      <c r="F955" s="79">
        <v>212</v>
      </c>
      <c r="G955" s="79">
        <v>239</v>
      </c>
      <c r="H955" s="79"/>
      <c r="I955" s="79"/>
      <c r="J955" s="79"/>
      <c r="K955" s="79"/>
      <c r="L955" s="79"/>
      <c r="M955" s="79"/>
      <c r="N955" s="123">
        <v>21</v>
      </c>
      <c r="O955" s="79">
        <v>102</v>
      </c>
      <c r="P955" s="79">
        <v>18</v>
      </c>
      <c r="Q955" s="79">
        <v>37</v>
      </c>
      <c r="R955" s="79">
        <v>6</v>
      </c>
      <c r="S955" s="79">
        <v>30</v>
      </c>
      <c r="T955" s="79">
        <v>22</v>
      </c>
      <c r="U955" s="79"/>
      <c r="V955" s="79"/>
      <c r="W955" s="79"/>
      <c r="X955" s="79"/>
      <c r="Y955" s="79"/>
      <c r="Z955" s="79"/>
      <c r="AA955" s="64">
        <v>21</v>
      </c>
      <c r="AC955" s="74">
        <f t="shared" si="107"/>
        <v>-8</v>
      </c>
      <c r="AD955" s="15" t="b">
        <f t="shared" si="112"/>
        <v>0</v>
      </c>
    </row>
    <row r="956" spans="1:30" x14ac:dyDescent="0.2">
      <c r="A956" s="64">
        <v>22</v>
      </c>
      <c r="B956" s="79">
        <v>71</v>
      </c>
      <c r="C956" s="79">
        <v>176</v>
      </c>
      <c r="D956" s="79">
        <v>238</v>
      </c>
      <c r="E956" s="79">
        <v>299</v>
      </c>
      <c r="F956" s="79">
        <v>370</v>
      </c>
      <c r="G956" s="79">
        <v>409</v>
      </c>
      <c r="H956" s="79"/>
      <c r="I956" s="79"/>
      <c r="J956" s="79"/>
      <c r="K956" s="79"/>
      <c r="L956" s="79"/>
      <c r="M956" s="79"/>
      <c r="N956" s="123">
        <v>22</v>
      </c>
      <c r="O956" s="79">
        <v>71</v>
      </c>
      <c r="P956" s="79">
        <v>102</v>
      </c>
      <c r="Q956" s="79">
        <v>58</v>
      </c>
      <c r="R956" s="79">
        <v>60</v>
      </c>
      <c r="S956" s="79">
        <v>69</v>
      </c>
      <c r="T956" s="79">
        <v>34</v>
      </c>
      <c r="U956" s="79"/>
      <c r="V956" s="79"/>
      <c r="W956" s="79"/>
      <c r="X956" s="79"/>
      <c r="Y956" s="79"/>
      <c r="Z956" s="79"/>
      <c r="AA956" s="64">
        <v>22</v>
      </c>
      <c r="AC956" s="74">
        <f t="shared" si="107"/>
        <v>-35</v>
      </c>
      <c r="AD956" s="15" t="b">
        <f t="shared" si="112"/>
        <v>0</v>
      </c>
    </row>
    <row r="957" spans="1:30" x14ac:dyDescent="0.2">
      <c r="A957" s="64">
        <v>23</v>
      </c>
      <c r="B957" s="79">
        <v>600</v>
      </c>
      <c r="C957" s="79">
        <v>1268</v>
      </c>
      <c r="D957" s="79">
        <v>1805</v>
      </c>
      <c r="E957" s="79">
        <v>2329</v>
      </c>
      <c r="F957" s="79">
        <v>2774</v>
      </c>
      <c r="G957" s="79">
        <v>3209</v>
      </c>
      <c r="H957" s="79"/>
      <c r="I957" s="79"/>
      <c r="J957" s="79"/>
      <c r="K957" s="79"/>
      <c r="L957" s="79"/>
      <c r="M957" s="79"/>
      <c r="N957" s="123">
        <v>23</v>
      </c>
      <c r="O957" s="79">
        <v>600</v>
      </c>
      <c r="P957" s="79">
        <v>668</v>
      </c>
      <c r="Q957" s="79">
        <v>537</v>
      </c>
      <c r="R957" s="79">
        <v>524</v>
      </c>
      <c r="S957" s="79">
        <v>445</v>
      </c>
      <c r="T957" s="79">
        <v>435</v>
      </c>
      <c r="U957" s="79"/>
      <c r="V957" s="79"/>
      <c r="W957" s="79"/>
      <c r="X957" s="79"/>
      <c r="Y957" s="79"/>
      <c r="Z957" s="79"/>
      <c r="AA957" s="64">
        <v>23</v>
      </c>
      <c r="AC957" s="74">
        <f t="shared" si="107"/>
        <v>-10</v>
      </c>
      <c r="AD957" s="15" t="b">
        <f t="shared" si="112"/>
        <v>0</v>
      </c>
    </row>
    <row r="958" spans="1:30" x14ac:dyDescent="0.2">
      <c r="A958" s="64">
        <v>24</v>
      </c>
      <c r="B958" s="79">
        <v>105</v>
      </c>
      <c r="C958" s="79">
        <v>220</v>
      </c>
      <c r="D958" s="79">
        <v>367</v>
      </c>
      <c r="E958" s="79">
        <v>470</v>
      </c>
      <c r="F958" s="79">
        <v>515</v>
      </c>
      <c r="G958" s="79">
        <v>581</v>
      </c>
      <c r="H958" s="79"/>
      <c r="I958" s="79"/>
      <c r="J958" s="79"/>
      <c r="K958" s="79"/>
      <c r="L958" s="79"/>
      <c r="M958" s="79"/>
      <c r="N958" s="123">
        <v>24</v>
      </c>
      <c r="O958" s="79">
        <v>105</v>
      </c>
      <c r="P958" s="79">
        <v>110</v>
      </c>
      <c r="Q958" s="79">
        <v>148</v>
      </c>
      <c r="R958" s="79">
        <v>100</v>
      </c>
      <c r="S958" s="79">
        <v>37</v>
      </c>
      <c r="T958" s="79">
        <v>61</v>
      </c>
      <c r="U958" s="79"/>
      <c r="V958" s="79"/>
      <c r="W958" s="79"/>
      <c r="X958" s="79"/>
      <c r="Y958" s="79"/>
      <c r="Z958" s="79"/>
      <c r="AA958" s="64">
        <v>24</v>
      </c>
      <c r="AC958" s="74">
        <f t="shared" si="107"/>
        <v>24</v>
      </c>
      <c r="AD958" s="15" t="b">
        <f t="shared" si="112"/>
        <v>0</v>
      </c>
    </row>
    <row r="959" spans="1:30" x14ac:dyDescent="0.2">
      <c r="A959" s="60" t="s">
        <v>2</v>
      </c>
      <c r="B959" s="404">
        <f t="shared" ref="B959:G959" si="113">SUM(B935:B958)</f>
        <v>1615</v>
      </c>
      <c r="C959" s="404">
        <f t="shared" si="113"/>
        <v>3563</v>
      </c>
      <c r="D959" s="404">
        <f t="shared" si="113"/>
        <v>5157</v>
      </c>
      <c r="E959" s="404">
        <f t="shared" si="113"/>
        <v>6642</v>
      </c>
      <c r="F959" s="404">
        <f t="shared" si="113"/>
        <v>7914</v>
      </c>
      <c r="G959" s="404">
        <f t="shared" si="113"/>
        <v>9157</v>
      </c>
      <c r="H959" s="404">
        <f t="shared" ref="H959:M959" si="114">SUM(H935:H958)</f>
        <v>0</v>
      </c>
      <c r="I959" s="404">
        <f t="shared" si="114"/>
        <v>0</v>
      </c>
      <c r="J959" s="404">
        <f t="shared" si="114"/>
        <v>0</v>
      </c>
      <c r="K959" s="404">
        <f t="shared" si="114"/>
        <v>0</v>
      </c>
      <c r="L959" s="404">
        <f t="shared" si="114"/>
        <v>0</v>
      </c>
      <c r="M959" s="404">
        <f t="shared" si="114"/>
        <v>0</v>
      </c>
      <c r="N959" s="412" t="s">
        <v>2</v>
      </c>
      <c r="O959" s="404">
        <f t="shared" ref="O959:T959" si="115">SUM(O935:O958)</f>
        <v>1615</v>
      </c>
      <c r="P959" s="404">
        <f t="shared" si="115"/>
        <v>1908</v>
      </c>
      <c r="Q959" s="404">
        <f t="shared" si="115"/>
        <v>1549</v>
      </c>
      <c r="R959" s="404">
        <f t="shared" si="115"/>
        <v>1452</v>
      </c>
      <c r="S959" s="404">
        <f t="shared" si="115"/>
        <v>1209</v>
      </c>
      <c r="T959" s="404">
        <f t="shared" si="115"/>
        <v>1183</v>
      </c>
      <c r="U959" s="404">
        <f t="shared" ref="U959:Z959" si="116">SUM(U935:U958)</f>
        <v>0</v>
      </c>
      <c r="V959" s="404">
        <f t="shared" si="116"/>
        <v>0</v>
      </c>
      <c r="W959" s="404">
        <f t="shared" si="116"/>
        <v>0</v>
      </c>
      <c r="X959" s="404">
        <f t="shared" si="116"/>
        <v>0</v>
      </c>
      <c r="Y959" s="404">
        <f t="shared" si="116"/>
        <v>0</v>
      </c>
      <c r="Z959" s="404">
        <f t="shared" si="116"/>
        <v>0</v>
      </c>
      <c r="AA959" s="60" t="s">
        <v>2</v>
      </c>
      <c r="AC959" s="74"/>
    </row>
    <row r="960" spans="1:30" x14ac:dyDescent="0.2">
      <c r="A960" s="45"/>
      <c r="AA960" s="78"/>
      <c r="AC960" s="74"/>
    </row>
    <row r="961" spans="1:29" x14ac:dyDescent="0.2">
      <c r="B961" s="95"/>
      <c r="C961" s="95"/>
      <c r="E961" s="67"/>
      <c r="F961" s="67"/>
      <c r="H961" s="67"/>
      <c r="O961" s="95"/>
      <c r="P961" s="95"/>
      <c r="Q961" s="95"/>
      <c r="X961" s="354"/>
      <c r="AC961" s="74"/>
    </row>
    <row r="962" spans="1:29" x14ac:dyDescent="0.2">
      <c r="AC962" s="74"/>
    </row>
    <row r="963" spans="1:29" x14ac:dyDescent="0.2">
      <c r="B963" s="81"/>
      <c r="O963" s="81"/>
      <c r="AC963" s="74"/>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74"/>
    </row>
    <row r="965" spans="1:29" x14ac:dyDescent="0.2">
      <c r="A965" s="56">
        <v>1</v>
      </c>
      <c r="B965" s="79">
        <v>0</v>
      </c>
      <c r="C965" s="79">
        <v>132</v>
      </c>
      <c r="D965" s="79">
        <v>132</v>
      </c>
      <c r="E965" s="79">
        <v>646</v>
      </c>
      <c r="F965" s="79">
        <v>912</v>
      </c>
      <c r="G965" s="79">
        <v>941</v>
      </c>
      <c r="H965" s="79"/>
      <c r="I965" s="79"/>
      <c r="J965" s="79"/>
      <c r="K965" s="79"/>
      <c r="L965" s="79"/>
      <c r="M965" s="79"/>
      <c r="N965" s="56">
        <v>1</v>
      </c>
      <c r="O965" s="79">
        <v>0</v>
      </c>
      <c r="P965" s="79">
        <v>132</v>
      </c>
      <c r="Q965" s="70">
        <v>0</v>
      </c>
      <c r="R965" s="79">
        <v>422</v>
      </c>
      <c r="S965" s="79">
        <v>91</v>
      </c>
      <c r="T965" s="79">
        <v>0</v>
      </c>
      <c r="U965" s="79"/>
      <c r="V965" s="79"/>
      <c r="W965" s="79"/>
      <c r="X965" s="79"/>
      <c r="Y965" s="79"/>
      <c r="Z965" s="79"/>
      <c r="AA965" s="56">
        <v>1</v>
      </c>
      <c r="AC965" s="74">
        <f t="shared" si="107"/>
        <v>-91</v>
      </c>
    </row>
    <row r="966" spans="1:29" x14ac:dyDescent="0.2">
      <c r="A966" s="56">
        <v>2</v>
      </c>
      <c r="B966" s="79">
        <v>0</v>
      </c>
      <c r="C966" s="79">
        <v>0</v>
      </c>
      <c r="D966" s="79">
        <v>1</v>
      </c>
      <c r="E966" s="79">
        <v>1</v>
      </c>
      <c r="F966" s="79">
        <v>166</v>
      </c>
      <c r="G966" s="79">
        <v>232</v>
      </c>
      <c r="H966" s="79"/>
      <c r="I966" s="79"/>
      <c r="J966" s="79"/>
      <c r="K966" s="79"/>
      <c r="L966" s="79"/>
      <c r="M966" s="79"/>
      <c r="N966" s="56">
        <v>2</v>
      </c>
      <c r="O966" s="79">
        <v>0</v>
      </c>
      <c r="P966" s="79">
        <v>0</v>
      </c>
      <c r="Q966" s="70">
        <v>0</v>
      </c>
      <c r="R966" s="79">
        <v>0</v>
      </c>
      <c r="S966" s="79">
        <v>0</v>
      </c>
      <c r="T966" s="79">
        <v>0</v>
      </c>
      <c r="U966" s="79"/>
      <c r="V966" s="79"/>
      <c r="W966" s="79"/>
      <c r="X966" s="79"/>
      <c r="Y966" s="79"/>
      <c r="Z966" s="79"/>
      <c r="AA966" s="56">
        <v>2</v>
      </c>
      <c r="AC966" s="74">
        <f t="shared" ref="AC966:AC1029" si="117">IFERROR(T966-S966,0)</f>
        <v>0</v>
      </c>
    </row>
    <row r="967" spans="1:29" x14ac:dyDescent="0.2">
      <c r="A967" s="56">
        <v>3</v>
      </c>
      <c r="B967" s="79">
        <v>0</v>
      </c>
      <c r="C967" s="79">
        <v>16</v>
      </c>
      <c r="D967" s="79">
        <v>226</v>
      </c>
      <c r="E967" s="79">
        <v>332</v>
      </c>
      <c r="F967" s="79">
        <v>350</v>
      </c>
      <c r="G967" s="79">
        <v>353</v>
      </c>
      <c r="H967" s="79"/>
      <c r="I967" s="79"/>
      <c r="J967" s="79"/>
      <c r="K967" s="79"/>
      <c r="L967" s="79"/>
      <c r="M967" s="79"/>
      <c r="N967" s="56">
        <v>3</v>
      </c>
      <c r="O967" s="406">
        <v>0</v>
      </c>
      <c r="P967" s="406">
        <v>16</v>
      </c>
      <c r="Q967" s="70">
        <v>154</v>
      </c>
      <c r="R967" s="79">
        <v>6</v>
      </c>
      <c r="S967" s="79">
        <v>0</v>
      </c>
      <c r="T967" s="79">
        <v>0</v>
      </c>
      <c r="U967" s="79"/>
      <c r="V967" s="79"/>
      <c r="W967" s="79"/>
      <c r="X967" s="79"/>
      <c r="Y967" s="79"/>
      <c r="Z967" s="79"/>
      <c r="AA967" s="56">
        <v>3</v>
      </c>
      <c r="AC967" s="74">
        <f t="shared" si="117"/>
        <v>0</v>
      </c>
    </row>
    <row r="968" spans="1:29" x14ac:dyDescent="0.2">
      <c r="A968" s="56">
        <v>4</v>
      </c>
      <c r="B968" s="79">
        <v>0</v>
      </c>
      <c r="C968" s="79">
        <v>0</v>
      </c>
      <c r="D968" s="79">
        <v>70</v>
      </c>
      <c r="E968" s="79">
        <v>88</v>
      </c>
      <c r="F968" s="79">
        <v>170</v>
      </c>
      <c r="G968" s="79">
        <v>270</v>
      </c>
      <c r="H968" s="79"/>
      <c r="I968" s="79"/>
      <c r="J968" s="79"/>
      <c r="K968" s="79"/>
      <c r="L968" s="79"/>
      <c r="M968" s="79"/>
      <c r="N968" s="56">
        <v>4</v>
      </c>
      <c r="O968" s="406">
        <v>0</v>
      </c>
      <c r="P968" s="406">
        <v>0</v>
      </c>
      <c r="Q968" s="70">
        <v>0</v>
      </c>
      <c r="R968" s="79">
        <v>0</v>
      </c>
      <c r="S968" s="79">
        <v>0</v>
      </c>
      <c r="T968" s="79">
        <v>0</v>
      </c>
      <c r="U968" s="79"/>
      <c r="V968" s="79"/>
      <c r="W968" s="79"/>
      <c r="X968" s="79"/>
      <c r="Y968" s="79"/>
      <c r="Z968" s="79"/>
      <c r="AA968" s="56">
        <v>4</v>
      </c>
      <c r="AC968" s="74">
        <f t="shared" si="117"/>
        <v>0</v>
      </c>
    </row>
    <row r="969" spans="1:29" x14ac:dyDescent="0.2">
      <c r="A969" s="56">
        <v>5</v>
      </c>
      <c r="B969" s="79">
        <v>0</v>
      </c>
      <c r="C969" s="79">
        <v>0</v>
      </c>
      <c r="D969" s="79">
        <v>0</v>
      </c>
      <c r="E969" s="79">
        <v>26</v>
      </c>
      <c r="F969" s="79">
        <v>261</v>
      </c>
      <c r="G969" s="79">
        <v>261</v>
      </c>
      <c r="H969" s="79"/>
      <c r="I969" s="79"/>
      <c r="J969" s="79"/>
      <c r="K969" s="79"/>
      <c r="L969" s="79"/>
      <c r="M969" s="79"/>
      <c r="N969" s="56">
        <v>5</v>
      </c>
      <c r="O969" s="406">
        <v>0</v>
      </c>
      <c r="P969" s="406">
        <v>0</v>
      </c>
      <c r="Q969" s="70">
        <v>0</v>
      </c>
      <c r="R969" s="79">
        <v>0</v>
      </c>
      <c r="S969" s="79">
        <v>0</v>
      </c>
      <c r="T969" s="79">
        <v>0</v>
      </c>
      <c r="U969" s="79"/>
      <c r="V969" s="79"/>
      <c r="W969" s="79"/>
      <c r="X969" s="79"/>
      <c r="Y969" s="79"/>
      <c r="Z969" s="79"/>
      <c r="AA969" s="56">
        <v>5</v>
      </c>
      <c r="AC969" s="74">
        <f t="shared" si="117"/>
        <v>0</v>
      </c>
    </row>
    <row r="970" spans="1:29" x14ac:dyDescent="0.2">
      <c r="A970" s="56">
        <v>6</v>
      </c>
      <c r="B970" s="79">
        <v>0</v>
      </c>
      <c r="C970" s="79">
        <v>0</v>
      </c>
      <c r="D970" s="79">
        <v>0</v>
      </c>
      <c r="E970" s="79">
        <v>190</v>
      </c>
      <c r="F970" s="79">
        <v>281</v>
      </c>
      <c r="G970" s="79">
        <v>190</v>
      </c>
      <c r="H970" s="79"/>
      <c r="I970" s="79"/>
      <c r="J970" s="79"/>
      <c r="K970" s="79"/>
      <c r="L970" s="79"/>
      <c r="M970" s="79"/>
      <c r="N970" s="56">
        <v>6</v>
      </c>
      <c r="O970" s="406">
        <v>0</v>
      </c>
      <c r="P970" s="406">
        <v>0</v>
      </c>
      <c r="Q970" s="70">
        <v>0</v>
      </c>
      <c r="R970" s="79">
        <v>0</v>
      </c>
      <c r="S970" s="79">
        <v>0</v>
      </c>
      <c r="T970" s="79">
        <v>0</v>
      </c>
      <c r="U970" s="79"/>
      <c r="V970" s="79"/>
      <c r="W970" s="79"/>
      <c r="X970" s="79"/>
      <c r="Y970" s="79"/>
      <c r="Z970" s="79"/>
      <c r="AA970" s="56">
        <v>6</v>
      </c>
      <c r="AC970" s="74">
        <f t="shared" si="117"/>
        <v>0</v>
      </c>
    </row>
    <row r="971" spans="1:29" x14ac:dyDescent="0.2">
      <c r="A971" s="56">
        <v>7</v>
      </c>
      <c r="B971" s="79">
        <v>0</v>
      </c>
      <c r="C971" s="79">
        <v>141</v>
      </c>
      <c r="D971" s="79">
        <v>192</v>
      </c>
      <c r="E971" s="79">
        <v>377</v>
      </c>
      <c r="F971" s="79">
        <v>611</v>
      </c>
      <c r="G971" s="79">
        <v>611</v>
      </c>
      <c r="H971" s="79"/>
      <c r="I971" s="79"/>
      <c r="J971" s="79"/>
      <c r="K971" s="79"/>
      <c r="L971" s="79"/>
      <c r="M971" s="79"/>
      <c r="N971" s="56">
        <v>7</v>
      </c>
      <c r="O971" s="406">
        <v>0</v>
      </c>
      <c r="P971" s="406">
        <v>141</v>
      </c>
      <c r="Q971" s="70">
        <v>51</v>
      </c>
      <c r="R971" s="79">
        <v>185</v>
      </c>
      <c r="S971" s="79">
        <v>234</v>
      </c>
      <c r="T971" s="79">
        <v>0</v>
      </c>
      <c r="U971" s="79"/>
      <c r="V971" s="79"/>
      <c r="W971" s="79"/>
      <c r="X971" s="79"/>
      <c r="Y971" s="79"/>
      <c r="Z971" s="79"/>
      <c r="AA971" s="56">
        <v>7</v>
      </c>
      <c r="AC971" s="74">
        <f t="shared" si="117"/>
        <v>-234</v>
      </c>
    </row>
    <row r="972" spans="1:29" x14ac:dyDescent="0.2">
      <c r="A972" s="56">
        <v>8</v>
      </c>
      <c r="B972" s="79">
        <v>0</v>
      </c>
      <c r="C972" s="79">
        <v>0</v>
      </c>
      <c r="D972" s="79">
        <v>218</v>
      </c>
      <c r="E972" s="79">
        <v>2125</v>
      </c>
      <c r="F972" s="79">
        <v>2446</v>
      </c>
      <c r="G972" s="79">
        <v>2610</v>
      </c>
      <c r="H972" s="79"/>
      <c r="I972" s="79"/>
      <c r="J972" s="79"/>
      <c r="K972" s="79"/>
      <c r="L972" s="79"/>
      <c r="M972" s="79"/>
      <c r="N972" s="56">
        <v>8</v>
      </c>
      <c r="O972" s="406">
        <v>0</v>
      </c>
      <c r="P972" s="406">
        <v>0</v>
      </c>
      <c r="Q972" s="70">
        <v>0</v>
      </c>
      <c r="R972" s="79">
        <v>878</v>
      </c>
      <c r="S972" s="79">
        <v>60</v>
      </c>
      <c r="T972" s="79">
        <v>0</v>
      </c>
      <c r="U972" s="79"/>
      <c r="V972" s="79"/>
      <c r="W972" s="79"/>
      <c r="X972" s="79"/>
      <c r="Y972" s="79"/>
      <c r="Z972" s="79"/>
      <c r="AA972" s="56">
        <v>8</v>
      </c>
      <c r="AC972" s="74">
        <f t="shared" si="117"/>
        <v>-60</v>
      </c>
    </row>
    <row r="973" spans="1:29" x14ac:dyDescent="0.2">
      <c r="A973" s="56">
        <v>9</v>
      </c>
      <c r="B973" s="79">
        <v>15</v>
      </c>
      <c r="C973" s="79">
        <v>15</v>
      </c>
      <c r="D973" s="79">
        <v>2366</v>
      </c>
      <c r="E973" s="79">
        <v>3560</v>
      </c>
      <c r="F973" s="79">
        <v>4288</v>
      </c>
      <c r="G973" s="79">
        <v>4698</v>
      </c>
      <c r="H973" s="79"/>
      <c r="I973" s="79"/>
      <c r="J973" s="79"/>
      <c r="K973" s="79"/>
      <c r="L973" s="79"/>
      <c r="M973" s="79"/>
      <c r="N973" s="56">
        <v>9</v>
      </c>
      <c r="O973" s="406">
        <v>15</v>
      </c>
      <c r="P973" s="406">
        <v>0</v>
      </c>
      <c r="Q973" s="70">
        <v>1964</v>
      </c>
      <c r="R973" s="79">
        <v>0</v>
      </c>
      <c r="S973" s="79">
        <v>0</v>
      </c>
      <c r="T973" s="79">
        <v>0</v>
      </c>
      <c r="U973" s="79"/>
      <c r="V973" s="79"/>
      <c r="W973" s="79"/>
      <c r="X973" s="79"/>
      <c r="Y973" s="79"/>
      <c r="Z973" s="79"/>
      <c r="AA973" s="56">
        <v>9</v>
      </c>
      <c r="AC973" s="74">
        <f t="shared" si="117"/>
        <v>0</v>
      </c>
    </row>
    <row r="974" spans="1:29" x14ac:dyDescent="0.2">
      <c r="A974" s="56">
        <v>10</v>
      </c>
      <c r="B974" s="79">
        <v>0</v>
      </c>
      <c r="C974" s="79">
        <v>0</v>
      </c>
      <c r="D974" s="79">
        <v>0</v>
      </c>
      <c r="E974" s="79">
        <v>0</v>
      </c>
      <c r="F974" s="79">
        <v>22</v>
      </c>
      <c r="G974" s="79">
        <v>26</v>
      </c>
      <c r="H974" s="79"/>
      <c r="I974" s="79"/>
      <c r="J974" s="79"/>
      <c r="K974" s="79"/>
      <c r="L974" s="79"/>
      <c r="M974" s="79"/>
      <c r="N974" s="56">
        <v>10</v>
      </c>
      <c r="O974" s="406">
        <v>0</v>
      </c>
      <c r="P974" s="406">
        <v>0</v>
      </c>
      <c r="Q974" s="70">
        <v>0</v>
      </c>
      <c r="R974" s="79">
        <v>0</v>
      </c>
      <c r="S974" s="79">
        <v>0</v>
      </c>
      <c r="T974" s="79">
        <v>0</v>
      </c>
      <c r="U974" s="79"/>
      <c r="V974" s="79"/>
      <c r="W974" s="79"/>
      <c r="X974" s="79"/>
      <c r="Y974" s="79"/>
      <c r="Z974" s="79"/>
      <c r="AA974" s="56">
        <v>10</v>
      </c>
      <c r="AC974" s="74">
        <f t="shared" si="117"/>
        <v>0</v>
      </c>
    </row>
    <row r="975" spans="1:29" x14ac:dyDescent="0.2">
      <c r="A975" s="56">
        <v>11</v>
      </c>
      <c r="B975" s="79">
        <v>0</v>
      </c>
      <c r="C975" s="79">
        <v>0</v>
      </c>
      <c r="D975" s="79">
        <v>63</v>
      </c>
      <c r="E975" s="79">
        <v>80</v>
      </c>
      <c r="F975" s="79">
        <v>167</v>
      </c>
      <c r="G975" s="79">
        <v>338</v>
      </c>
      <c r="H975" s="79"/>
      <c r="I975" s="79"/>
      <c r="J975" s="79"/>
      <c r="K975" s="79"/>
      <c r="L975" s="79"/>
      <c r="M975" s="79"/>
      <c r="N975" s="56">
        <v>11</v>
      </c>
      <c r="O975" s="406">
        <v>0</v>
      </c>
      <c r="P975" s="406">
        <v>0</v>
      </c>
      <c r="Q975" s="70">
        <v>0</v>
      </c>
      <c r="R975" s="79">
        <v>0</v>
      </c>
      <c r="S975" s="79">
        <v>0</v>
      </c>
      <c r="T975" s="79">
        <v>0</v>
      </c>
      <c r="U975" s="79"/>
      <c r="V975" s="79"/>
      <c r="W975" s="79"/>
      <c r="X975" s="79"/>
      <c r="Y975" s="79"/>
      <c r="Z975" s="79"/>
      <c r="AA975" s="56">
        <v>11</v>
      </c>
      <c r="AC975" s="74">
        <f t="shared" si="117"/>
        <v>0</v>
      </c>
    </row>
    <row r="976" spans="1:29" x14ac:dyDescent="0.2">
      <c r="A976" s="56">
        <v>12</v>
      </c>
      <c r="B976" s="79">
        <v>0</v>
      </c>
      <c r="C976" s="79">
        <v>1246</v>
      </c>
      <c r="D976" s="79">
        <v>1510</v>
      </c>
      <c r="E976" s="79">
        <v>1917</v>
      </c>
      <c r="F976" s="79">
        <v>2625</v>
      </c>
      <c r="G976" s="79">
        <v>2506</v>
      </c>
      <c r="H976" s="79"/>
      <c r="I976" s="79"/>
      <c r="J976" s="79"/>
      <c r="K976" s="79"/>
      <c r="L976" s="79"/>
      <c r="M976" s="79"/>
      <c r="N976" s="56">
        <v>12</v>
      </c>
      <c r="O976" s="406">
        <v>0</v>
      </c>
      <c r="P976" s="406">
        <v>1246</v>
      </c>
      <c r="Q976" s="70">
        <v>32</v>
      </c>
      <c r="R976" s="79">
        <v>0</v>
      </c>
      <c r="S976" s="79">
        <v>142</v>
      </c>
      <c r="T976" s="79">
        <v>39</v>
      </c>
      <c r="U976" s="79"/>
      <c r="V976" s="79"/>
      <c r="W976" s="79"/>
      <c r="X976" s="79"/>
      <c r="Y976" s="79"/>
      <c r="Z976" s="79"/>
      <c r="AA976" s="56">
        <v>12</v>
      </c>
      <c r="AC976" s="74">
        <f t="shared" si="117"/>
        <v>-103</v>
      </c>
    </row>
    <row r="977" spans="1:29" x14ac:dyDescent="0.2">
      <c r="A977" s="56">
        <v>13</v>
      </c>
      <c r="B977" s="79">
        <v>145</v>
      </c>
      <c r="C977" s="79">
        <v>145</v>
      </c>
      <c r="D977" s="79">
        <v>205</v>
      </c>
      <c r="E977" s="79">
        <v>233</v>
      </c>
      <c r="F977" s="79">
        <v>307</v>
      </c>
      <c r="G977" s="79">
        <v>372</v>
      </c>
      <c r="H977" s="79"/>
      <c r="I977" s="79"/>
      <c r="J977" s="79"/>
      <c r="K977" s="79"/>
      <c r="L977" s="79"/>
      <c r="M977" s="79"/>
      <c r="N977" s="56">
        <v>13</v>
      </c>
      <c r="O977" s="406">
        <v>145</v>
      </c>
      <c r="P977" s="406">
        <v>0</v>
      </c>
      <c r="Q977" s="280">
        <v>46</v>
      </c>
      <c r="R977" s="406">
        <v>0</v>
      </c>
      <c r="S977" s="79">
        <v>0</v>
      </c>
      <c r="T977" s="79">
        <v>0</v>
      </c>
      <c r="U977" s="79"/>
      <c r="V977" s="79"/>
      <c r="W977" s="79"/>
      <c r="X977" s="79"/>
      <c r="Y977" s="79"/>
      <c r="Z977" s="79"/>
      <c r="AA977" s="56">
        <v>13</v>
      </c>
      <c r="AC977" s="74">
        <f t="shared" si="117"/>
        <v>0</v>
      </c>
    </row>
    <row r="978" spans="1:29" x14ac:dyDescent="0.2">
      <c r="A978" s="56">
        <v>14</v>
      </c>
      <c r="B978" s="79">
        <v>239</v>
      </c>
      <c r="C978" s="79">
        <v>239</v>
      </c>
      <c r="D978" s="79">
        <v>9103</v>
      </c>
      <c r="E978" s="79">
        <v>14653</v>
      </c>
      <c r="F978" s="79">
        <v>19756</v>
      </c>
      <c r="G978" s="79">
        <v>22101</v>
      </c>
      <c r="H978" s="79"/>
      <c r="I978" s="79"/>
      <c r="J978" s="79"/>
      <c r="K978" s="79"/>
      <c r="L978" s="79"/>
      <c r="M978" s="79"/>
      <c r="N978" s="56">
        <v>14</v>
      </c>
      <c r="O978" s="406">
        <v>239</v>
      </c>
      <c r="P978" s="406">
        <v>0</v>
      </c>
      <c r="Q978" s="280">
        <v>6425</v>
      </c>
      <c r="R978" s="406">
        <v>3168</v>
      </c>
      <c r="S978" s="79">
        <v>3704</v>
      </c>
      <c r="T978" s="79">
        <v>1529</v>
      </c>
      <c r="U978" s="79"/>
      <c r="V978" s="79"/>
      <c r="W978" s="79"/>
      <c r="X978" s="79"/>
      <c r="Y978" s="79"/>
      <c r="Z978" s="79"/>
      <c r="AA978" s="56">
        <v>14</v>
      </c>
      <c r="AC978" s="74">
        <f t="shared" si="117"/>
        <v>-2175</v>
      </c>
    </row>
    <row r="979" spans="1:29" x14ac:dyDescent="0.2">
      <c r="A979" s="56">
        <v>15</v>
      </c>
      <c r="B979" s="79">
        <v>70</v>
      </c>
      <c r="C979" s="79">
        <v>848</v>
      </c>
      <c r="D979" s="79">
        <v>1080</v>
      </c>
      <c r="E979" s="79">
        <v>4894</v>
      </c>
      <c r="F979" s="79">
        <v>8752</v>
      </c>
      <c r="G979" s="79">
        <v>8191</v>
      </c>
      <c r="H979" s="79"/>
      <c r="I979" s="79"/>
      <c r="J979" s="79"/>
      <c r="K979" s="79"/>
      <c r="L979" s="79"/>
      <c r="M979" s="79"/>
      <c r="N979" s="56">
        <v>15</v>
      </c>
      <c r="O979" s="406">
        <v>70</v>
      </c>
      <c r="P979" s="406">
        <v>772</v>
      </c>
      <c r="Q979" s="70">
        <v>0</v>
      </c>
      <c r="R979" s="79">
        <v>1829</v>
      </c>
      <c r="S979" s="79">
        <v>6</v>
      </c>
      <c r="T979" s="79">
        <v>0</v>
      </c>
      <c r="U979" s="79"/>
      <c r="V979" s="79"/>
      <c r="W979" s="79"/>
      <c r="X979" s="79"/>
      <c r="Y979" s="79"/>
      <c r="Z979" s="79"/>
      <c r="AA979" s="56">
        <v>15</v>
      </c>
      <c r="AC979" s="74">
        <f t="shared" si="117"/>
        <v>-6</v>
      </c>
    </row>
    <row r="980" spans="1:29" x14ac:dyDescent="0.2">
      <c r="A980" s="56">
        <v>16</v>
      </c>
      <c r="B980" s="79">
        <v>0</v>
      </c>
      <c r="C980" s="79">
        <v>0</v>
      </c>
      <c r="D980" s="79">
        <v>0</v>
      </c>
      <c r="E980" s="79">
        <v>0</v>
      </c>
      <c r="F980" s="79">
        <v>851</v>
      </c>
      <c r="G980" s="79">
        <v>1283</v>
      </c>
      <c r="H980" s="79"/>
      <c r="I980" s="79"/>
      <c r="J980" s="79"/>
      <c r="K980" s="79"/>
      <c r="L980" s="79"/>
      <c r="M980" s="79"/>
      <c r="N980" s="56">
        <v>16</v>
      </c>
      <c r="O980" s="406">
        <v>0</v>
      </c>
      <c r="P980" s="406">
        <v>0</v>
      </c>
      <c r="Q980" s="70">
        <v>0</v>
      </c>
      <c r="R980" s="79">
        <v>0</v>
      </c>
      <c r="S980" s="79">
        <v>606</v>
      </c>
      <c r="T980" s="79">
        <v>397</v>
      </c>
      <c r="U980" s="79"/>
      <c r="V980" s="79"/>
      <c r="W980" s="79"/>
      <c r="X980" s="79"/>
      <c r="Y980" s="79"/>
      <c r="Z980" s="79"/>
      <c r="AA980" s="56">
        <v>16</v>
      </c>
      <c r="AC980" s="74">
        <f t="shared" si="117"/>
        <v>-209</v>
      </c>
    </row>
    <row r="981" spans="1:29" x14ac:dyDescent="0.2">
      <c r="A981" s="56">
        <v>17</v>
      </c>
      <c r="B981" s="79">
        <v>0</v>
      </c>
      <c r="C981" s="79">
        <v>807</v>
      </c>
      <c r="D981" s="79">
        <v>1009</v>
      </c>
      <c r="E981" s="79">
        <v>1323</v>
      </c>
      <c r="F981" s="79">
        <v>1669</v>
      </c>
      <c r="G981" s="79">
        <v>1891</v>
      </c>
      <c r="H981" s="79"/>
      <c r="I981" s="79"/>
      <c r="J981" s="79"/>
      <c r="K981" s="79"/>
      <c r="L981" s="79"/>
      <c r="M981" s="79"/>
      <c r="N981" s="56">
        <v>17</v>
      </c>
      <c r="O981" s="406">
        <v>0</v>
      </c>
      <c r="P981" s="406">
        <v>807</v>
      </c>
      <c r="Q981" s="70">
        <v>0</v>
      </c>
      <c r="R981" s="79">
        <v>0</v>
      </c>
      <c r="S981" s="79">
        <v>6</v>
      </c>
      <c r="T981" s="79">
        <v>0</v>
      </c>
      <c r="U981" s="79"/>
      <c r="V981" s="79"/>
      <c r="W981" s="79"/>
      <c r="X981" s="79"/>
      <c r="Y981" s="79"/>
      <c r="Z981" s="79"/>
      <c r="AA981" s="56">
        <v>17</v>
      </c>
      <c r="AC981" s="74">
        <f t="shared" si="117"/>
        <v>-6</v>
      </c>
    </row>
    <row r="982" spans="1:29" x14ac:dyDescent="0.2">
      <c r="A982" s="56">
        <v>18</v>
      </c>
      <c r="B982" s="79">
        <v>0</v>
      </c>
      <c r="C982" s="79">
        <v>0</v>
      </c>
      <c r="D982" s="79">
        <v>0</v>
      </c>
      <c r="E982" s="79">
        <v>51</v>
      </c>
      <c r="F982" s="79">
        <v>179</v>
      </c>
      <c r="G982" s="79">
        <v>179</v>
      </c>
      <c r="H982" s="79"/>
      <c r="I982" s="79"/>
      <c r="J982" s="79"/>
      <c r="K982" s="79"/>
      <c r="L982" s="79"/>
      <c r="M982" s="79"/>
      <c r="N982" s="56">
        <v>18</v>
      </c>
      <c r="O982" s="406">
        <v>0</v>
      </c>
      <c r="P982" s="406">
        <v>0</v>
      </c>
      <c r="Q982" s="70">
        <v>0</v>
      </c>
      <c r="R982" s="79">
        <v>0</v>
      </c>
      <c r="S982" s="79">
        <v>0</v>
      </c>
      <c r="T982" s="79">
        <v>0</v>
      </c>
      <c r="U982" s="79"/>
      <c r="V982" s="79"/>
      <c r="W982" s="79"/>
      <c r="X982" s="79"/>
      <c r="Y982" s="79"/>
      <c r="Z982" s="79"/>
      <c r="AA982" s="56">
        <v>18</v>
      </c>
      <c r="AC982" s="74">
        <f t="shared" si="117"/>
        <v>0</v>
      </c>
    </row>
    <row r="983" spans="1:29" x14ac:dyDescent="0.2">
      <c r="A983" s="56">
        <v>19</v>
      </c>
      <c r="B983" s="79">
        <v>0</v>
      </c>
      <c r="C983" s="79">
        <v>0</v>
      </c>
      <c r="D983" s="79">
        <v>0</v>
      </c>
      <c r="E983" s="79">
        <v>0</v>
      </c>
      <c r="F983" s="79">
        <v>0</v>
      </c>
      <c r="G983" s="79">
        <v>0</v>
      </c>
      <c r="H983" s="79"/>
      <c r="I983" s="79"/>
      <c r="J983" s="79"/>
      <c r="K983" s="79"/>
      <c r="L983" s="79"/>
      <c r="M983" s="79"/>
      <c r="N983" s="56">
        <v>19</v>
      </c>
      <c r="O983" s="406">
        <v>0</v>
      </c>
      <c r="P983" s="406">
        <v>0</v>
      </c>
      <c r="Q983" s="70">
        <v>0</v>
      </c>
      <c r="R983" s="79">
        <v>0</v>
      </c>
      <c r="S983" s="79">
        <v>0</v>
      </c>
      <c r="T983" s="79">
        <v>0</v>
      </c>
      <c r="U983" s="79"/>
      <c r="V983" s="79"/>
      <c r="W983" s="79"/>
      <c r="X983" s="79"/>
      <c r="Y983" s="79"/>
      <c r="Z983" s="79"/>
      <c r="AA983" s="56">
        <v>19</v>
      </c>
      <c r="AC983" s="74">
        <f t="shared" si="117"/>
        <v>0</v>
      </c>
    </row>
    <row r="984" spans="1:29" x14ac:dyDescent="0.2">
      <c r="A984" s="56">
        <v>20</v>
      </c>
      <c r="B984" s="79">
        <v>0</v>
      </c>
      <c r="C984" s="79">
        <v>0</v>
      </c>
      <c r="D984" s="79">
        <v>44</v>
      </c>
      <c r="E984" s="79">
        <v>224</v>
      </c>
      <c r="F984" s="79">
        <v>403</v>
      </c>
      <c r="G984" s="79">
        <v>410</v>
      </c>
      <c r="H984" s="79"/>
      <c r="I984" s="79"/>
      <c r="J984" s="79"/>
      <c r="K984" s="79"/>
      <c r="L984" s="79"/>
      <c r="M984" s="79"/>
      <c r="N984" s="56">
        <v>20</v>
      </c>
      <c r="O984" s="406">
        <v>0</v>
      </c>
      <c r="P984" s="406">
        <v>0</v>
      </c>
      <c r="Q984" s="70">
        <v>32</v>
      </c>
      <c r="R984" s="79">
        <v>0</v>
      </c>
      <c r="S984" s="79">
        <v>0</v>
      </c>
      <c r="T984" s="79">
        <v>0</v>
      </c>
      <c r="U984" s="79"/>
      <c r="V984" s="79"/>
      <c r="W984" s="79"/>
      <c r="X984" s="79"/>
      <c r="Y984" s="79"/>
      <c r="Z984" s="79"/>
      <c r="AA984" s="56">
        <v>20</v>
      </c>
      <c r="AC984" s="74">
        <f t="shared" si="117"/>
        <v>0</v>
      </c>
    </row>
    <row r="985" spans="1:29" x14ac:dyDescent="0.2">
      <c r="A985" s="56">
        <v>21</v>
      </c>
      <c r="B985" s="79">
        <v>1501</v>
      </c>
      <c r="C985" s="79">
        <v>1531</v>
      </c>
      <c r="D985" s="79">
        <v>1612</v>
      </c>
      <c r="E985" s="79">
        <v>1669</v>
      </c>
      <c r="F985" s="79">
        <v>1699</v>
      </c>
      <c r="G985" s="79">
        <v>1700</v>
      </c>
      <c r="H985" s="79"/>
      <c r="I985" s="79"/>
      <c r="J985" s="79"/>
      <c r="K985" s="79"/>
      <c r="L985" s="79"/>
      <c r="M985" s="79"/>
      <c r="N985" s="56">
        <v>21</v>
      </c>
      <c r="O985" s="406">
        <v>1501</v>
      </c>
      <c r="P985" s="406">
        <v>30</v>
      </c>
      <c r="Q985" s="70">
        <v>0</v>
      </c>
      <c r="R985" s="79">
        <v>0</v>
      </c>
      <c r="S985" s="79">
        <v>0</v>
      </c>
      <c r="T985" s="79">
        <v>0</v>
      </c>
      <c r="U985" s="79"/>
      <c r="V985" s="79"/>
      <c r="W985" s="79"/>
      <c r="X985" s="79"/>
      <c r="Y985" s="79"/>
      <c r="Z985" s="79"/>
      <c r="AA985" s="56">
        <v>21</v>
      </c>
      <c r="AC985" s="74">
        <f t="shared" si="117"/>
        <v>0</v>
      </c>
    </row>
    <row r="986" spans="1:29" x14ac:dyDescent="0.2">
      <c r="A986" s="56">
        <v>22</v>
      </c>
      <c r="B986" s="79">
        <v>0</v>
      </c>
      <c r="C986" s="79">
        <v>26</v>
      </c>
      <c r="D986" s="79">
        <v>296</v>
      </c>
      <c r="E986" s="79">
        <v>474</v>
      </c>
      <c r="F986" s="79">
        <v>700</v>
      </c>
      <c r="G986" s="79">
        <v>778</v>
      </c>
      <c r="H986" s="79"/>
      <c r="I986" s="79"/>
      <c r="J986" s="79"/>
      <c r="K986" s="79"/>
      <c r="L986" s="79"/>
      <c r="M986" s="79"/>
      <c r="N986" s="56">
        <v>22</v>
      </c>
      <c r="O986" s="406">
        <v>0</v>
      </c>
      <c r="P986" s="406">
        <v>26</v>
      </c>
      <c r="Q986" s="70">
        <v>0</v>
      </c>
      <c r="R986" s="79">
        <v>0</v>
      </c>
      <c r="S986" s="79">
        <v>116</v>
      </c>
      <c r="T986" s="79">
        <v>0</v>
      </c>
      <c r="U986" s="79"/>
      <c r="V986" s="79"/>
      <c r="W986" s="79"/>
      <c r="X986" s="79"/>
      <c r="Y986" s="79"/>
      <c r="Z986" s="79"/>
      <c r="AA986" s="56">
        <v>22</v>
      </c>
      <c r="AC986" s="74">
        <f t="shared" si="117"/>
        <v>-116</v>
      </c>
    </row>
    <row r="987" spans="1:29" x14ac:dyDescent="0.2">
      <c r="A987" s="56">
        <v>23</v>
      </c>
      <c r="B987" s="79">
        <v>0</v>
      </c>
      <c r="C987" s="79">
        <v>0</v>
      </c>
      <c r="D987" s="79">
        <v>596</v>
      </c>
      <c r="E987" s="79">
        <v>4694</v>
      </c>
      <c r="F987" s="79">
        <v>11246</v>
      </c>
      <c r="G987" s="79">
        <v>30811</v>
      </c>
      <c r="H987" s="79"/>
      <c r="I987" s="79"/>
      <c r="J987" s="79"/>
      <c r="K987" s="79"/>
      <c r="L987" s="79"/>
      <c r="M987" s="79"/>
      <c r="N987" s="56">
        <v>23</v>
      </c>
      <c r="O987" s="79">
        <v>0</v>
      </c>
      <c r="P987" s="79">
        <v>0</v>
      </c>
      <c r="Q987" s="70">
        <v>0</v>
      </c>
      <c r="R987" s="79">
        <v>0</v>
      </c>
      <c r="S987" s="79">
        <v>0</v>
      </c>
      <c r="T987" s="79">
        <v>0</v>
      </c>
      <c r="U987" s="79"/>
      <c r="V987" s="79"/>
      <c r="W987" s="79"/>
      <c r="X987" s="79"/>
      <c r="Y987" s="79"/>
      <c r="Z987" s="79"/>
      <c r="AA987" s="56">
        <v>23</v>
      </c>
      <c r="AC987" s="74">
        <f t="shared" si="117"/>
        <v>0</v>
      </c>
    </row>
    <row r="988" spans="1:29" x14ac:dyDescent="0.2">
      <c r="A988" s="56">
        <v>24</v>
      </c>
      <c r="B988" s="79">
        <v>0</v>
      </c>
      <c r="C988" s="79">
        <v>0</v>
      </c>
      <c r="D988" s="79">
        <v>175</v>
      </c>
      <c r="E988" s="79">
        <v>835</v>
      </c>
      <c r="F988" s="79">
        <v>2844</v>
      </c>
      <c r="G988" s="79">
        <v>3345</v>
      </c>
      <c r="H988" s="79"/>
      <c r="I988" s="79"/>
      <c r="J988" s="79"/>
      <c r="K988" s="79"/>
      <c r="L988" s="79"/>
      <c r="M988" s="79"/>
      <c r="N988" s="56">
        <v>24</v>
      </c>
      <c r="O988" s="79">
        <v>0</v>
      </c>
      <c r="P988" s="79">
        <v>0</v>
      </c>
      <c r="Q988" s="70">
        <v>0</v>
      </c>
      <c r="R988" s="79">
        <v>0</v>
      </c>
      <c r="S988" s="79">
        <v>0</v>
      </c>
      <c r="T988" s="79">
        <v>254</v>
      </c>
      <c r="U988" s="79"/>
      <c r="V988" s="79"/>
      <c r="W988" s="79"/>
      <c r="X988" s="79"/>
      <c r="Y988" s="79"/>
      <c r="Z988" s="79"/>
      <c r="AA988" s="56">
        <v>24</v>
      </c>
      <c r="AC988" s="74">
        <f t="shared" si="117"/>
        <v>254</v>
      </c>
    </row>
    <row r="989" spans="1:29" x14ac:dyDescent="0.2">
      <c r="A989" s="71" t="s">
        <v>2</v>
      </c>
      <c r="B989" s="404">
        <f t="shared" ref="B989:G989" si="118">SUM(B965:B988)</f>
        <v>1970</v>
      </c>
      <c r="C989" s="404">
        <f t="shared" si="118"/>
        <v>5146</v>
      </c>
      <c r="D989" s="404">
        <f t="shared" si="118"/>
        <v>18898</v>
      </c>
      <c r="E989" s="404">
        <f t="shared" si="118"/>
        <v>38392</v>
      </c>
      <c r="F989" s="404">
        <f t="shared" si="118"/>
        <v>60705</v>
      </c>
      <c r="G989" s="404">
        <f t="shared" si="118"/>
        <v>84097</v>
      </c>
      <c r="H989" s="404">
        <f t="shared" ref="H989:M989" si="119">SUM(H965:H988)</f>
        <v>0</v>
      </c>
      <c r="I989" s="404">
        <f t="shared" si="119"/>
        <v>0</v>
      </c>
      <c r="J989" s="404">
        <f t="shared" si="119"/>
        <v>0</v>
      </c>
      <c r="K989" s="404">
        <f t="shared" si="119"/>
        <v>0</v>
      </c>
      <c r="L989" s="404">
        <f t="shared" si="119"/>
        <v>0</v>
      </c>
      <c r="M989" s="404">
        <f t="shared" si="119"/>
        <v>0</v>
      </c>
      <c r="N989" s="411" t="s">
        <v>2</v>
      </c>
      <c r="O989" s="404">
        <f t="shared" ref="O989:T989" si="120">SUM(O965:O988)</f>
        <v>1970</v>
      </c>
      <c r="P989" s="404">
        <f t="shared" si="120"/>
        <v>3170</v>
      </c>
      <c r="Q989" s="413">
        <f t="shared" si="120"/>
        <v>8704</v>
      </c>
      <c r="R989" s="413">
        <f t="shared" si="120"/>
        <v>6488</v>
      </c>
      <c r="S989" s="404">
        <f t="shared" si="120"/>
        <v>4965</v>
      </c>
      <c r="T989" s="404">
        <f t="shared" si="120"/>
        <v>2219</v>
      </c>
      <c r="U989" s="404">
        <f t="shared" ref="U989:Z989" si="121">SUM(U965:U988)</f>
        <v>0</v>
      </c>
      <c r="V989" s="404">
        <f t="shared" si="121"/>
        <v>0</v>
      </c>
      <c r="W989" s="404">
        <f t="shared" si="121"/>
        <v>0</v>
      </c>
      <c r="X989" s="404">
        <f t="shared" si="121"/>
        <v>0</v>
      </c>
      <c r="Y989" s="404">
        <f t="shared" si="121"/>
        <v>0</v>
      </c>
      <c r="Z989" s="404">
        <f t="shared" si="121"/>
        <v>0</v>
      </c>
      <c r="AA989" s="71" t="s">
        <v>2</v>
      </c>
      <c r="AC989" s="74"/>
    </row>
    <row r="990" spans="1:29" x14ac:dyDescent="0.2">
      <c r="A990" s="45"/>
      <c r="M990" s="78"/>
      <c r="Z990" s="78"/>
      <c r="AC990" s="74"/>
    </row>
    <row r="991" spans="1:29" x14ac:dyDescent="0.2">
      <c r="A991" s="45"/>
      <c r="B991" s="81"/>
      <c r="N991" s="45"/>
      <c r="O991" s="95"/>
      <c r="P991" s="95"/>
      <c r="Q991" s="95"/>
      <c r="X991" s="354"/>
      <c r="AA991" s="45"/>
      <c r="AC991" s="74"/>
    </row>
    <row r="992" spans="1:29" x14ac:dyDescent="0.2">
      <c r="A992" s="45"/>
      <c r="B992" s="81"/>
      <c r="N992" s="45"/>
      <c r="AA992" s="45"/>
      <c r="AC992" s="74"/>
    </row>
    <row r="993" spans="1:30" x14ac:dyDescent="0.2">
      <c r="A993" s="45"/>
      <c r="B993" s="81"/>
      <c r="N993" s="45"/>
      <c r="O993" s="81"/>
      <c r="AA993" s="45"/>
      <c r="AC993" s="74"/>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74"/>
    </row>
    <row r="995" spans="1:30" x14ac:dyDescent="0.2">
      <c r="A995" s="64">
        <v>1</v>
      </c>
      <c r="B995" s="79">
        <v>0</v>
      </c>
      <c r="C995" s="79">
        <v>6</v>
      </c>
      <c r="D995" s="79">
        <v>8</v>
      </c>
      <c r="E995" s="79">
        <v>29</v>
      </c>
      <c r="F995" s="79">
        <v>44</v>
      </c>
      <c r="G995" s="79">
        <v>55</v>
      </c>
      <c r="H995" s="79"/>
      <c r="I995" s="79"/>
      <c r="J995" s="79"/>
      <c r="K995" s="79"/>
      <c r="L995" s="79"/>
      <c r="M995" s="79"/>
      <c r="N995" s="123">
        <v>1</v>
      </c>
      <c r="O995" s="79">
        <v>0</v>
      </c>
      <c r="P995" s="79">
        <v>6</v>
      </c>
      <c r="Q995" s="79">
        <v>0</v>
      </c>
      <c r="R995" s="79">
        <v>3</v>
      </c>
      <c r="S995" s="79">
        <v>1</v>
      </c>
      <c r="T995" s="79">
        <v>0</v>
      </c>
      <c r="U995" s="79"/>
      <c r="V995" s="79"/>
      <c r="W995" s="79"/>
      <c r="X995" s="79"/>
      <c r="Y995" s="79"/>
      <c r="Z995" s="79"/>
      <c r="AA995" s="64">
        <v>1</v>
      </c>
      <c r="AC995" s="74">
        <f t="shared" si="117"/>
        <v>-1</v>
      </c>
      <c r="AD995" s="15" t="b">
        <f t="shared" ref="AD995:AD1018" si="122">IF(T995&gt;=T965, TRUE, FALSE)</f>
        <v>1</v>
      </c>
    </row>
    <row r="996" spans="1:30" x14ac:dyDescent="0.2">
      <c r="A996" s="64">
        <v>2</v>
      </c>
      <c r="B996" s="79">
        <v>0</v>
      </c>
      <c r="C996" s="79">
        <v>0</v>
      </c>
      <c r="D996" s="79">
        <v>2</v>
      </c>
      <c r="E996" s="79">
        <v>4</v>
      </c>
      <c r="F996" s="79">
        <v>17</v>
      </c>
      <c r="G996" s="79">
        <v>21</v>
      </c>
      <c r="H996" s="79"/>
      <c r="I996" s="79"/>
      <c r="J996" s="79"/>
      <c r="K996" s="79"/>
      <c r="L996" s="79"/>
      <c r="M996" s="79"/>
      <c r="N996" s="123">
        <v>2</v>
      </c>
      <c r="O996" s="79">
        <v>0</v>
      </c>
      <c r="P996" s="79">
        <v>0</v>
      </c>
      <c r="Q996" s="79">
        <v>0</v>
      </c>
      <c r="R996" s="79">
        <v>0</v>
      </c>
      <c r="S996" s="79">
        <v>0</v>
      </c>
      <c r="T996" s="79">
        <v>0</v>
      </c>
      <c r="U996" s="79"/>
      <c r="V996" s="79"/>
      <c r="W996" s="79"/>
      <c r="X996" s="79"/>
      <c r="Y996" s="79"/>
      <c r="Z996" s="79"/>
      <c r="AA996" s="64">
        <v>2</v>
      </c>
      <c r="AC996" s="74">
        <f t="shared" si="117"/>
        <v>0</v>
      </c>
      <c r="AD996" s="15" t="b">
        <f t="shared" si="122"/>
        <v>1</v>
      </c>
    </row>
    <row r="997" spans="1:30" x14ac:dyDescent="0.2">
      <c r="A997" s="64">
        <v>3</v>
      </c>
      <c r="B997" s="79">
        <v>0</v>
      </c>
      <c r="C997" s="79">
        <v>1</v>
      </c>
      <c r="D997" s="79">
        <v>10</v>
      </c>
      <c r="E997" s="79">
        <v>18</v>
      </c>
      <c r="F997" s="79">
        <v>26</v>
      </c>
      <c r="G997" s="79">
        <v>29</v>
      </c>
      <c r="H997" s="79"/>
      <c r="I997" s="79"/>
      <c r="J997" s="79"/>
      <c r="K997" s="79"/>
      <c r="L997" s="79"/>
      <c r="M997" s="79"/>
      <c r="N997" s="123">
        <v>3</v>
      </c>
      <c r="O997" s="79">
        <v>0</v>
      </c>
      <c r="P997" s="79">
        <v>1</v>
      </c>
      <c r="Q997" s="79">
        <v>5</v>
      </c>
      <c r="R997" s="79">
        <v>1</v>
      </c>
      <c r="S997" s="79">
        <v>0</v>
      </c>
      <c r="T997" s="79">
        <v>0</v>
      </c>
      <c r="U997" s="79"/>
      <c r="V997" s="79"/>
      <c r="W997" s="79"/>
      <c r="X997" s="79"/>
      <c r="Y997" s="79"/>
      <c r="Z997" s="79"/>
      <c r="AA997" s="64">
        <v>3</v>
      </c>
      <c r="AC997" s="74">
        <f t="shared" si="117"/>
        <v>0</v>
      </c>
      <c r="AD997" s="15" t="b">
        <f t="shared" si="122"/>
        <v>1</v>
      </c>
    </row>
    <row r="998" spans="1:30" x14ac:dyDescent="0.2">
      <c r="A998" s="64">
        <v>4</v>
      </c>
      <c r="B998" s="79">
        <v>0</v>
      </c>
      <c r="C998" s="79">
        <v>0</v>
      </c>
      <c r="D998" s="79">
        <v>6</v>
      </c>
      <c r="E998" s="79">
        <v>27</v>
      </c>
      <c r="F998" s="79">
        <v>39</v>
      </c>
      <c r="G998" s="79">
        <v>45</v>
      </c>
      <c r="H998" s="79"/>
      <c r="I998" s="79"/>
      <c r="J998" s="79"/>
      <c r="K998" s="79"/>
      <c r="L998" s="79"/>
      <c r="M998" s="79"/>
      <c r="N998" s="123">
        <v>4</v>
      </c>
      <c r="O998" s="79">
        <v>0</v>
      </c>
      <c r="P998" s="79">
        <v>0</v>
      </c>
      <c r="Q998" s="79">
        <v>0</v>
      </c>
      <c r="R998" s="79">
        <v>0</v>
      </c>
      <c r="S998" s="79">
        <v>0</v>
      </c>
      <c r="T998" s="79">
        <v>0</v>
      </c>
      <c r="U998" s="79"/>
      <c r="V998" s="79"/>
      <c r="W998" s="79"/>
      <c r="X998" s="79"/>
      <c r="Y998" s="79"/>
      <c r="Z998" s="79"/>
      <c r="AA998" s="64">
        <v>4</v>
      </c>
      <c r="AC998" s="74">
        <f t="shared" si="117"/>
        <v>0</v>
      </c>
      <c r="AD998" s="15" t="b">
        <f t="shared" si="122"/>
        <v>1</v>
      </c>
    </row>
    <row r="999" spans="1:30" x14ac:dyDescent="0.2">
      <c r="A999" s="64">
        <v>5</v>
      </c>
      <c r="B999" s="79">
        <v>0</v>
      </c>
      <c r="C999" s="79">
        <v>0</v>
      </c>
      <c r="D999" s="79">
        <v>0</v>
      </c>
      <c r="E999" s="79">
        <v>7</v>
      </c>
      <c r="F999" s="79">
        <v>27</v>
      </c>
      <c r="G999" s="79">
        <v>57</v>
      </c>
      <c r="H999" s="79"/>
      <c r="I999" s="79"/>
      <c r="J999" s="79"/>
      <c r="K999" s="79"/>
      <c r="L999" s="79"/>
      <c r="M999" s="79"/>
      <c r="N999" s="123">
        <v>5</v>
      </c>
      <c r="O999" s="79">
        <v>0</v>
      </c>
      <c r="P999" s="79">
        <v>0</v>
      </c>
      <c r="Q999" s="79">
        <v>0</v>
      </c>
      <c r="R999" s="79">
        <v>0</v>
      </c>
      <c r="S999" s="79">
        <v>0</v>
      </c>
      <c r="T999" s="79">
        <v>0</v>
      </c>
      <c r="U999" s="79"/>
      <c r="V999" s="79"/>
      <c r="W999" s="79"/>
      <c r="X999" s="79"/>
      <c r="Y999" s="79"/>
      <c r="Z999" s="79"/>
      <c r="AA999" s="64">
        <v>5</v>
      </c>
      <c r="AC999" s="74">
        <f t="shared" si="117"/>
        <v>0</v>
      </c>
      <c r="AD999" s="15" t="b">
        <f t="shared" si="122"/>
        <v>1</v>
      </c>
    </row>
    <row r="1000" spans="1:30" x14ac:dyDescent="0.2">
      <c r="A1000" s="64">
        <v>6</v>
      </c>
      <c r="B1000" s="79">
        <v>0</v>
      </c>
      <c r="C1000" s="79">
        <v>0</v>
      </c>
      <c r="D1000" s="79">
        <v>2</v>
      </c>
      <c r="E1000" s="79">
        <v>10</v>
      </c>
      <c r="F1000" s="79">
        <v>23</v>
      </c>
      <c r="G1000" s="79">
        <v>29</v>
      </c>
      <c r="H1000" s="79"/>
      <c r="I1000" s="79"/>
      <c r="J1000" s="79"/>
      <c r="K1000" s="79"/>
      <c r="L1000" s="79"/>
      <c r="M1000" s="79"/>
      <c r="N1000" s="123">
        <v>6</v>
      </c>
      <c r="O1000" s="79">
        <v>0</v>
      </c>
      <c r="P1000" s="79">
        <v>0</v>
      </c>
      <c r="Q1000" s="79">
        <v>0</v>
      </c>
      <c r="R1000" s="79">
        <v>0</v>
      </c>
      <c r="S1000" s="79">
        <v>0</v>
      </c>
      <c r="T1000" s="79">
        <v>0</v>
      </c>
      <c r="U1000" s="79"/>
      <c r="V1000" s="79"/>
      <c r="W1000" s="79"/>
      <c r="X1000" s="79"/>
      <c r="Y1000" s="79"/>
      <c r="Z1000" s="79"/>
      <c r="AA1000" s="64">
        <v>6</v>
      </c>
      <c r="AC1000" s="74">
        <f t="shared" si="117"/>
        <v>0</v>
      </c>
      <c r="AD1000" s="15" t="b">
        <f t="shared" si="122"/>
        <v>1</v>
      </c>
    </row>
    <row r="1001" spans="1:30" x14ac:dyDescent="0.2">
      <c r="A1001" s="64">
        <v>7</v>
      </c>
      <c r="B1001" s="79">
        <v>0</v>
      </c>
      <c r="C1001" s="79">
        <v>2</v>
      </c>
      <c r="D1001" s="79">
        <v>10</v>
      </c>
      <c r="E1001" s="79">
        <v>20</v>
      </c>
      <c r="F1001" s="79">
        <v>27</v>
      </c>
      <c r="G1001" s="79">
        <v>41</v>
      </c>
      <c r="H1001" s="79"/>
      <c r="I1001" s="79"/>
      <c r="J1001" s="79"/>
      <c r="K1001" s="79"/>
      <c r="L1001" s="79"/>
      <c r="M1001" s="79"/>
      <c r="N1001" s="123">
        <v>7</v>
      </c>
      <c r="O1001" s="79">
        <v>0</v>
      </c>
      <c r="P1001" s="79">
        <v>2</v>
      </c>
      <c r="Q1001" s="79">
        <v>1</v>
      </c>
      <c r="R1001" s="79">
        <v>1</v>
      </c>
      <c r="S1001" s="79">
        <v>1</v>
      </c>
      <c r="T1001" s="79">
        <v>0</v>
      </c>
      <c r="U1001" s="79"/>
      <c r="V1001" s="79"/>
      <c r="W1001" s="79"/>
      <c r="X1001" s="79"/>
      <c r="Y1001" s="79"/>
      <c r="Z1001" s="79"/>
      <c r="AA1001" s="64">
        <v>7</v>
      </c>
      <c r="AC1001" s="74">
        <f t="shared" si="117"/>
        <v>-1</v>
      </c>
      <c r="AD1001" s="15" t="b">
        <f t="shared" si="122"/>
        <v>1</v>
      </c>
    </row>
    <row r="1002" spans="1:30" x14ac:dyDescent="0.2">
      <c r="A1002" s="64">
        <v>8</v>
      </c>
      <c r="B1002" s="79">
        <v>0</v>
      </c>
      <c r="C1002" s="79">
        <v>0</v>
      </c>
      <c r="D1002" s="79">
        <v>22</v>
      </c>
      <c r="E1002" s="79">
        <v>102</v>
      </c>
      <c r="F1002" s="79">
        <v>130</v>
      </c>
      <c r="G1002" s="79">
        <v>210</v>
      </c>
      <c r="H1002" s="79"/>
      <c r="I1002" s="79"/>
      <c r="J1002" s="79"/>
      <c r="K1002" s="79"/>
      <c r="L1002" s="79"/>
      <c r="M1002" s="79"/>
      <c r="N1002" s="123">
        <v>8</v>
      </c>
      <c r="O1002" s="79">
        <v>0</v>
      </c>
      <c r="P1002" s="79">
        <v>0</v>
      </c>
      <c r="Q1002" s="79">
        <v>0</v>
      </c>
      <c r="R1002" s="79">
        <v>3</v>
      </c>
      <c r="S1002" s="79">
        <v>2</v>
      </c>
      <c r="T1002" s="79">
        <v>0</v>
      </c>
      <c r="U1002" s="79"/>
      <c r="V1002" s="79"/>
      <c r="W1002" s="79"/>
      <c r="X1002" s="79"/>
      <c r="Y1002" s="79"/>
      <c r="Z1002" s="79"/>
      <c r="AA1002" s="64">
        <v>8</v>
      </c>
      <c r="AC1002" s="74">
        <f t="shared" si="117"/>
        <v>-2</v>
      </c>
      <c r="AD1002" s="15" t="b">
        <f t="shared" si="122"/>
        <v>1</v>
      </c>
    </row>
    <row r="1003" spans="1:30" x14ac:dyDescent="0.2">
      <c r="A1003" s="64">
        <v>9</v>
      </c>
      <c r="B1003" s="79">
        <v>1</v>
      </c>
      <c r="C1003" s="79">
        <v>1</v>
      </c>
      <c r="D1003" s="79">
        <v>8</v>
      </c>
      <c r="E1003" s="79">
        <v>31</v>
      </c>
      <c r="F1003" s="79">
        <v>55</v>
      </c>
      <c r="G1003" s="79">
        <v>89</v>
      </c>
      <c r="H1003" s="79"/>
      <c r="I1003" s="79"/>
      <c r="J1003" s="79"/>
      <c r="K1003" s="79"/>
      <c r="L1003" s="79"/>
      <c r="M1003" s="79"/>
      <c r="N1003" s="123">
        <v>9</v>
      </c>
      <c r="O1003" s="79">
        <v>1</v>
      </c>
      <c r="P1003" s="79">
        <v>0</v>
      </c>
      <c r="Q1003" s="79">
        <v>1</v>
      </c>
      <c r="R1003" s="79">
        <v>1</v>
      </c>
      <c r="S1003" s="79">
        <v>0</v>
      </c>
      <c r="T1003" s="79">
        <v>0</v>
      </c>
      <c r="U1003" s="79"/>
      <c r="V1003" s="79"/>
      <c r="W1003" s="79"/>
      <c r="X1003" s="79"/>
      <c r="Y1003" s="79"/>
      <c r="Z1003" s="79"/>
      <c r="AA1003" s="64">
        <v>9</v>
      </c>
      <c r="AC1003" s="74">
        <f t="shared" si="117"/>
        <v>0</v>
      </c>
      <c r="AD1003" s="15" t="b">
        <f t="shared" si="122"/>
        <v>1</v>
      </c>
    </row>
    <row r="1004" spans="1:30" x14ac:dyDescent="0.2">
      <c r="A1004" s="64">
        <v>10</v>
      </c>
      <c r="B1004" s="79">
        <v>0</v>
      </c>
      <c r="C1004" s="79">
        <v>0</v>
      </c>
      <c r="D1004" s="79">
        <v>7</v>
      </c>
      <c r="E1004" s="79">
        <v>35</v>
      </c>
      <c r="F1004" s="79">
        <v>69</v>
      </c>
      <c r="G1004" s="79">
        <v>128</v>
      </c>
      <c r="H1004" s="79"/>
      <c r="I1004" s="79"/>
      <c r="J1004" s="79"/>
      <c r="K1004" s="79"/>
      <c r="L1004" s="79"/>
      <c r="M1004" s="79"/>
      <c r="N1004" s="123">
        <v>10</v>
      </c>
      <c r="O1004" s="79">
        <v>0</v>
      </c>
      <c r="P1004" s="79">
        <v>0</v>
      </c>
      <c r="Q1004" s="79">
        <v>0</v>
      </c>
      <c r="R1004" s="79">
        <v>0</v>
      </c>
      <c r="S1004" s="79">
        <v>0</v>
      </c>
      <c r="T1004" s="79">
        <v>0</v>
      </c>
      <c r="U1004" s="79"/>
      <c r="V1004" s="79"/>
      <c r="W1004" s="79"/>
      <c r="X1004" s="79"/>
      <c r="Y1004" s="79"/>
      <c r="Z1004" s="79"/>
      <c r="AA1004" s="64">
        <v>10</v>
      </c>
      <c r="AC1004" s="74">
        <f t="shared" si="117"/>
        <v>0</v>
      </c>
      <c r="AD1004" s="15" t="b">
        <f t="shared" si="122"/>
        <v>1</v>
      </c>
    </row>
    <row r="1005" spans="1:30" x14ac:dyDescent="0.2">
      <c r="A1005" s="64">
        <v>11</v>
      </c>
      <c r="B1005" s="79">
        <v>0</v>
      </c>
      <c r="C1005" s="79">
        <v>0</v>
      </c>
      <c r="D1005" s="79">
        <v>5</v>
      </c>
      <c r="E1005" s="79">
        <v>10</v>
      </c>
      <c r="F1005" s="79">
        <v>30</v>
      </c>
      <c r="G1005" s="79">
        <v>72</v>
      </c>
      <c r="H1005" s="79"/>
      <c r="I1005" s="79"/>
      <c r="J1005" s="79"/>
      <c r="K1005" s="79"/>
      <c r="L1005" s="79"/>
      <c r="M1005" s="79"/>
      <c r="N1005" s="123">
        <v>11</v>
      </c>
      <c r="O1005" s="79">
        <v>0</v>
      </c>
      <c r="P1005" s="79">
        <v>0</v>
      </c>
      <c r="Q1005" s="79">
        <v>0</v>
      </c>
      <c r="R1005" s="79">
        <v>0</v>
      </c>
      <c r="S1005" s="79">
        <v>0</v>
      </c>
      <c r="T1005" s="79">
        <v>0</v>
      </c>
      <c r="U1005" s="79"/>
      <c r="V1005" s="79"/>
      <c r="W1005" s="79"/>
      <c r="X1005" s="79"/>
      <c r="Y1005" s="79"/>
      <c r="Z1005" s="79"/>
      <c r="AA1005" s="64">
        <v>11</v>
      </c>
      <c r="AC1005" s="74">
        <f t="shared" si="117"/>
        <v>0</v>
      </c>
      <c r="AD1005" s="15" t="b">
        <f t="shared" si="122"/>
        <v>1</v>
      </c>
    </row>
    <row r="1006" spans="1:30" x14ac:dyDescent="0.2">
      <c r="A1006" s="64">
        <v>12</v>
      </c>
      <c r="B1006" s="79">
        <v>0</v>
      </c>
      <c r="C1006" s="79">
        <v>1</v>
      </c>
      <c r="D1006" s="79">
        <v>48</v>
      </c>
      <c r="E1006" s="79">
        <v>116</v>
      </c>
      <c r="F1006" s="79">
        <v>255</v>
      </c>
      <c r="G1006" s="79">
        <v>336</v>
      </c>
      <c r="H1006" s="79"/>
      <c r="I1006" s="79"/>
      <c r="J1006" s="79"/>
      <c r="K1006" s="79"/>
      <c r="L1006" s="79"/>
      <c r="M1006" s="79"/>
      <c r="N1006" s="123">
        <v>12</v>
      </c>
      <c r="O1006" s="79">
        <v>0</v>
      </c>
      <c r="P1006" s="79">
        <v>1</v>
      </c>
      <c r="Q1006" s="79">
        <v>1</v>
      </c>
      <c r="R1006" s="79">
        <v>0</v>
      </c>
      <c r="S1006" s="79">
        <v>2</v>
      </c>
      <c r="T1006" s="79">
        <v>1</v>
      </c>
      <c r="U1006" s="79"/>
      <c r="V1006" s="79"/>
      <c r="W1006" s="79"/>
      <c r="X1006" s="79"/>
      <c r="Y1006" s="79"/>
      <c r="Z1006" s="79"/>
      <c r="AA1006" s="64">
        <v>12</v>
      </c>
      <c r="AC1006" s="74">
        <f t="shared" si="117"/>
        <v>-1</v>
      </c>
      <c r="AD1006" s="15" t="b">
        <f t="shared" si="122"/>
        <v>0</v>
      </c>
    </row>
    <row r="1007" spans="1:30" x14ac:dyDescent="0.2">
      <c r="A1007" s="64">
        <v>13</v>
      </c>
      <c r="B1007" s="79">
        <v>1</v>
      </c>
      <c r="C1007" s="79">
        <v>1</v>
      </c>
      <c r="D1007" s="79">
        <v>4</v>
      </c>
      <c r="E1007" s="79">
        <v>18</v>
      </c>
      <c r="F1007" s="79">
        <v>33</v>
      </c>
      <c r="G1007" s="79">
        <v>50</v>
      </c>
      <c r="H1007" s="79"/>
      <c r="I1007" s="79"/>
      <c r="J1007" s="79"/>
      <c r="K1007" s="79"/>
      <c r="L1007" s="79"/>
      <c r="M1007" s="79"/>
      <c r="N1007" s="123">
        <v>13</v>
      </c>
      <c r="O1007" s="79">
        <v>1</v>
      </c>
      <c r="P1007" s="79">
        <v>0</v>
      </c>
      <c r="Q1007" s="79">
        <v>1</v>
      </c>
      <c r="R1007" s="79">
        <v>0</v>
      </c>
      <c r="S1007" s="79">
        <v>0</v>
      </c>
      <c r="T1007" s="79">
        <v>0</v>
      </c>
      <c r="U1007" s="79"/>
      <c r="V1007" s="79"/>
      <c r="W1007" s="79"/>
      <c r="X1007" s="79"/>
      <c r="Y1007" s="79"/>
      <c r="Z1007" s="79"/>
      <c r="AA1007" s="64">
        <v>13</v>
      </c>
      <c r="AC1007" s="74">
        <f t="shared" si="117"/>
        <v>0</v>
      </c>
      <c r="AD1007" s="15" t="b">
        <f t="shared" si="122"/>
        <v>1</v>
      </c>
    </row>
    <row r="1008" spans="1:30" x14ac:dyDescent="0.2">
      <c r="A1008" s="64">
        <v>14</v>
      </c>
      <c r="B1008" s="79">
        <v>14</v>
      </c>
      <c r="C1008" s="79">
        <v>15</v>
      </c>
      <c r="D1008" s="79">
        <v>106</v>
      </c>
      <c r="E1008" s="79">
        <v>263</v>
      </c>
      <c r="F1008" s="79">
        <v>392</v>
      </c>
      <c r="G1008" s="79">
        <v>554</v>
      </c>
      <c r="H1008" s="79"/>
      <c r="I1008" s="79"/>
      <c r="J1008" s="79"/>
      <c r="K1008" s="79"/>
      <c r="L1008" s="79"/>
      <c r="M1008" s="79"/>
      <c r="N1008" s="123">
        <v>14</v>
      </c>
      <c r="O1008" s="79">
        <v>14</v>
      </c>
      <c r="P1008" s="79">
        <v>0</v>
      </c>
      <c r="Q1008" s="79">
        <v>25</v>
      </c>
      <c r="R1008" s="79">
        <v>11</v>
      </c>
      <c r="S1008" s="79">
        <v>10</v>
      </c>
      <c r="T1008" s="79">
        <v>5</v>
      </c>
      <c r="U1008" s="79"/>
      <c r="V1008" s="79"/>
      <c r="W1008" s="79"/>
      <c r="X1008" s="79"/>
      <c r="Y1008" s="79"/>
      <c r="Z1008" s="79"/>
      <c r="AA1008" s="64">
        <v>14</v>
      </c>
      <c r="AC1008" s="74">
        <f t="shared" si="117"/>
        <v>-5</v>
      </c>
      <c r="AD1008" s="15" t="b">
        <f t="shared" si="122"/>
        <v>0</v>
      </c>
    </row>
    <row r="1009" spans="1:30" x14ac:dyDescent="0.2">
      <c r="A1009" s="64">
        <v>15</v>
      </c>
      <c r="B1009" s="79">
        <v>4</v>
      </c>
      <c r="C1009" s="79">
        <v>9</v>
      </c>
      <c r="D1009" s="79">
        <v>19</v>
      </c>
      <c r="E1009" s="79">
        <v>131</v>
      </c>
      <c r="F1009" s="79">
        <v>207</v>
      </c>
      <c r="G1009" s="79">
        <v>239</v>
      </c>
      <c r="H1009" s="79"/>
      <c r="I1009" s="79"/>
      <c r="J1009" s="79"/>
      <c r="K1009" s="79"/>
      <c r="L1009" s="79"/>
      <c r="M1009" s="79"/>
      <c r="N1009" s="123">
        <v>15</v>
      </c>
      <c r="O1009" s="79">
        <v>4</v>
      </c>
      <c r="P1009" s="79">
        <v>4</v>
      </c>
      <c r="Q1009" s="79">
        <v>0</v>
      </c>
      <c r="R1009" s="79">
        <v>1</v>
      </c>
      <c r="S1009" s="79">
        <v>1</v>
      </c>
      <c r="T1009" s="79">
        <v>0</v>
      </c>
      <c r="U1009" s="79"/>
      <c r="V1009" s="79"/>
      <c r="W1009" s="79"/>
      <c r="X1009" s="79"/>
      <c r="Y1009" s="79"/>
      <c r="Z1009" s="79"/>
      <c r="AA1009" s="64">
        <v>15</v>
      </c>
      <c r="AC1009" s="74">
        <f t="shared" si="117"/>
        <v>-1</v>
      </c>
      <c r="AD1009" s="15" t="b">
        <f t="shared" si="122"/>
        <v>1</v>
      </c>
    </row>
    <row r="1010" spans="1:30" x14ac:dyDescent="0.2">
      <c r="A1010" s="64">
        <v>16</v>
      </c>
      <c r="B1010" s="79">
        <v>0</v>
      </c>
      <c r="C1010" s="79">
        <v>0</v>
      </c>
      <c r="D1010" s="79">
        <v>13</v>
      </c>
      <c r="E1010" s="79">
        <v>24</v>
      </c>
      <c r="F1010" s="79">
        <v>71</v>
      </c>
      <c r="G1010" s="79">
        <v>80</v>
      </c>
      <c r="H1010" s="79"/>
      <c r="I1010" s="79"/>
      <c r="J1010" s="79"/>
      <c r="K1010" s="79"/>
      <c r="L1010" s="79"/>
      <c r="M1010" s="79"/>
      <c r="N1010" s="123">
        <v>16</v>
      </c>
      <c r="O1010" s="79">
        <v>0</v>
      </c>
      <c r="P1010" s="79">
        <v>0</v>
      </c>
      <c r="Q1010" s="79">
        <v>0</v>
      </c>
      <c r="R1010" s="79">
        <v>0</v>
      </c>
      <c r="S1010" s="79">
        <v>2</v>
      </c>
      <c r="T1010" s="79">
        <v>1</v>
      </c>
      <c r="U1010" s="79"/>
      <c r="V1010" s="79"/>
      <c r="W1010" s="79"/>
      <c r="X1010" s="79"/>
      <c r="Y1010" s="79"/>
      <c r="Z1010" s="79"/>
      <c r="AA1010" s="64">
        <v>16</v>
      </c>
      <c r="AC1010" s="74">
        <f t="shared" si="117"/>
        <v>-1</v>
      </c>
      <c r="AD1010" s="15" t="b">
        <f t="shared" si="122"/>
        <v>0</v>
      </c>
    </row>
    <row r="1011" spans="1:30" x14ac:dyDescent="0.2">
      <c r="A1011" s="64">
        <v>17</v>
      </c>
      <c r="B1011" s="79">
        <v>0</v>
      </c>
      <c r="C1011" s="79">
        <v>2</v>
      </c>
      <c r="D1011" s="79">
        <v>24</v>
      </c>
      <c r="E1011" s="79">
        <v>60</v>
      </c>
      <c r="F1011" s="79">
        <v>114</v>
      </c>
      <c r="G1011" s="79">
        <v>144</v>
      </c>
      <c r="H1011" s="79"/>
      <c r="I1011" s="79"/>
      <c r="J1011" s="79"/>
      <c r="K1011" s="79"/>
      <c r="L1011" s="79"/>
      <c r="M1011" s="79"/>
      <c r="N1011" s="123">
        <v>17</v>
      </c>
      <c r="O1011" s="79">
        <v>0</v>
      </c>
      <c r="P1011" s="79">
        <v>2</v>
      </c>
      <c r="Q1011" s="79">
        <v>0</v>
      </c>
      <c r="R1011" s="79">
        <v>0</v>
      </c>
      <c r="S1011" s="79">
        <v>1</v>
      </c>
      <c r="T1011" s="79">
        <v>0</v>
      </c>
      <c r="U1011" s="79"/>
      <c r="V1011" s="79"/>
      <c r="W1011" s="79"/>
      <c r="X1011" s="79"/>
      <c r="Y1011" s="79"/>
      <c r="Z1011" s="79"/>
      <c r="AA1011" s="64">
        <v>17</v>
      </c>
      <c r="AC1011" s="74">
        <f t="shared" si="117"/>
        <v>-1</v>
      </c>
      <c r="AD1011" s="15" t="b">
        <f t="shared" si="122"/>
        <v>1</v>
      </c>
    </row>
    <row r="1012" spans="1:30" x14ac:dyDescent="0.2">
      <c r="A1012" s="64">
        <v>18</v>
      </c>
      <c r="B1012" s="79">
        <v>0</v>
      </c>
      <c r="C1012" s="79">
        <v>0</v>
      </c>
      <c r="D1012" s="79">
        <v>4</v>
      </c>
      <c r="E1012" s="79">
        <v>26</v>
      </c>
      <c r="F1012" s="79">
        <v>49</v>
      </c>
      <c r="G1012" s="79">
        <v>62</v>
      </c>
      <c r="H1012" s="79"/>
      <c r="I1012" s="79"/>
      <c r="J1012" s="79"/>
      <c r="K1012" s="79"/>
      <c r="L1012" s="79"/>
      <c r="M1012" s="79"/>
      <c r="N1012" s="123">
        <v>18</v>
      </c>
      <c r="O1012" s="79">
        <v>0</v>
      </c>
      <c r="P1012" s="79">
        <v>0</v>
      </c>
      <c r="Q1012" s="79">
        <v>0</v>
      </c>
      <c r="R1012" s="79">
        <v>0</v>
      </c>
      <c r="S1012" s="79">
        <v>0</v>
      </c>
      <c r="T1012" s="79">
        <v>0</v>
      </c>
      <c r="U1012" s="79"/>
      <c r="V1012" s="79"/>
      <c r="W1012" s="79"/>
      <c r="X1012" s="79"/>
      <c r="Y1012" s="79"/>
      <c r="Z1012" s="79"/>
      <c r="AA1012" s="64">
        <v>18</v>
      </c>
      <c r="AC1012" s="74">
        <f t="shared" si="117"/>
        <v>0</v>
      </c>
      <c r="AD1012" s="15" t="b">
        <f t="shared" si="122"/>
        <v>1</v>
      </c>
    </row>
    <row r="1013" spans="1:30" x14ac:dyDescent="0.2">
      <c r="A1013" s="64">
        <v>19</v>
      </c>
      <c r="B1013" s="79">
        <v>0</v>
      </c>
      <c r="C1013" s="79">
        <v>0</v>
      </c>
      <c r="D1013" s="79">
        <v>1</v>
      </c>
      <c r="E1013" s="79">
        <v>4</v>
      </c>
      <c r="F1013" s="79">
        <v>5</v>
      </c>
      <c r="G1013" s="79">
        <v>17</v>
      </c>
      <c r="H1013" s="79"/>
      <c r="I1013" s="79"/>
      <c r="J1013" s="79"/>
      <c r="K1013" s="79"/>
      <c r="L1013" s="79"/>
      <c r="M1013" s="79"/>
      <c r="N1013" s="123">
        <v>19</v>
      </c>
      <c r="O1013" s="79">
        <v>0</v>
      </c>
      <c r="P1013" s="79">
        <v>0</v>
      </c>
      <c r="Q1013" s="79">
        <v>0</v>
      </c>
      <c r="R1013" s="79">
        <v>0</v>
      </c>
      <c r="S1013" s="79">
        <v>0</v>
      </c>
      <c r="T1013" s="79">
        <v>0</v>
      </c>
      <c r="U1013" s="79"/>
      <c r="V1013" s="79"/>
      <c r="W1013" s="79"/>
      <c r="X1013" s="79"/>
      <c r="Y1013" s="79"/>
      <c r="Z1013" s="79"/>
      <c r="AA1013" s="64">
        <v>19</v>
      </c>
      <c r="AC1013" s="74">
        <f t="shared" si="117"/>
        <v>0</v>
      </c>
      <c r="AD1013" s="15" t="b">
        <f t="shared" si="122"/>
        <v>1</v>
      </c>
    </row>
    <row r="1014" spans="1:30" x14ac:dyDescent="0.2">
      <c r="A1014" s="64">
        <v>20</v>
      </c>
      <c r="B1014" s="79">
        <v>0</v>
      </c>
      <c r="C1014" s="79">
        <v>0</v>
      </c>
      <c r="D1014" s="79">
        <v>19</v>
      </c>
      <c r="E1014" s="79">
        <v>57</v>
      </c>
      <c r="F1014" s="79">
        <v>79</v>
      </c>
      <c r="G1014" s="79">
        <v>105</v>
      </c>
      <c r="H1014" s="79"/>
      <c r="I1014" s="79"/>
      <c r="J1014" s="79"/>
      <c r="K1014" s="79"/>
      <c r="L1014" s="79"/>
      <c r="M1014" s="79"/>
      <c r="N1014" s="123">
        <v>20</v>
      </c>
      <c r="O1014" s="79">
        <v>0</v>
      </c>
      <c r="P1014" s="79">
        <v>0</v>
      </c>
      <c r="Q1014" s="79">
        <v>1</v>
      </c>
      <c r="R1014" s="79">
        <v>0</v>
      </c>
      <c r="S1014" s="79">
        <v>0</v>
      </c>
      <c r="T1014" s="79">
        <v>0</v>
      </c>
      <c r="U1014" s="79"/>
      <c r="V1014" s="79"/>
      <c r="W1014" s="79"/>
      <c r="X1014" s="79"/>
      <c r="Y1014" s="79"/>
      <c r="Z1014" s="79"/>
      <c r="AA1014" s="64">
        <v>20</v>
      </c>
      <c r="AC1014" s="74">
        <f t="shared" si="117"/>
        <v>0</v>
      </c>
      <c r="AD1014" s="15" t="b">
        <f t="shared" si="122"/>
        <v>1</v>
      </c>
    </row>
    <row r="1015" spans="1:30" x14ac:dyDescent="0.2">
      <c r="A1015" s="64">
        <v>21</v>
      </c>
      <c r="B1015" s="79">
        <v>2</v>
      </c>
      <c r="C1015" s="79">
        <v>3</v>
      </c>
      <c r="D1015" s="79">
        <v>13</v>
      </c>
      <c r="E1015" s="79">
        <v>33</v>
      </c>
      <c r="F1015" s="79">
        <v>89</v>
      </c>
      <c r="G1015" s="79">
        <v>116</v>
      </c>
      <c r="H1015" s="79"/>
      <c r="I1015" s="79"/>
      <c r="J1015" s="79"/>
      <c r="K1015" s="79"/>
      <c r="L1015" s="79"/>
      <c r="M1015" s="79"/>
      <c r="N1015" s="123">
        <v>21</v>
      </c>
      <c r="O1015" s="79">
        <v>2</v>
      </c>
      <c r="P1015" s="79">
        <v>1</v>
      </c>
      <c r="Q1015" s="79">
        <v>0</v>
      </c>
      <c r="R1015" s="79">
        <v>0</v>
      </c>
      <c r="S1015" s="79">
        <v>0</v>
      </c>
      <c r="T1015" s="79">
        <v>0</v>
      </c>
      <c r="U1015" s="79"/>
      <c r="V1015" s="79"/>
      <c r="W1015" s="79"/>
      <c r="X1015" s="79"/>
      <c r="Y1015" s="79"/>
      <c r="Z1015" s="79"/>
      <c r="AA1015" s="64">
        <v>21</v>
      </c>
      <c r="AC1015" s="74">
        <f t="shared" si="117"/>
        <v>0</v>
      </c>
      <c r="AD1015" s="15" t="b">
        <f t="shared" si="122"/>
        <v>1</v>
      </c>
    </row>
    <row r="1016" spans="1:30" x14ac:dyDescent="0.2">
      <c r="A1016" s="64">
        <v>22</v>
      </c>
      <c r="B1016" s="79">
        <v>0</v>
      </c>
      <c r="C1016" s="79">
        <v>1</v>
      </c>
      <c r="D1016" s="79">
        <v>69</v>
      </c>
      <c r="E1016" s="79">
        <v>112</v>
      </c>
      <c r="F1016" s="79">
        <v>216</v>
      </c>
      <c r="G1016" s="79">
        <v>287</v>
      </c>
      <c r="H1016" s="79"/>
      <c r="I1016" s="79"/>
      <c r="J1016" s="79"/>
      <c r="K1016" s="79"/>
      <c r="L1016" s="79"/>
      <c r="M1016" s="79"/>
      <c r="N1016" s="123">
        <v>22</v>
      </c>
      <c r="O1016" s="79">
        <v>0</v>
      </c>
      <c r="P1016" s="79">
        <v>1</v>
      </c>
      <c r="Q1016" s="79">
        <v>0</v>
      </c>
      <c r="R1016" s="79">
        <v>0</v>
      </c>
      <c r="S1016" s="79">
        <v>1</v>
      </c>
      <c r="T1016" s="79">
        <v>0</v>
      </c>
      <c r="U1016" s="79"/>
      <c r="V1016" s="79"/>
      <c r="W1016" s="79"/>
      <c r="X1016" s="79"/>
      <c r="Y1016" s="79"/>
      <c r="Z1016" s="79"/>
      <c r="AA1016" s="64">
        <v>22</v>
      </c>
      <c r="AC1016" s="74">
        <f t="shared" si="117"/>
        <v>-1</v>
      </c>
      <c r="AD1016" s="15" t="b">
        <f t="shared" si="122"/>
        <v>1</v>
      </c>
    </row>
    <row r="1017" spans="1:30" x14ac:dyDescent="0.2">
      <c r="A1017" s="64">
        <v>23</v>
      </c>
      <c r="B1017" s="79">
        <v>0</v>
      </c>
      <c r="C1017" s="79">
        <v>0</v>
      </c>
      <c r="D1017" s="79">
        <v>13</v>
      </c>
      <c r="E1017" s="79">
        <v>59</v>
      </c>
      <c r="F1017" s="79">
        <v>131</v>
      </c>
      <c r="G1017" s="79">
        <v>346</v>
      </c>
      <c r="H1017" s="79"/>
      <c r="I1017" s="79"/>
      <c r="J1017" s="79"/>
      <c r="K1017" s="79"/>
      <c r="L1017" s="79"/>
      <c r="M1017" s="79"/>
      <c r="N1017" s="123">
        <v>23</v>
      </c>
      <c r="O1017" s="79">
        <v>0</v>
      </c>
      <c r="P1017" s="79">
        <v>0</v>
      </c>
      <c r="Q1017" s="79">
        <v>0</v>
      </c>
      <c r="R1017" s="79">
        <v>0</v>
      </c>
      <c r="S1017" s="79">
        <v>0</v>
      </c>
      <c r="T1017" s="79">
        <v>0</v>
      </c>
      <c r="U1017" s="79"/>
      <c r="V1017" s="79"/>
      <c r="W1017" s="79"/>
      <c r="X1017" s="79"/>
      <c r="Y1017" s="79"/>
      <c r="Z1017" s="79"/>
      <c r="AA1017" s="64">
        <v>23</v>
      </c>
      <c r="AC1017" s="74">
        <f t="shared" si="117"/>
        <v>0</v>
      </c>
      <c r="AD1017" s="15" t="b">
        <f t="shared" si="122"/>
        <v>1</v>
      </c>
    </row>
    <row r="1018" spans="1:30" x14ac:dyDescent="0.2">
      <c r="A1018" s="64">
        <v>24</v>
      </c>
      <c r="B1018" s="79">
        <v>0</v>
      </c>
      <c r="C1018" s="79">
        <v>2</v>
      </c>
      <c r="D1018" s="79">
        <v>33</v>
      </c>
      <c r="E1018" s="79">
        <v>77</v>
      </c>
      <c r="F1018" s="79">
        <v>116</v>
      </c>
      <c r="G1018" s="79">
        <v>154</v>
      </c>
      <c r="H1018" s="79"/>
      <c r="I1018" s="79"/>
      <c r="J1018" s="79"/>
      <c r="K1018" s="79"/>
      <c r="L1018" s="79"/>
      <c r="M1018" s="79"/>
      <c r="N1018" s="123">
        <v>24</v>
      </c>
      <c r="O1018" s="79">
        <v>0</v>
      </c>
      <c r="P1018" s="79">
        <v>0</v>
      </c>
      <c r="Q1018" s="79">
        <v>0</v>
      </c>
      <c r="R1018" s="79">
        <v>1</v>
      </c>
      <c r="S1018" s="79">
        <v>0</v>
      </c>
      <c r="T1018" s="79">
        <v>1</v>
      </c>
      <c r="U1018" s="79"/>
      <c r="V1018" s="79"/>
      <c r="W1018" s="79"/>
      <c r="X1018" s="79"/>
      <c r="Y1018" s="79"/>
      <c r="Z1018" s="79"/>
      <c r="AA1018" s="64">
        <v>24</v>
      </c>
      <c r="AC1018" s="74">
        <f t="shared" si="117"/>
        <v>1</v>
      </c>
      <c r="AD1018" s="15" t="b">
        <f t="shared" si="122"/>
        <v>0</v>
      </c>
    </row>
    <row r="1019" spans="1:30" x14ac:dyDescent="0.2">
      <c r="A1019" s="71" t="s">
        <v>2</v>
      </c>
      <c r="B1019" s="404">
        <f t="shared" ref="B1019:G1019" si="123">SUM(B995:B1018)</f>
        <v>22</v>
      </c>
      <c r="C1019" s="404">
        <f t="shared" si="123"/>
        <v>44</v>
      </c>
      <c r="D1019" s="404">
        <f t="shared" si="123"/>
        <v>446</v>
      </c>
      <c r="E1019" s="404">
        <f t="shared" si="123"/>
        <v>1273</v>
      </c>
      <c r="F1019" s="404">
        <f t="shared" si="123"/>
        <v>2244</v>
      </c>
      <c r="G1019" s="404">
        <f t="shared" si="123"/>
        <v>3266</v>
      </c>
      <c r="H1019" s="404">
        <f t="shared" ref="H1019:M1019" si="124">SUM(H995:H1018)</f>
        <v>0</v>
      </c>
      <c r="I1019" s="404">
        <f t="shared" si="124"/>
        <v>0</v>
      </c>
      <c r="J1019" s="404">
        <f t="shared" si="124"/>
        <v>0</v>
      </c>
      <c r="K1019" s="404">
        <f t="shared" si="124"/>
        <v>0</v>
      </c>
      <c r="L1019" s="404">
        <f t="shared" si="124"/>
        <v>0</v>
      </c>
      <c r="M1019" s="404">
        <f t="shared" si="124"/>
        <v>0</v>
      </c>
      <c r="N1019" s="411" t="s">
        <v>2</v>
      </c>
      <c r="O1019" s="404">
        <f t="shared" ref="O1019:T1019" si="125">SUM(O995:O1018)</f>
        <v>22</v>
      </c>
      <c r="P1019" s="404">
        <f t="shared" si="125"/>
        <v>18</v>
      </c>
      <c r="Q1019" s="404">
        <f t="shared" si="125"/>
        <v>35</v>
      </c>
      <c r="R1019" s="404">
        <f t="shared" si="125"/>
        <v>22</v>
      </c>
      <c r="S1019" s="404">
        <f t="shared" si="125"/>
        <v>21</v>
      </c>
      <c r="T1019" s="404">
        <f t="shared" si="125"/>
        <v>8</v>
      </c>
      <c r="U1019" s="404">
        <f t="shared" ref="U1019:Z1019" si="126">SUM(U995:U1018)</f>
        <v>0</v>
      </c>
      <c r="V1019" s="404">
        <f t="shared" si="126"/>
        <v>0</v>
      </c>
      <c r="W1019" s="404">
        <f t="shared" si="126"/>
        <v>0</v>
      </c>
      <c r="X1019" s="404">
        <f t="shared" si="126"/>
        <v>0</v>
      </c>
      <c r="Y1019" s="404">
        <f t="shared" si="126"/>
        <v>0</v>
      </c>
      <c r="Z1019" s="404">
        <f t="shared" si="126"/>
        <v>0</v>
      </c>
      <c r="AA1019" s="71" t="s">
        <v>2</v>
      </c>
      <c r="AC1019" s="74"/>
    </row>
    <row r="1020" spans="1:30" x14ac:dyDescent="0.2">
      <c r="A1020" s="45"/>
      <c r="M1020" s="78"/>
      <c r="AA1020" s="78"/>
      <c r="AC1020" s="74"/>
    </row>
    <row r="1021" spans="1:30" x14ac:dyDescent="0.2">
      <c r="B1021" s="95"/>
      <c r="C1021" s="95"/>
      <c r="D1021" s="67"/>
      <c r="E1021" s="67"/>
      <c r="F1021" s="67"/>
      <c r="H1021" s="67"/>
      <c r="O1021" s="354"/>
      <c r="P1021" s="354"/>
      <c r="Q1021" s="354"/>
      <c r="R1021" s="354"/>
      <c r="S1021" s="354"/>
      <c r="T1021" s="354"/>
      <c r="U1021" s="354"/>
      <c r="V1021" s="354"/>
      <c r="X1021" s="354"/>
      <c r="AC1021" s="74"/>
    </row>
    <row r="1022" spans="1:30" x14ac:dyDescent="0.2">
      <c r="M1022" s="100"/>
      <c r="AC1022" s="74"/>
    </row>
    <row r="1023" spans="1:30" x14ac:dyDescent="0.2">
      <c r="B1023" s="81"/>
      <c r="M1023" s="100"/>
      <c r="O1023" s="81"/>
      <c r="AC1023" s="74"/>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74"/>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v>112</v>
      </c>
      <c r="S1025" s="58">
        <v>127</v>
      </c>
      <c r="T1025" s="317">
        <v>95</v>
      </c>
      <c r="U1025" s="317"/>
      <c r="V1025" s="58"/>
      <c r="W1025" s="70"/>
      <c r="X1025" s="58"/>
      <c r="Y1025" s="58"/>
      <c r="Z1025" s="58"/>
      <c r="AA1025" s="56">
        <v>1</v>
      </c>
      <c r="AC1025" s="74">
        <f t="shared" si="117"/>
        <v>-32</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v>65</v>
      </c>
      <c r="S1026" s="58">
        <v>57</v>
      </c>
      <c r="T1026" s="317">
        <v>66</v>
      </c>
      <c r="U1026" s="317"/>
      <c r="V1026" s="58"/>
      <c r="W1026" s="70"/>
      <c r="X1026" s="58"/>
      <c r="Y1026" s="58"/>
      <c r="Z1026" s="58"/>
      <c r="AA1026" s="56">
        <v>2</v>
      </c>
      <c r="AC1026" s="74">
        <f t="shared" si="117"/>
        <v>9</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v>83</v>
      </c>
      <c r="S1027" s="58">
        <v>99</v>
      </c>
      <c r="T1027" s="317">
        <v>55</v>
      </c>
      <c r="U1027" s="58"/>
      <c r="V1027" s="58"/>
      <c r="W1027" s="70"/>
      <c r="X1027" s="58"/>
      <c r="Y1027" s="58"/>
      <c r="Z1027" s="58"/>
      <c r="AA1027" s="56">
        <v>3</v>
      </c>
      <c r="AC1027" s="74">
        <f t="shared" si="117"/>
        <v>-44</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v>161</v>
      </c>
      <c r="S1028" s="58">
        <v>128</v>
      </c>
      <c r="T1028" s="317">
        <v>102</v>
      </c>
      <c r="U1028" s="58"/>
      <c r="V1028" s="58"/>
      <c r="W1028" s="70"/>
      <c r="X1028" s="58"/>
      <c r="Y1028" s="58"/>
      <c r="Z1028" s="58"/>
      <c r="AA1028" s="56">
        <v>4</v>
      </c>
      <c r="AC1028" s="74">
        <f t="shared" si="117"/>
        <v>-26</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v>105</v>
      </c>
      <c r="S1029" s="58">
        <v>218</v>
      </c>
      <c r="T1029" s="317">
        <v>116</v>
      </c>
      <c r="U1029" s="58"/>
      <c r="V1029" s="58"/>
      <c r="W1029" s="70"/>
      <c r="X1029" s="58"/>
      <c r="Y1029" s="58"/>
      <c r="Z1029" s="58"/>
      <c r="AA1029" s="56">
        <v>5</v>
      </c>
      <c r="AC1029" s="74">
        <f t="shared" si="117"/>
        <v>-102</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v>106</v>
      </c>
      <c r="S1030" s="58">
        <v>117</v>
      </c>
      <c r="T1030" s="317">
        <v>74</v>
      </c>
      <c r="U1030" s="58"/>
      <c r="V1030" s="58"/>
      <c r="W1030" s="70"/>
      <c r="X1030" s="58"/>
      <c r="Y1030" s="58"/>
      <c r="Z1030" s="58"/>
      <c r="AA1030" s="56">
        <v>6</v>
      </c>
      <c r="AC1030" s="74">
        <f t="shared" ref="AC1030:AC1093" si="127">IFERROR(T1030-S1030,0)</f>
        <v>-43</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v>114</v>
      </c>
      <c r="S1031" s="58">
        <v>67</v>
      </c>
      <c r="T1031" s="317">
        <v>93</v>
      </c>
      <c r="U1031" s="58"/>
      <c r="V1031" s="58"/>
      <c r="W1031" s="70"/>
      <c r="X1031" s="58"/>
      <c r="Y1031" s="58"/>
      <c r="Z1031" s="58"/>
      <c r="AA1031" s="56">
        <v>7</v>
      </c>
      <c r="AC1031" s="74">
        <f t="shared" si="127"/>
        <v>26</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v>301</v>
      </c>
      <c r="S1032" s="58">
        <v>309</v>
      </c>
      <c r="T1032" s="317">
        <v>234</v>
      </c>
      <c r="U1032" s="58"/>
      <c r="V1032" s="58"/>
      <c r="W1032" s="70"/>
      <c r="X1032" s="58"/>
      <c r="Y1032" s="58"/>
      <c r="Z1032" s="58"/>
      <c r="AA1032" s="56">
        <v>8</v>
      </c>
      <c r="AC1032" s="74">
        <f t="shared" si="127"/>
        <v>-75</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v>583</v>
      </c>
      <c r="S1033" s="58">
        <v>134</v>
      </c>
      <c r="T1033" s="317">
        <v>99</v>
      </c>
      <c r="U1033" s="58"/>
      <c r="V1033" s="58"/>
      <c r="W1033" s="70"/>
      <c r="X1033" s="58"/>
      <c r="Y1033" s="58"/>
      <c r="Z1033" s="58"/>
      <c r="AA1033" s="56">
        <v>9</v>
      </c>
      <c r="AC1033" s="74">
        <f t="shared" si="127"/>
        <v>-35</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v>108</v>
      </c>
      <c r="S1034" s="58">
        <v>134</v>
      </c>
      <c r="T1034" s="317">
        <v>146</v>
      </c>
      <c r="U1034" s="58"/>
      <c r="V1034" s="58"/>
      <c r="W1034" s="70"/>
      <c r="X1034" s="58"/>
      <c r="Y1034" s="58"/>
      <c r="Z1034" s="58"/>
      <c r="AA1034" s="56">
        <v>10</v>
      </c>
      <c r="AC1034" s="74">
        <f t="shared" si="127"/>
        <v>12</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v>74</v>
      </c>
      <c r="S1035" s="58">
        <v>101</v>
      </c>
      <c r="T1035" s="317">
        <v>99</v>
      </c>
      <c r="U1035" s="58"/>
      <c r="V1035" s="58"/>
      <c r="W1035" s="70"/>
      <c r="X1035" s="58"/>
      <c r="Y1035" s="58"/>
      <c r="Z1035" s="58"/>
      <c r="AA1035" s="56">
        <v>11</v>
      </c>
      <c r="AC1035" s="74">
        <f t="shared" si="127"/>
        <v>-2</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v>359</v>
      </c>
      <c r="S1036" s="58">
        <v>416</v>
      </c>
      <c r="T1036" s="317">
        <v>333</v>
      </c>
      <c r="U1036" s="58"/>
      <c r="V1036" s="58"/>
      <c r="W1036" s="70"/>
      <c r="X1036" s="58"/>
      <c r="Y1036" s="58"/>
      <c r="Z1036" s="58"/>
      <c r="AA1036" s="56">
        <v>12</v>
      </c>
      <c r="AC1036" s="74">
        <f t="shared" si="127"/>
        <v>-83</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v>267</v>
      </c>
      <c r="S1037" s="58">
        <v>305</v>
      </c>
      <c r="T1037" s="317">
        <v>246</v>
      </c>
      <c r="U1037" s="58"/>
      <c r="V1037" s="58"/>
      <c r="W1037" s="70"/>
      <c r="X1037" s="58"/>
      <c r="Y1037" s="58"/>
      <c r="Z1037" s="58"/>
      <c r="AA1037" s="56">
        <v>13</v>
      </c>
      <c r="AC1037" s="74">
        <f t="shared" si="127"/>
        <v>-59</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v>515</v>
      </c>
      <c r="S1038" s="58">
        <v>550</v>
      </c>
      <c r="T1038" s="317">
        <v>349</v>
      </c>
      <c r="U1038" s="58"/>
      <c r="V1038" s="58"/>
      <c r="W1038" s="70"/>
      <c r="X1038" s="58"/>
      <c r="Y1038" s="58"/>
      <c r="Z1038" s="58"/>
      <c r="AA1038" s="56">
        <v>14</v>
      </c>
      <c r="AC1038" s="74">
        <f t="shared" si="127"/>
        <v>-201</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v>673</v>
      </c>
      <c r="S1039" s="58">
        <v>719</v>
      </c>
      <c r="T1039" s="317">
        <v>334</v>
      </c>
      <c r="U1039" s="58"/>
      <c r="V1039" s="58"/>
      <c r="W1039" s="70"/>
      <c r="X1039" s="58"/>
      <c r="Y1039" s="58"/>
      <c r="Z1039" s="58"/>
      <c r="AA1039" s="56">
        <v>15</v>
      </c>
      <c r="AC1039" s="74">
        <f t="shared" si="127"/>
        <v>-385</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v>281</v>
      </c>
      <c r="S1040" s="58">
        <v>352</v>
      </c>
      <c r="T1040" s="317">
        <v>274</v>
      </c>
      <c r="U1040" s="58"/>
      <c r="V1040" s="58"/>
      <c r="W1040" s="70"/>
      <c r="X1040" s="58"/>
      <c r="Y1040" s="58"/>
      <c r="Z1040" s="58"/>
      <c r="AA1040" s="56">
        <v>16</v>
      </c>
      <c r="AC1040" s="74">
        <f t="shared" si="127"/>
        <v>-78</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v>196</v>
      </c>
      <c r="S1041" s="58">
        <v>251</v>
      </c>
      <c r="T1041" s="317">
        <v>176</v>
      </c>
      <c r="U1041" s="58"/>
      <c r="V1041" s="58"/>
      <c r="W1041" s="70"/>
      <c r="X1041" s="58"/>
      <c r="Y1041" s="58"/>
      <c r="Z1041" s="58"/>
      <c r="AA1041" s="56">
        <v>17</v>
      </c>
      <c r="AC1041" s="74">
        <f t="shared" si="127"/>
        <v>-75</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v>83</v>
      </c>
      <c r="S1042" s="58">
        <v>94</v>
      </c>
      <c r="T1042" s="317">
        <v>83</v>
      </c>
      <c r="U1042" s="58"/>
      <c r="V1042" s="58"/>
      <c r="W1042" s="70"/>
      <c r="X1042" s="58"/>
      <c r="Y1042" s="58"/>
      <c r="Z1042" s="58"/>
      <c r="AA1042" s="56">
        <v>18</v>
      </c>
      <c r="AC1042" s="74">
        <f t="shared" si="127"/>
        <v>-11</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v>147</v>
      </c>
      <c r="S1043" s="58">
        <v>99</v>
      </c>
      <c r="T1043" s="317">
        <v>84</v>
      </c>
      <c r="U1043" s="58"/>
      <c r="V1043" s="58"/>
      <c r="W1043" s="70"/>
      <c r="X1043" s="58"/>
      <c r="Y1043" s="58"/>
      <c r="Z1043" s="58"/>
      <c r="AA1043" s="56">
        <v>19</v>
      </c>
      <c r="AC1043" s="74">
        <f t="shared" si="127"/>
        <v>-15</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v>186</v>
      </c>
      <c r="S1044" s="58">
        <v>184</v>
      </c>
      <c r="T1044" s="317">
        <v>145</v>
      </c>
      <c r="U1044" s="58"/>
      <c r="V1044" s="58"/>
      <c r="W1044" s="70"/>
      <c r="X1044" s="58"/>
      <c r="Y1044" s="58"/>
      <c r="Z1044" s="58"/>
      <c r="AA1044" s="56">
        <v>20</v>
      </c>
      <c r="AC1044" s="74">
        <f t="shared" si="127"/>
        <v>-39</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v>487</v>
      </c>
      <c r="S1045" s="58">
        <v>658</v>
      </c>
      <c r="T1045" s="317">
        <v>487</v>
      </c>
      <c r="U1045" s="58"/>
      <c r="V1045" s="58"/>
      <c r="W1045" s="70"/>
      <c r="X1045" s="58"/>
      <c r="Y1045" s="58"/>
      <c r="Z1045" s="58"/>
      <c r="AA1045" s="56">
        <v>21</v>
      </c>
      <c r="AC1045" s="74">
        <f t="shared" si="127"/>
        <v>-171</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v>275</v>
      </c>
      <c r="S1046" s="58">
        <v>319</v>
      </c>
      <c r="T1046" s="317">
        <v>310</v>
      </c>
      <c r="U1046" s="58"/>
      <c r="V1046" s="58"/>
      <c r="W1046" s="70"/>
      <c r="X1046" s="58"/>
      <c r="Y1046" s="58"/>
      <c r="Z1046" s="58"/>
      <c r="AA1046" s="56">
        <v>22</v>
      </c>
      <c r="AC1046" s="74">
        <f t="shared" si="127"/>
        <v>-9</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v>1191</v>
      </c>
      <c r="S1047" s="58">
        <v>1339</v>
      </c>
      <c r="T1047" s="317">
        <v>1226</v>
      </c>
      <c r="U1047" s="58"/>
      <c r="V1047" s="58"/>
      <c r="W1047" s="70"/>
      <c r="X1047" s="58"/>
      <c r="Y1047" s="58"/>
      <c r="Z1047" s="58"/>
      <c r="AA1047" s="56">
        <v>23</v>
      </c>
      <c r="AC1047" s="74">
        <f t="shared" si="127"/>
        <v>-113</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v>220</v>
      </c>
      <c r="S1048" s="58">
        <v>318</v>
      </c>
      <c r="T1048" s="317">
        <v>317</v>
      </c>
      <c r="U1048" s="58"/>
      <c r="V1048" s="58"/>
      <c r="W1048" s="70"/>
      <c r="X1048" s="58"/>
      <c r="Y1048" s="58"/>
      <c r="Z1048" s="58"/>
      <c r="AA1048" s="56">
        <v>24</v>
      </c>
      <c r="AC1048" s="74">
        <f t="shared" si="127"/>
        <v>-1</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28">SUM(G1025:G1048)</f>
        <v>41617</v>
      </c>
      <c r="H1049" s="61">
        <f t="shared" si="128"/>
        <v>0</v>
      </c>
      <c r="I1049" s="61">
        <f t="shared" si="128"/>
        <v>0</v>
      </c>
      <c r="J1049" s="61">
        <f t="shared" si="128"/>
        <v>0</v>
      </c>
      <c r="K1049" s="61">
        <f t="shared" si="128"/>
        <v>0</v>
      </c>
      <c r="L1049" s="61">
        <f t="shared" ref="L1049" si="129">SUM(L1025:L1048)</f>
        <v>0</v>
      </c>
      <c r="M1049" s="61">
        <f t="shared" si="128"/>
        <v>0</v>
      </c>
      <c r="N1049" s="71" t="s">
        <v>2</v>
      </c>
      <c r="O1049" s="61">
        <f>SUM(O1025:O1048)</f>
        <v>7425</v>
      </c>
      <c r="P1049" s="61">
        <f>SUM(P1025:P1048)</f>
        <v>7470</v>
      </c>
      <c r="Q1049" s="61">
        <f t="shared" ref="Q1049:V1049" si="130">SUM(Q1025:Q1048)</f>
        <v>7392</v>
      </c>
      <c r="R1049" s="61">
        <f>SUM(R1025:R1048)</f>
        <v>6692</v>
      </c>
      <c r="S1049" s="61">
        <f t="shared" si="130"/>
        <v>7095</v>
      </c>
      <c r="T1049" s="353">
        <f t="shared" si="130"/>
        <v>5543</v>
      </c>
      <c r="U1049" s="353">
        <f t="shared" si="130"/>
        <v>0</v>
      </c>
      <c r="V1049" s="353">
        <f t="shared" si="130"/>
        <v>0</v>
      </c>
      <c r="W1049" s="61">
        <f>SUM(W1025:W1048)</f>
        <v>0</v>
      </c>
      <c r="X1049" s="353">
        <f>SUM(X1025:X1048)</f>
        <v>0</v>
      </c>
      <c r="Y1049" s="61">
        <f>SUM(Y1025:Y1048)</f>
        <v>0</v>
      </c>
      <c r="Z1049" s="61">
        <f>SUM(Z1025:Z1048)</f>
        <v>0</v>
      </c>
      <c r="AA1049" s="60" t="s">
        <v>2</v>
      </c>
      <c r="AC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74"/>
    </row>
    <row r="1051" spans="1:30" x14ac:dyDescent="0.2">
      <c r="A1051" s="45"/>
      <c r="B1051" s="62"/>
      <c r="C1051" s="62"/>
      <c r="D1051" s="62"/>
      <c r="E1051" s="62"/>
      <c r="F1051" s="62"/>
      <c r="G1051" s="62"/>
      <c r="H1051" s="62"/>
      <c r="I1051" s="62"/>
      <c r="J1051" s="62"/>
      <c r="K1051" s="62"/>
      <c r="L1051" s="62"/>
      <c r="M1051" s="62"/>
      <c r="N1051" s="45"/>
      <c r="W1051" s="102"/>
      <c r="AA1051" s="45"/>
      <c r="AC1051" s="74"/>
    </row>
    <row r="1052" spans="1:30" x14ac:dyDescent="0.2">
      <c r="A1052" s="45"/>
      <c r="B1052" s="62"/>
      <c r="C1052" s="62"/>
      <c r="D1052" s="62"/>
      <c r="E1052" s="62"/>
      <c r="F1052" s="62"/>
      <c r="G1052" s="62"/>
      <c r="H1052" s="62"/>
      <c r="I1052" s="62"/>
      <c r="J1052" s="62"/>
      <c r="K1052" s="62"/>
      <c r="L1052" s="62"/>
      <c r="M1052" s="62"/>
      <c r="N1052" s="45"/>
      <c r="W1052" s="102"/>
      <c r="AA1052" s="45"/>
      <c r="AC1052" s="74"/>
    </row>
    <row r="1053" spans="1:30" x14ac:dyDescent="0.2">
      <c r="A1053" s="45"/>
      <c r="B1053" s="81"/>
      <c r="M1053" s="100"/>
      <c r="N1053" s="45"/>
      <c r="O1053" s="81"/>
      <c r="AA1053" s="45"/>
      <c r="AC1053" s="74"/>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74"/>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v>290</v>
      </c>
      <c r="S1055" s="58">
        <v>316</v>
      </c>
      <c r="T1055" s="317">
        <v>238</v>
      </c>
      <c r="U1055" s="317"/>
      <c r="V1055" s="58"/>
      <c r="W1055" s="58"/>
      <c r="X1055" s="58"/>
      <c r="Y1055" s="58"/>
      <c r="Z1055" s="58"/>
      <c r="AA1055" s="64">
        <v>1</v>
      </c>
      <c r="AC1055" s="74">
        <f t="shared" si="127"/>
        <v>-78</v>
      </c>
      <c r="AD1055" s="15" t="b">
        <f t="shared" ref="AD1055:AD1118" si="131">IF(T1055&gt;=T1025,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v>168</v>
      </c>
      <c r="S1056" s="58">
        <v>175</v>
      </c>
      <c r="T1056" s="317">
        <v>167</v>
      </c>
      <c r="U1056" s="317"/>
      <c r="V1056" s="58"/>
      <c r="W1056" s="58"/>
      <c r="X1056" s="58"/>
      <c r="Y1056" s="58"/>
      <c r="Z1056" s="58"/>
      <c r="AA1056" s="64">
        <v>2</v>
      </c>
      <c r="AC1056" s="74">
        <f t="shared" si="127"/>
        <v>-8</v>
      </c>
      <c r="AD1056" s="15" t="b">
        <f t="shared" si="131"/>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v>214</v>
      </c>
      <c r="S1057" s="58">
        <v>212</v>
      </c>
      <c r="T1057" s="317">
        <v>146</v>
      </c>
      <c r="U1057" s="58"/>
      <c r="V1057" s="58"/>
      <c r="W1057" s="58"/>
      <c r="X1057" s="58"/>
      <c r="Y1057" s="58"/>
      <c r="Z1057" s="58"/>
      <c r="AA1057" s="64">
        <v>3</v>
      </c>
      <c r="AC1057" s="74">
        <f t="shared" si="127"/>
        <v>-66</v>
      </c>
      <c r="AD1057" s="15" t="b">
        <f t="shared" si="131"/>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v>537</v>
      </c>
      <c r="S1058" s="58">
        <v>483</v>
      </c>
      <c r="T1058" s="317">
        <v>391</v>
      </c>
      <c r="U1058" s="58"/>
      <c r="V1058" s="58"/>
      <c r="W1058" s="58"/>
      <c r="X1058" s="58"/>
      <c r="Y1058" s="58"/>
      <c r="Z1058" s="58"/>
      <c r="AA1058" s="64">
        <v>4</v>
      </c>
      <c r="AC1058" s="74">
        <f t="shared" si="127"/>
        <v>-92</v>
      </c>
      <c r="AD1058" s="15" t="b">
        <f t="shared" si="131"/>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v>323</v>
      </c>
      <c r="S1059" s="58">
        <v>532</v>
      </c>
      <c r="T1059" s="317">
        <v>299</v>
      </c>
      <c r="U1059" s="58"/>
      <c r="V1059" s="58"/>
      <c r="W1059" s="58"/>
      <c r="X1059" s="58"/>
      <c r="Y1059" s="58"/>
      <c r="Z1059" s="58"/>
      <c r="AA1059" s="64">
        <v>5</v>
      </c>
      <c r="AC1059" s="74">
        <f t="shared" si="127"/>
        <v>-233</v>
      </c>
      <c r="AD1059" s="15" t="b">
        <f t="shared" si="131"/>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v>262</v>
      </c>
      <c r="S1060" s="58">
        <v>330</v>
      </c>
      <c r="T1060" s="317">
        <v>282</v>
      </c>
      <c r="U1060" s="58"/>
      <c r="V1060" s="58"/>
      <c r="W1060" s="58"/>
      <c r="X1060" s="58"/>
      <c r="Y1060" s="58"/>
      <c r="Z1060" s="58"/>
      <c r="AA1060" s="64">
        <v>6</v>
      </c>
      <c r="AC1060" s="74">
        <f t="shared" si="127"/>
        <v>-48</v>
      </c>
      <c r="AD1060" s="15" t="b">
        <f t="shared" si="131"/>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v>260</v>
      </c>
      <c r="S1061" s="58">
        <v>196</v>
      </c>
      <c r="T1061" s="317">
        <v>319</v>
      </c>
      <c r="U1061" s="58"/>
      <c r="V1061" s="58"/>
      <c r="W1061" s="58"/>
      <c r="X1061" s="58"/>
      <c r="Y1061" s="58"/>
      <c r="Z1061" s="58"/>
      <c r="AA1061" s="64">
        <v>7</v>
      </c>
      <c r="AC1061" s="74">
        <f t="shared" si="127"/>
        <v>123</v>
      </c>
      <c r="AD1061" s="15" t="b">
        <f t="shared" si="131"/>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v>675</v>
      </c>
      <c r="S1062" s="58">
        <v>718</v>
      </c>
      <c r="T1062" s="317">
        <v>555</v>
      </c>
      <c r="U1062" s="58"/>
      <c r="V1062" s="58"/>
      <c r="W1062" s="58"/>
      <c r="X1062" s="58"/>
      <c r="Y1062" s="58"/>
      <c r="Z1062" s="58"/>
      <c r="AA1062" s="64">
        <v>8</v>
      </c>
      <c r="AC1062" s="74">
        <f t="shared" si="127"/>
        <v>-163</v>
      </c>
      <c r="AD1062" s="15" t="b">
        <f t="shared" si="131"/>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209</v>
      </c>
      <c r="P1063" s="58">
        <v>217</v>
      </c>
      <c r="Q1063" s="58">
        <v>267</v>
      </c>
      <c r="R1063" s="58">
        <v>5037</v>
      </c>
      <c r="S1063" s="58">
        <v>338</v>
      </c>
      <c r="T1063" s="317">
        <v>248</v>
      </c>
      <c r="U1063" s="58"/>
      <c r="V1063" s="58"/>
      <c r="W1063" s="58"/>
      <c r="X1063" s="58"/>
      <c r="Y1063" s="58"/>
      <c r="Z1063" s="58"/>
      <c r="AA1063" s="64">
        <v>9</v>
      </c>
      <c r="AC1063" s="74">
        <f t="shared" si="127"/>
        <v>-90</v>
      </c>
      <c r="AD1063" s="15" t="b">
        <f t="shared" si="131"/>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v>236</v>
      </c>
      <c r="S1064" s="58">
        <v>287</v>
      </c>
      <c r="T1064" s="317">
        <v>293</v>
      </c>
      <c r="U1064" s="58"/>
      <c r="V1064" s="58"/>
      <c r="W1064" s="58"/>
      <c r="X1064" s="58"/>
      <c r="Y1064" s="58"/>
      <c r="Z1064" s="58"/>
      <c r="AA1064" s="64">
        <v>10</v>
      </c>
      <c r="AC1064" s="74">
        <f t="shared" si="127"/>
        <v>6</v>
      </c>
      <c r="AD1064" s="15" t="b">
        <f t="shared" si="131"/>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v>273</v>
      </c>
      <c r="S1065" s="58">
        <v>336</v>
      </c>
      <c r="T1065" s="317">
        <v>274</v>
      </c>
      <c r="U1065" s="58"/>
      <c r="V1065" s="58"/>
      <c r="W1065" s="58"/>
      <c r="X1065" s="58"/>
      <c r="Y1065" s="58"/>
      <c r="Z1065" s="58"/>
      <c r="AA1065" s="64">
        <v>11</v>
      </c>
      <c r="AC1065" s="74">
        <f t="shared" si="127"/>
        <v>-62</v>
      </c>
      <c r="AD1065" s="15" t="b">
        <f t="shared" si="131"/>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v>975</v>
      </c>
      <c r="S1066" s="58">
        <v>1136</v>
      </c>
      <c r="T1066" s="317">
        <v>890</v>
      </c>
      <c r="U1066" s="58"/>
      <c r="V1066" s="58"/>
      <c r="W1066" s="58"/>
      <c r="X1066" s="58"/>
      <c r="Y1066" s="58"/>
      <c r="Z1066" s="58"/>
      <c r="AA1066" s="64">
        <v>12</v>
      </c>
      <c r="AC1066" s="74">
        <f t="shared" si="127"/>
        <v>-246</v>
      </c>
      <c r="AD1066" s="15" t="b">
        <f t="shared" si="131"/>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v>756</v>
      </c>
      <c r="S1067" s="58">
        <v>763</v>
      </c>
      <c r="T1067" s="317">
        <v>656</v>
      </c>
      <c r="U1067" s="58"/>
      <c r="V1067" s="58"/>
      <c r="W1067" s="58"/>
      <c r="X1067" s="58"/>
      <c r="Y1067" s="58"/>
      <c r="Z1067" s="58"/>
      <c r="AA1067" s="64">
        <v>13</v>
      </c>
      <c r="AC1067" s="74">
        <f t="shared" si="127"/>
        <v>-107</v>
      </c>
      <c r="AD1067" s="15" t="b">
        <f t="shared" si="131"/>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v>736</v>
      </c>
      <c r="S1068" s="58">
        <v>630</v>
      </c>
      <c r="T1068" s="317">
        <v>388</v>
      </c>
      <c r="U1068" s="58"/>
      <c r="V1068" s="58"/>
      <c r="W1068" s="58"/>
      <c r="X1068" s="58"/>
      <c r="Y1068" s="58"/>
      <c r="Z1068" s="58"/>
      <c r="AA1068" s="64">
        <v>14</v>
      </c>
      <c r="AC1068" s="74">
        <f t="shared" si="127"/>
        <v>-242</v>
      </c>
      <c r="AD1068" s="15" t="b">
        <f t="shared" si="131"/>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v>1374</v>
      </c>
      <c r="S1069" s="58">
        <v>990</v>
      </c>
      <c r="T1069" s="317">
        <v>493</v>
      </c>
      <c r="U1069" s="58"/>
      <c r="V1069" s="58"/>
      <c r="W1069" s="58"/>
      <c r="X1069" s="58"/>
      <c r="Y1069" s="58"/>
      <c r="Z1069" s="58"/>
      <c r="AA1069" s="64">
        <v>15</v>
      </c>
      <c r="AC1069" s="74">
        <f t="shared" si="127"/>
        <v>-497</v>
      </c>
      <c r="AD1069" s="15" t="b">
        <f t="shared" si="131"/>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v>391</v>
      </c>
      <c r="S1070" s="58">
        <v>498</v>
      </c>
      <c r="T1070" s="317">
        <v>358</v>
      </c>
      <c r="U1070" s="58"/>
      <c r="V1070" s="58"/>
      <c r="W1070" s="58"/>
      <c r="X1070" s="58"/>
      <c r="Y1070" s="58"/>
      <c r="Z1070" s="58"/>
      <c r="AA1070" s="64">
        <v>16</v>
      </c>
      <c r="AC1070" s="74">
        <f t="shared" si="127"/>
        <v>-140</v>
      </c>
      <c r="AD1070" s="15" t="b">
        <f t="shared" si="131"/>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v>488</v>
      </c>
      <c r="S1071" s="58">
        <v>623</v>
      </c>
      <c r="T1071" s="317">
        <v>474</v>
      </c>
      <c r="U1071" s="58"/>
      <c r="V1071" s="58"/>
      <c r="W1071" s="58"/>
      <c r="X1071" s="58"/>
      <c r="Y1071" s="58"/>
      <c r="Z1071" s="58"/>
      <c r="AA1071" s="64">
        <v>17</v>
      </c>
      <c r="AC1071" s="74">
        <f t="shared" si="127"/>
        <v>-149</v>
      </c>
      <c r="AD1071" s="15" t="b">
        <f t="shared" si="131"/>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v>220</v>
      </c>
      <c r="S1072" s="58">
        <v>271</v>
      </c>
      <c r="T1072" s="58">
        <v>223</v>
      </c>
      <c r="U1072" s="58"/>
      <c r="V1072" s="58"/>
      <c r="W1072" s="58"/>
      <c r="X1072" s="58"/>
      <c r="Y1072" s="58"/>
      <c r="Z1072" s="58"/>
      <c r="AA1072" s="64">
        <v>18</v>
      </c>
      <c r="AC1072" s="74">
        <f t="shared" si="127"/>
        <v>-48</v>
      </c>
      <c r="AD1072" s="15" t="b">
        <f t="shared" si="131"/>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v>294</v>
      </c>
      <c r="S1073" s="58">
        <v>261</v>
      </c>
      <c r="T1073" s="317">
        <v>204</v>
      </c>
      <c r="U1073" s="58"/>
      <c r="V1073" s="58"/>
      <c r="W1073" s="58"/>
      <c r="X1073" s="58"/>
      <c r="Y1073" s="58"/>
      <c r="Z1073" s="58"/>
      <c r="AA1073" s="64">
        <v>19</v>
      </c>
      <c r="AC1073" s="74">
        <f t="shared" si="127"/>
        <v>-57</v>
      </c>
      <c r="AD1073" s="15" t="b">
        <f t="shared" si="131"/>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v>474</v>
      </c>
      <c r="S1074" s="58">
        <v>486</v>
      </c>
      <c r="T1074" s="317">
        <v>406</v>
      </c>
      <c r="U1074" s="58"/>
      <c r="V1074" s="58"/>
      <c r="W1074" s="58"/>
      <c r="X1074" s="58"/>
      <c r="Y1074" s="58"/>
      <c r="Z1074" s="58"/>
      <c r="AA1074" s="64">
        <v>20</v>
      </c>
      <c r="AC1074" s="74">
        <f t="shared" si="127"/>
        <v>-80</v>
      </c>
      <c r="AD1074" s="15" t="b">
        <f t="shared" si="131"/>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v>1267</v>
      </c>
      <c r="S1075" s="58">
        <v>1611</v>
      </c>
      <c r="T1075" s="317">
        <v>1177</v>
      </c>
      <c r="U1075" s="58"/>
      <c r="V1075" s="58"/>
      <c r="W1075" s="58"/>
      <c r="X1075" s="58"/>
      <c r="Y1075" s="58"/>
      <c r="Z1075" s="58"/>
      <c r="AA1075" s="64">
        <v>21</v>
      </c>
      <c r="AC1075" s="74">
        <f t="shared" si="127"/>
        <v>-434</v>
      </c>
      <c r="AD1075" s="15" t="b">
        <f t="shared" si="131"/>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v>665</v>
      </c>
      <c r="S1076" s="58">
        <v>784</v>
      </c>
      <c r="T1076" s="317">
        <v>665</v>
      </c>
      <c r="U1076" s="58"/>
      <c r="V1076" s="58"/>
      <c r="W1076" s="58"/>
      <c r="X1076" s="58"/>
      <c r="Y1076" s="58"/>
      <c r="Z1076" s="58"/>
      <c r="AA1076" s="64">
        <v>22</v>
      </c>
      <c r="AC1076" s="74">
        <f t="shared" si="127"/>
        <v>-119</v>
      </c>
      <c r="AD1076" s="15" t="b">
        <f t="shared" si="131"/>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v>2668</v>
      </c>
      <c r="S1077" s="58">
        <v>3044</v>
      </c>
      <c r="T1077" s="317">
        <v>2447</v>
      </c>
      <c r="U1077" s="58"/>
      <c r="V1077" s="58"/>
      <c r="W1077" s="58"/>
      <c r="X1077" s="58"/>
      <c r="Y1077" s="58"/>
      <c r="Z1077" s="58"/>
      <c r="AA1077" s="64">
        <v>23</v>
      </c>
      <c r="AC1077" s="74">
        <f t="shared" si="127"/>
        <v>-597</v>
      </c>
      <c r="AD1077" s="15" t="b">
        <f t="shared" si="131"/>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v>543</v>
      </c>
      <c r="S1078" s="58">
        <v>638</v>
      </c>
      <c r="T1078" s="317">
        <v>588</v>
      </c>
      <c r="U1078" s="58"/>
      <c r="V1078" s="58"/>
      <c r="W1078" s="58"/>
      <c r="X1078" s="58"/>
      <c r="Y1078" s="58"/>
      <c r="Z1078" s="58"/>
      <c r="AA1078" s="64">
        <v>24</v>
      </c>
      <c r="AC1078" s="74">
        <f t="shared" si="127"/>
        <v>-50</v>
      </c>
      <c r="AD1078" s="15" t="b">
        <f t="shared" si="131"/>
        <v>1</v>
      </c>
    </row>
    <row r="1079" spans="1:30" x14ac:dyDescent="0.2">
      <c r="A1079" s="71" t="s">
        <v>2</v>
      </c>
      <c r="B1079" s="61">
        <f>SUM(B1055:B1078)</f>
        <v>18709</v>
      </c>
      <c r="C1079" s="61">
        <f t="shared" ref="C1079:M1079" si="132">SUM(C1055:C1078)</f>
        <v>37164</v>
      </c>
      <c r="D1079" s="61">
        <f t="shared" si="132"/>
        <v>54602</v>
      </c>
      <c r="E1079" s="61">
        <f>SUM(E1055:E1078)</f>
        <v>73728</v>
      </c>
      <c r="F1079" s="61">
        <f>SUM(F1055:F1078)</f>
        <v>89386</v>
      </c>
      <c r="G1079" s="61">
        <f t="shared" si="132"/>
        <v>101567</v>
      </c>
      <c r="H1079" s="61">
        <f t="shared" si="132"/>
        <v>0</v>
      </c>
      <c r="I1079" s="61">
        <f t="shared" si="132"/>
        <v>0</v>
      </c>
      <c r="J1079" s="61">
        <f t="shared" si="132"/>
        <v>0</v>
      </c>
      <c r="K1079" s="61">
        <f t="shared" si="132"/>
        <v>0</v>
      </c>
      <c r="L1079" s="61">
        <f t="shared" ref="L1079" si="133">SUM(L1055:L1078)</f>
        <v>0</v>
      </c>
      <c r="M1079" s="61">
        <f t="shared" si="132"/>
        <v>0</v>
      </c>
      <c r="N1079" s="71" t="s">
        <v>2</v>
      </c>
      <c r="O1079" s="61">
        <f t="shared" ref="O1079:T1079" si="134">SUM(O1055:O1078)</f>
        <v>18709</v>
      </c>
      <c r="P1079" s="61">
        <f t="shared" si="134"/>
        <v>18455</v>
      </c>
      <c r="Q1079" s="61">
        <f t="shared" si="134"/>
        <v>17438</v>
      </c>
      <c r="R1079" s="61">
        <f t="shared" si="134"/>
        <v>19126</v>
      </c>
      <c r="S1079" s="61">
        <f t="shared" si="134"/>
        <v>15658</v>
      </c>
      <c r="T1079" s="353">
        <f t="shared" si="134"/>
        <v>12181</v>
      </c>
      <c r="U1079" s="353">
        <f t="shared" ref="U1079:Z1079" si="135">SUM(U1055:U1078)</f>
        <v>0</v>
      </c>
      <c r="V1079" s="61">
        <f t="shared" si="135"/>
        <v>0</v>
      </c>
      <c r="W1079" s="61">
        <f t="shared" si="135"/>
        <v>0</v>
      </c>
      <c r="X1079" s="353">
        <f t="shared" si="135"/>
        <v>0</v>
      </c>
      <c r="Y1079" s="61">
        <f t="shared" si="135"/>
        <v>0</v>
      </c>
      <c r="Z1079" s="61">
        <f t="shared" si="135"/>
        <v>0</v>
      </c>
      <c r="AA1079" s="71" t="s">
        <v>2</v>
      </c>
      <c r="AC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74"/>
    </row>
    <row r="1081" spans="1:30" x14ac:dyDescent="0.2">
      <c r="B1081" s="62"/>
      <c r="C1081" s="62"/>
      <c r="D1081" s="62"/>
      <c r="E1081" s="62"/>
      <c r="F1081" s="62"/>
      <c r="G1081" s="62"/>
      <c r="H1081" s="62"/>
      <c r="I1081" s="62"/>
      <c r="J1081" s="62"/>
      <c r="K1081" s="62"/>
      <c r="L1081" s="62"/>
      <c r="M1081" s="62"/>
      <c r="O1081" s="95"/>
      <c r="P1081" s="95"/>
      <c r="Q1081" s="95"/>
      <c r="AC1081" s="74"/>
    </row>
    <row r="1082" spans="1:30" x14ac:dyDescent="0.2">
      <c r="B1082" s="62"/>
      <c r="C1082" s="62"/>
      <c r="D1082" s="62"/>
      <c r="E1082" s="62"/>
      <c r="F1082" s="62"/>
      <c r="G1082" s="62"/>
      <c r="H1082" s="62"/>
      <c r="I1082" s="62"/>
      <c r="J1082" s="62"/>
      <c r="K1082" s="62"/>
      <c r="L1082" s="62"/>
      <c r="M1082" s="62"/>
      <c r="AC1082" s="74"/>
    </row>
    <row r="1083" spans="1:30" x14ac:dyDescent="0.2">
      <c r="B1083" s="62"/>
      <c r="C1083" s="62"/>
      <c r="D1083" s="62"/>
      <c r="E1083" s="62"/>
      <c r="F1083" s="62"/>
      <c r="G1083" s="62"/>
      <c r="H1083" s="62"/>
      <c r="I1083" s="62"/>
      <c r="J1083" s="62"/>
      <c r="K1083" s="62"/>
      <c r="L1083" s="62"/>
      <c r="M1083" s="62"/>
      <c r="X1083" s="15" t="s">
        <v>114</v>
      </c>
      <c r="AC1083" s="74"/>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74"/>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v>1</v>
      </c>
      <c r="S1085" s="58">
        <v>3</v>
      </c>
      <c r="T1085" s="317">
        <v>1</v>
      </c>
      <c r="U1085" s="317"/>
      <c r="V1085" s="58"/>
      <c r="W1085" s="58"/>
      <c r="X1085" s="58"/>
      <c r="Y1085" s="58"/>
      <c r="Z1085" s="58"/>
      <c r="AA1085" s="111">
        <v>1</v>
      </c>
      <c r="AC1085" s="74">
        <f t="shared" si="127"/>
        <v>-2</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v>5</v>
      </c>
      <c r="S1086" s="58">
        <v>5</v>
      </c>
      <c r="T1086" s="317">
        <v>7</v>
      </c>
      <c r="U1086" s="317"/>
      <c r="V1086" s="58"/>
      <c r="W1086" s="58"/>
      <c r="X1086" s="58"/>
      <c r="Y1086" s="58"/>
      <c r="Z1086" s="58"/>
      <c r="AA1086" s="56">
        <v>2</v>
      </c>
      <c r="AC1086" s="74">
        <f t="shared" si="127"/>
        <v>2</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v>33</v>
      </c>
      <c r="S1087" s="58">
        <v>29</v>
      </c>
      <c r="T1087" s="280">
        <v>14</v>
      </c>
      <c r="U1087" s="58"/>
      <c r="V1087" s="58"/>
      <c r="W1087" s="58"/>
      <c r="X1087" s="58"/>
      <c r="Y1087" s="58"/>
      <c r="Z1087" s="58"/>
      <c r="AA1087" s="56">
        <v>3</v>
      </c>
      <c r="AC1087" s="74">
        <f t="shared" si="127"/>
        <v>-15</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v>14</v>
      </c>
      <c r="S1088" s="58">
        <v>19</v>
      </c>
      <c r="T1088" s="317">
        <v>1</v>
      </c>
      <c r="U1088" s="58"/>
      <c r="V1088" s="58"/>
      <c r="W1088" s="58"/>
      <c r="X1088" s="58"/>
      <c r="Y1088" s="58"/>
      <c r="Z1088" s="58"/>
      <c r="AA1088" s="56">
        <v>4</v>
      </c>
      <c r="AC1088" s="74">
        <f t="shared" si="127"/>
        <v>-18</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v>6</v>
      </c>
      <c r="S1089" s="58">
        <v>23</v>
      </c>
      <c r="T1089" s="70">
        <v>3</v>
      </c>
      <c r="U1089" s="58"/>
      <c r="V1089" s="58"/>
      <c r="W1089" s="58"/>
      <c r="X1089" s="58"/>
      <c r="Y1089" s="58"/>
      <c r="Z1089" s="58"/>
      <c r="AA1089" s="56">
        <v>5</v>
      </c>
      <c r="AC1089" s="74">
        <f t="shared" si="127"/>
        <v>-20</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v>44</v>
      </c>
      <c r="S1090" s="58">
        <v>45</v>
      </c>
      <c r="T1090" s="70">
        <v>27</v>
      </c>
      <c r="U1090" s="58"/>
      <c r="V1090" s="58"/>
      <c r="W1090" s="58"/>
      <c r="X1090" s="58"/>
      <c r="Y1090" s="58"/>
      <c r="Z1090" s="58"/>
      <c r="AA1090" s="56">
        <v>6</v>
      </c>
      <c r="AC1090" s="74">
        <f t="shared" si="127"/>
        <v>-18</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v>32</v>
      </c>
      <c r="S1091" s="58">
        <v>12</v>
      </c>
      <c r="T1091" s="317">
        <v>13</v>
      </c>
      <c r="U1091" s="58"/>
      <c r="V1091" s="58"/>
      <c r="W1091" s="58"/>
      <c r="X1091" s="58"/>
      <c r="Y1091" s="58"/>
      <c r="Z1091" s="58"/>
      <c r="AA1091" s="56">
        <v>7</v>
      </c>
      <c r="AC1091" s="74">
        <f t="shared" si="127"/>
        <v>1</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v>3</v>
      </c>
      <c r="S1092" s="58">
        <v>4</v>
      </c>
      <c r="T1092" s="70">
        <v>1</v>
      </c>
      <c r="U1092" s="58"/>
      <c r="V1092" s="58"/>
      <c r="W1092" s="58"/>
      <c r="X1092" s="58"/>
      <c r="Y1092" s="58"/>
      <c r="Z1092" s="58"/>
      <c r="AA1092" s="56">
        <v>8</v>
      </c>
      <c r="AC1092" s="74">
        <f t="shared" si="127"/>
        <v>-3</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v>9</v>
      </c>
      <c r="S1093" s="58">
        <v>11</v>
      </c>
      <c r="T1093" s="317">
        <v>4</v>
      </c>
      <c r="U1093" s="58"/>
      <c r="V1093" s="58"/>
      <c r="W1093" s="58"/>
      <c r="X1093" s="58"/>
      <c r="Y1093" s="58"/>
      <c r="Z1093" s="58"/>
      <c r="AA1093" s="56">
        <v>9</v>
      </c>
      <c r="AC1093" s="74">
        <f t="shared" si="127"/>
        <v>-7</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v>16</v>
      </c>
      <c r="S1094" s="58">
        <v>43</v>
      </c>
      <c r="T1094" s="70">
        <v>69</v>
      </c>
      <c r="U1094" s="58"/>
      <c r="V1094" s="58"/>
      <c r="W1094" s="58"/>
      <c r="X1094" s="58"/>
      <c r="Y1094" s="58"/>
      <c r="Z1094" s="58"/>
      <c r="AA1094" s="56">
        <v>10</v>
      </c>
      <c r="AC1094" s="74">
        <f t="shared" ref="AC1094:AC1157" si="136">IFERROR(T1094-S1094,0)</f>
        <v>26</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v>1</v>
      </c>
      <c r="S1095" s="58">
        <v>4</v>
      </c>
      <c r="T1095" s="70">
        <v>5</v>
      </c>
      <c r="U1095" s="58"/>
      <c r="V1095" s="58"/>
      <c r="W1095" s="58"/>
      <c r="X1095" s="58"/>
      <c r="Y1095" s="58"/>
      <c r="Z1095" s="58"/>
      <c r="AA1095" s="56">
        <v>11</v>
      </c>
      <c r="AC1095" s="74">
        <f t="shared" si="136"/>
        <v>1</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v>27</v>
      </c>
      <c r="S1096" s="58">
        <v>33</v>
      </c>
      <c r="T1096" s="317">
        <v>23</v>
      </c>
      <c r="U1096" s="58"/>
      <c r="V1096" s="58"/>
      <c r="W1096" s="58"/>
      <c r="X1096" s="58"/>
      <c r="Y1096" s="58"/>
      <c r="Z1096" s="58"/>
      <c r="AA1096" s="56">
        <v>12</v>
      </c>
      <c r="AC1096" s="74">
        <f t="shared" si="136"/>
        <v>-10</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v>40</v>
      </c>
      <c r="S1097" s="58">
        <v>36</v>
      </c>
      <c r="T1097" s="70">
        <v>31</v>
      </c>
      <c r="U1097" s="58"/>
      <c r="V1097" s="58"/>
      <c r="W1097" s="58"/>
      <c r="X1097" s="58"/>
      <c r="Y1097" s="58"/>
      <c r="Z1097" s="58"/>
      <c r="AA1097" s="56">
        <v>13</v>
      </c>
      <c r="AC1097" s="74">
        <f t="shared" si="136"/>
        <v>-5</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v>56</v>
      </c>
      <c r="S1098" s="58">
        <v>41</v>
      </c>
      <c r="T1098" s="317">
        <v>36</v>
      </c>
      <c r="U1098" s="58"/>
      <c r="V1098" s="58"/>
      <c r="W1098" s="58"/>
      <c r="X1098" s="58"/>
      <c r="Y1098" s="58"/>
      <c r="Z1098" s="58"/>
      <c r="AA1098" s="56">
        <v>14</v>
      </c>
      <c r="AC1098" s="74">
        <f t="shared" si="136"/>
        <v>-5</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v>64</v>
      </c>
      <c r="S1099" s="58">
        <v>36</v>
      </c>
      <c r="T1099" s="70">
        <v>24</v>
      </c>
      <c r="U1099" s="58"/>
      <c r="V1099" s="58"/>
      <c r="W1099" s="58"/>
      <c r="X1099" s="58"/>
      <c r="Y1099" s="58"/>
      <c r="Z1099" s="58"/>
      <c r="AA1099" s="56">
        <v>15</v>
      </c>
      <c r="AC1099" s="74">
        <f t="shared" si="136"/>
        <v>-12</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v>5</v>
      </c>
      <c r="S1100" s="58">
        <v>12</v>
      </c>
      <c r="T1100" s="317">
        <v>3</v>
      </c>
      <c r="U1100" s="58"/>
      <c r="V1100" s="58"/>
      <c r="W1100" s="58"/>
      <c r="X1100" s="58"/>
      <c r="Y1100" s="58"/>
      <c r="Z1100" s="58"/>
      <c r="AA1100" s="56">
        <v>16</v>
      </c>
      <c r="AC1100" s="74">
        <f t="shared" si="136"/>
        <v>-9</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v>16</v>
      </c>
      <c r="S1101" s="58">
        <v>21</v>
      </c>
      <c r="T1101" s="70">
        <v>23</v>
      </c>
      <c r="U1101" s="58"/>
      <c r="V1101" s="58"/>
      <c r="W1101" s="58"/>
      <c r="X1101" s="58"/>
      <c r="Y1101" s="58"/>
      <c r="Z1101" s="58"/>
      <c r="AA1101" s="56">
        <v>17</v>
      </c>
      <c r="AC1101" s="74">
        <f t="shared" si="136"/>
        <v>2</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v>13</v>
      </c>
      <c r="S1102" s="58">
        <v>5</v>
      </c>
      <c r="T1102" s="70">
        <v>9</v>
      </c>
      <c r="U1102" s="58"/>
      <c r="V1102" s="58"/>
      <c r="W1102" s="58"/>
      <c r="X1102" s="58"/>
      <c r="Y1102" s="58"/>
      <c r="Z1102" s="58"/>
      <c r="AA1102" s="56">
        <v>18</v>
      </c>
      <c r="AC1102" s="74">
        <f t="shared" si="136"/>
        <v>4</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v>21</v>
      </c>
      <c r="S1103" s="58">
        <v>15</v>
      </c>
      <c r="T1103" s="70">
        <v>13</v>
      </c>
      <c r="U1103" s="58"/>
      <c r="V1103" s="58"/>
      <c r="W1103" s="58"/>
      <c r="X1103" s="58"/>
      <c r="Y1103" s="58"/>
      <c r="Z1103" s="58"/>
      <c r="AA1103" s="56">
        <v>19</v>
      </c>
      <c r="AC1103" s="74">
        <f t="shared" si="136"/>
        <v>-2</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v>35</v>
      </c>
      <c r="S1104" s="58">
        <v>24</v>
      </c>
      <c r="T1104" s="317">
        <v>18</v>
      </c>
      <c r="U1104" s="58"/>
      <c r="V1104" s="58"/>
      <c r="W1104" s="58"/>
      <c r="X1104" s="58"/>
      <c r="Y1104" s="58"/>
      <c r="Z1104" s="58"/>
      <c r="AA1104" s="56">
        <v>20</v>
      </c>
      <c r="AC1104" s="74">
        <f t="shared" si="136"/>
        <v>-6</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v>48</v>
      </c>
      <c r="S1105" s="58">
        <v>84</v>
      </c>
      <c r="T1105" s="70">
        <v>46</v>
      </c>
      <c r="U1105" s="58"/>
      <c r="V1105" s="58"/>
      <c r="W1105" s="58"/>
      <c r="X1105" s="58"/>
      <c r="Y1105" s="58"/>
      <c r="Z1105" s="58"/>
      <c r="AA1105" s="56">
        <v>21</v>
      </c>
      <c r="AC1105" s="74">
        <f t="shared" si="136"/>
        <v>-38</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v>51</v>
      </c>
      <c r="S1106" s="58">
        <v>64</v>
      </c>
      <c r="T1106" s="70">
        <v>111</v>
      </c>
      <c r="U1106" s="58"/>
      <c r="V1106" s="58"/>
      <c r="W1106" s="58"/>
      <c r="X1106" s="58"/>
      <c r="Y1106" s="58"/>
      <c r="Z1106" s="58"/>
      <c r="AA1106" s="56">
        <v>22</v>
      </c>
      <c r="AC1106" s="74">
        <f t="shared" si="136"/>
        <v>47</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v>255</v>
      </c>
      <c r="S1107" s="58">
        <v>267</v>
      </c>
      <c r="T1107" s="70">
        <v>318</v>
      </c>
      <c r="U1107" s="58"/>
      <c r="V1107" s="58"/>
      <c r="W1107" s="58"/>
      <c r="X1107" s="58"/>
      <c r="Y1107" s="58"/>
      <c r="Z1107" s="58"/>
      <c r="AA1107" s="56">
        <v>23</v>
      </c>
      <c r="AC1107" s="74">
        <f t="shared" si="136"/>
        <v>51</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v>64</v>
      </c>
      <c r="S1108" s="58">
        <v>116</v>
      </c>
      <c r="T1108" s="70">
        <v>129</v>
      </c>
      <c r="U1108" s="58"/>
      <c r="V1108" s="58"/>
      <c r="W1108" s="58"/>
      <c r="X1108" s="58"/>
      <c r="Y1108" s="58"/>
      <c r="Z1108" s="58"/>
      <c r="AA1108" s="56">
        <v>24</v>
      </c>
      <c r="AC1108" s="74">
        <f t="shared" si="136"/>
        <v>13</v>
      </c>
    </row>
    <row r="1109" spans="1:30" x14ac:dyDescent="0.2">
      <c r="A1109" s="71" t="s">
        <v>2</v>
      </c>
      <c r="B1109" s="61">
        <f>SUM(B1085:B1108)</f>
        <v>1246</v>
      </c>
      <c r="C1109" s="61">
        <f t="shared" ref="C1109:M1109" si="137">SUM(C1085:C1108)</f>
        <v>2734</v>
      </c>
      <c r="D1109" s="61">
        <f t="shared" si="137"/>
        <v>4330</v>
      </c>
      <c r="E1109" s="61">
        <f>SUM(E1085:E1108)</f>
        <v>5189</v>
      </c>
      <c r="F1109" s="61">
        <f>SUM(F1085:F1108)</f>
        <v>6141</v>
      </c>
      <c r="G1109" s="61">
        <f t="shared" si="137"/>
        <v>7070</v>
      </c>
      <c r="H1109" s="61">
        <f t="shared" si="137"/>
        <v>0</v>
      </c>
      <c r="I1109" s="61">
        <f t="shared" si="137"/>
        <v>0</v>
      </c>
      <c r="J1109" s="61">
        <f t="shared" si="137"/>
        <v>0</v>
      </c>
      <c r="K1109" s="61">
        <f t="shared" si="137"/>
        <v>0</v>
      </c>
      <c r="L1109" s="61">
        <f t="shared" ref="L1109" si="138">SUM(L1085:L1108)</f>
        <v>0</v>
      </c>
      <c r="M1109" s="61">
        <f t="shared" si="137"/>
        <v>0</v>
      </c>
      <c r="N1109" s="71" t="s">
        <v>2</v>
      </c>
      <c r="O1109" s="61">
        <f t="shared" ref="O1109:T1109" si="139">SUM(O1085:O1108)</f>
        <v>1246</v>
      </c>
      <c r="P1109" s="61">
        <f t="shared" si="139"/>
        <v>1488</v>
      </c>
      <c r="Q1109" s="61">
        <f t="shared" si="139"/>
        <v>1596</v>
      </c>
      <c r="R1109" s="327">
        <f t="shared" si="139"/>
        <v>859</v>
      </c>
      <c r="S1109" s="61">
        <f t="shared" si="139"/>
        <v>952</v>
      </c>
      <c r="T1109" s="353">
        <f t="shared" si="139"/>
        <v>929</v>
      </c>
      <c r="U1109" s="353">
        <f t="shared" ref="U1109:Z1109" si="140">SUM(U1085:U1108)</f>
        <v>0</v>
      </c>
      <c r="V1109" s="61">
        <f t="shared" si="140"/>
        <v>0</v>
      </c>
      <c r="W1109" s="61">
        <f t="shared" si="140"/>
        <v>0</v>
      </c>
      <c r="X1109" s="353">
        <f t="shared" si="140"/>
        <v>0</v>
      </c>
      <c r="Y1109" s="61">
        <f t="shared" si="140"/>
        <v>0</v>
      </c>
      <c r="Z1109" s="61">
        <f t="shared" si="140"/>
        <v>0</v>
      </c>
      <c r="AA1109" s="60" t="s">
        <v>2</v>
      </c>
      <c r="AC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74"/>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74"/>
    </row>
    <row r="1112" spans="1:30" x14ac:dyDescent="0.2">
      <c r="A1112" s="45"/>
      <c r="C1112" s="62"/>
      <c r="D1112" s="62"/>
      <c r="E1112" s="62"/>
      <c r="F1112" s="62"/>
      <c r="G1112" s="62"/>
      <c r="H1112" s="62"/>
      <c r="I1112" s="62"/>
      <c r="J1112" s="62"/>
      <c r="K1112" s="62"/>
      <c r="L1112" s="62"/>
      <c r="M1112" s="62"/>
      <c r="N1112" s="45"/>
      <c r="W1112" s="102"/>
      <c r="AA1112" s="45"/>
      <c r="AC1112" s="74"/>
    </row>
    <row r="1113" spans="1:30" x14ac:dyDescent="0.2">
      <c r="A1113" s="45"/>
      <c r="B1113" s="81"/>
      <c r="M1113" s="100"/>
      <c r="N1113" s="45"/>
      <c r="O1113" s="81"/>
      <c r="AA1113" s="45"/>
      <c r="AC1113" s="74"/>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74"/>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v>84</v>
      </c>
      <c r="S1115" s="69">
        <v>74</v>
      </c>
      <c r="T1115" s="280">
        <v>83</v>
      </c>
      <c r="U1115" s="278"/>
      <c r="V1115" s="278"/>
      <c r="W1115" s="278"/>
      <c r="X1115" s="280"/>
      <c r="Y1115" s="58"/>
      <c r="Z1115" s="58"/>
      <c r="AA1115" s="111">
        <v>1</v>
      </c>
      <c r="AC1115" s="74">
        <f t="shared" si="136"/>
        <v>9</v>
      </c>
      <c r="AD1115" s="15" t="b">
        <f t="shared" si="131"/>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v>78</v>
      </c>
      <c r="S1116" s="90">
        <v>73</v>
      </c>
      <c r="T1116" s="280">
        <v>70</v>
      </c>
      <c r="U1116" s="101"/>
      <c r="V1116" s="101"/>
      <c r="W1116" s="101"/>
      <c r="X1116" s="70"/>
      <c r="Y1116" s="58"/>
      <c r="Z1116" s="58"/>
      <c r="AA1116" s="64">
        <v>2</v>
      </c>
      <c r="AC1116" s="74">
        <f t="shared" si="136"/>
        <v>-3</v>
      </c>
      <c r="AD1116" s="15" t="b">
        <f t="shared" si="131"/>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v>194</v>
      </c>
      <c r="S1117" s="90">
        <v>191</v>
      </c>
      <c r="T1117" s="70">
        <v>128</v>
      </c>
      <c r="U1117" s="101"/>
      <c r="V1117" s="101"/>
      <c r="W1117" s="101"/>
      <c r="X1117" s="70"/>
      <c r="Y1117" s="58"/>
      <c r="Z1117" s="58"/>
      <c r="AA1117" s="64">
        <v>3</v>
      </c>
      <c r="AC1117" s="74">
        <f t="shared" si="136"/>
        <v>-63</v>
      </c>
      <c r="AD1117" s="15" t="b">
        <f t="shared" si="131"/>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v>243</v>
      </c>
      <c r="S1118" s="90">
        <v>244</v>
      </c>
      <c r="T1118" s="280">
        <v>170</v>
      </c>
      <c r="U1118" s="101"/>
      <c r="V1118" s="101"/>
      <c r="W1118" s="101"/>
      <c r="X1118" s="70"/>
      <c r="Y1118" s="58"/>
      <c r="Z1118" s="58"/>
      <c r="AA1118" s="64">
        <v>4</v>
      </c>
      <c r="AC1118" s="74">
        <f t="shared" si="136"/>
        <v>-74</v>
      </c>
      <c r="AD1118" s="15" t="b">
        <f t="shared" si="131"/>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v>174</v>
      </c>
      <c r="S1119" s="90">
        <v>325</v>
      </c>
      <c r="T1119" s="70">
        <v>163</v>
      </c>
      <c r="U1119" s="101"/>
      <c r="V1119" s="101"/>
      <c r="W1119" s="101"/>
      <c r="X1119" s="70"/>
      <c r="Y1119" s="58"/>
      <c r="Z1119" s="58"/>
      <c r="AA1119" s="64">
        <v>5</v>
      </c>
      <c r="AC1119" s="74">
        <f t="shared" si="136"/>
        <v>-162</v>
      </c>
      <c r="AD1119" s="15" t="b">
        <f t="shared" ref="AD1119:AD1182" si="141">IF(T1119&gt;=T1089, TRUE, FALSE)</f>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v>233</v>
      </c>
      <c r="S1120" s="90">
        <v>302</v>
      </c>
      <c r="T1120" s="70">
        <v>234</v>
      </c>
      <c r="U1120" s="101"/>
      <c r="V1120" s="101"/>
      <c r="W1120" s="101"/>
      <c r="X1120" s="70"/>
      <c r="Y1120" s="58"/>
      <c r="Z1120" s="58"/>
      <c r="AA1120" s="64">
        <v>6</v>
      </c>
      <c r="AC1120" s="74">
        <f t="shared" si="136"/>
        <v>-68</v>
      </c>
      <c r="AD1120" s="15" t="b">
        <f t="shared" si="141"/>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v>189</v>
      </c>
      <c r="S1121" s="90">
        <v>124</v>
      </c>
      <c r="T1121" s="280">
        <v>215</v>
      </c>
      <c r="U1121" s="101"/>
      <c r="V1121" s="101"/>
      <c r="W1121" s="101"/>
      <c r="X1121" s="70"/>
      <c r="Y1121" s="58"/>
      <c r="Z1121" s="58"/>
      <c r="AA1121" s="64">
        <v>7</v>
      </c>
      <c r="AC1121" s="74">
        <f t="shared" si="136"/>
        <v>91</v>
      </c>
      <c r="AD1121" s="15" t="b">
        <f t="shared" si="141"/>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280">
        <v>316</v>
      </c>
      <c r="S1122" s="90">
        <v>311</v>
      </c>
      <c r="T1122" s="70">
        <v>226</v>
      </c>
      <c r="U1122" s="101"/>
      <c r="V1122" s="101"/>
      <c r="W1122" s="101"/>
      <c r="X1122" s="70"/>
      <c r="Y1122" s="58"/>
      <c r="Z1122" s="58"/>
      <c r="AA1122" s="64">
        <v>8</v>
      </c>
      <c r="AC1122" s="74">
        <f t="shared" si="136"/>
        <v>-85</v>
      </c>
      <c r="AD1122" s="15" t="b">
        <f t="shared" si="141"/>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130</v>
      </c>
      <c r="P1123" s="330">
        <v>130</v>
      </c>
      <c r="Q1123" s="277">
        <v>151</v>
      </c>
      <c r="R1123" s="280">
        <v>2817</v>
      </c>
      <c r="S1123" s="90">
        <v>215</v>
      </c>
      <c r="T1123" s="280">
        <v>149</v>
      </c>
      <c r="U1123" s="101"/>
      <c r="V1123" s="101"/>
      <c r="W1123" s="101"/>
      <c r="X1123" s="70"/>
      <c r="Y1123" s="58"/>
      <c r="Z1123" s="58"/>
      <c r="AA1123" s="64">
        <v>9</v>
      </c>
      <c r="AC1123" s="74">
        <f t="shared" si="136"/>
        <v>-66</v>
      </c>
      <c r="AD1123" s="15" t="b">
        <f t="shared" si="141"/>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v>167</v>
      </c>
      <c r="S1124" s="90">
        <v>194</v>
      </c>
      <c r="T1124" s="70">
        <v>216</v>
      </c>
      <c r="U1124" s="101"/>
      <c r="V1124" s="101"/>
      <c r="W1124" s="101"/>
      <c r="X1124" s="70"/>
      <c r="Y1124" s="58"/>
      <c r="Z1124" s="58"/>
      <c r="AA1124" s="64">
        <v>10</v>
      </c>
      <c r="AC1124" s="74">
        <f t="shared" si="136"/>
        <v>22</v>
      </c>
      <c r="AD1124" s="15" t="b">
        <f t="shared" si="141"/>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v>79</v>
      </c>
      <c r="S1125" s="90">
        <v>91</v>
      </c>
      <c r="T1125" s="70">
        <v>92</v>
      </c>
      <c r="U1125" s="101"/>
      <c r="V1125" s="101"/>
      <c r="W1125" s="101"/>
      <c r="X1125" s="70"/>
      <c r="Y1125" s="58"/>
      <c r="Z1125" s="58"/>
      <c r="AA1125" s="64">
        <v>11</v>
      </c>
      <c r="AC1125" s="74">
        <f t="shared" si="136"/>
        <v>1</v>
      </c>
      <c r="AD1125" s="15" t="b">
        <f t="shared" si="141"/>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v>643</v>
      </c>
      <c r="S1126" s="90">
        <v>644</v>
      </c>
      <c r="T1126" s="280">
        <v>594</v>
      </c>
      <c r="U1126" s="101"/>
      <c r="V1126" s="101"/>
      <c r="W1126" s="101"/>
      <c r="X1126" s="70"/>
      <c r="Y1126" s="58"/>
      <c r="Z1126" s="58"/>
      <c r="AA1126" s="64">
        <v>12</v>
      </c>
      <c r="AC1126" s="74">
        <f t="shared" si="136"/>
        <v>-50</v>
      </c>
      <c r="AD1126" s="15" t="b">
        <f t="shared" si="141"/>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v>376</v>
      </c>
      <c r="S1127" s="90">
        <v>369</v>
      </c>
      <c r="T1127" s="70">
        <v>348</v>
      </c>
      <c r="U1127" s="101"/>
      <c r="V1127" s="101"/>
      <c r="W1127" s="101"/>
      <c r="X1127" s="70"/>
      <c r="Y1127" s="58"/>
      <c r="Z1127" s="58"/>
      <c r="AA1127" s="64">
        <v>13</v>
      </c>
      <c r="AC1127" s="74">
        <f t="shared" si="136"/>
        <v>-21</v>
      </c>
      <c r="AD1127" s="15" t="b">
        <f t="shared" si="141"/>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v>311</v>
      </c>
      <c r="S1128" s="90">
        <v>270</v>
      </c>
      <c r="T1128" s="280">
        <v>182</v>
      </c>
      <c r="U1128" s="101"/>
      <c r="V1128" s="101"/>
      <c r="W1128" s="101"/>
      <c r="X1128" s="70"/>
      <c r="Y1128" s="58"/>
      <c r="Z1128" s="58"/>
      <c r="AA1128" s="64">
        <v>14</v>
      </c>
      <c r="AC1128" s="74">
        <f t="shared" si="136"/>
        <v>-88</v>
      </c>
      <c r="AD1128" s="15" t="b">
        <f t="shared" si="141"/>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v>552</v>
      </c>
      <c r="S1129" s="90">
        <v>414</v>
      </c>
      <c r="T1129" s="70">
        <v>246</v>
      </c>
      <c r="U1129" s="101"/>
      <c r="V1129" s="101"/>
      <c r="W1129" s="101"/>
      <c r="X1129" s="70"/>
      <c r="Y1129" s="58"/>
      <c r="Z1129" s="58"/>
      <c r="AA1129" s="64">
        <v>15</v>
      </c>
      <c r="AC1129" s="74">
        <f t="shared" si="136"/>
        <v>-168</v>
      </c>
      <c r="AD1129" s="15" t="b">
        <f t="shared" si="141"/>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v>123</v>
      </c>
      <c r="S1130" s="90">
        <v>174</v>
      </c>
      <c r="T1130" s="280">
        <v>136</v>
      </c>
      <c r="U1130" s="101"/>
      <c r="V1130" s="101"/>
      <c r="W1130" s="101"/>
      <c r="X1130" s="70"/>
      <c r="Y1130" s="58"/>
      <c r="Z1130" s="58"/>
      <c r="AA1130" s="64">
        <v>16</v>
      </c>
      <c r="AC1130" s="74">
        <f t="shared" si="136"/>
        <v>-38</v>
      </c>
      <c r="AD1130" s="15" t="b">
        <f t="shared" si="141"/>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v>278</v>
      </c>
      <c r="S1131" s="90">
        <v>337</v>
      </c>
      <c r="T1131" s="70">
        <v>240</v>
      </c>
      <c r="U1131" s="101"/>
      <c r="V1131" s="101"/>
      <c r="W1131" s="101"/>
      <c r="X1131" s="70"/>
      <c r="Y1131" s="58"/>
      <c r="Z1131" s="58"/>
      <c r="AA1131" s="64">
        <v>17</v>
      </c>
      <c r="AC1131" s="74">
        <f t="shared" si="136"/>
        <v>-97</v>
      </c>
      <c r="AD1131" s="15" t="b">
        <f t="shared" si="141"/>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v>68</v>
      </c>
      <c r="S1132" s="90">
        <v>45</v>
      </c>
      <c r="T1132" s="70">
        <v>49</v>
      </c>
      <c r="U1132" s="101"/>
      <c r="V1132" s="101"/>
      <c r="W1132" s="101"/>
      <c r="X1132" s="70"/>
      <c r="Y1132" s="58"/>
      <c r="Z1132" s="58"/>
      <c r="AA1132" s="64">
        <v>18</v>
      </c>
      <c r="AC1132" s="74">
        <f t="shared" si="136"/>
        <v>4</v>
      </c>
      <c r="AD1132" s="15" t="b">
        <f t="shared" si="141"/>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v>147</v>
      </c>
      <c r="S1133" s="90">
        <v>151</v>
      </c>
      <c r="T1133" s="70">
        <v>88</v>
      </c>
      <c r="U1133" s="101"/>
      <c r="V1133" s="101"/>
      <c r="W1133" s="101"/>
      <c r="X1133" s="70"/>
      <c r="Y1133" s="58"/>
      <c r="Z1133" s="58"/>
      <c r="AA1133" s="64">
        <v>19</v>
      </c>
      <c r="AC1133" s="74">
        <f t="shared" si="136"/>
        <v>-63</v>
      </c>
      <c r="AD1133" s="15" t="b">
        <f t="shared" si="141"/>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v>198</v>
      </c>
      <c r="S1134" s="90">
        <v>254</v>
      </c>
      <c r="T1134" s="280">
        <v>240</v>
      </c>
      <c r="U1134" s="101"/>
      <c r="V1134" s="101"/>
      <c r="W1134" s="101"/>
      <c r="X1134" s="70"/>
      <c r="Y1134" s="58"/>
      <c r="Z1134" s="58"/>
      <c r="AA1134" s="64">
        <v>20</v>
      </c>
      <c r="AC1134" s="74">
        <f t="shared" si="136"/>
        <v>-14</v>
      </c>
      <c r="AD1134" s="15" t="b">
        <f t="shared" si="141"/>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v>384</v>
      </c>
      <c r="S1135" s="90">
        <v>470</v>
      </c>
      <c r="T1135" s="70">
        <v>415</v>
      </c>
      <c r="U1135" s="101"/>
      <c r="V1135" s="101"/>
      <c r="W1135" s="101"/>
      <c r="X1135" s="70"/>
      <c r="Y1135" s="58"/>
      <c r="Z1135" s="58"/>
      <c r="AA1135" s="64">
        <v>21</v>
      </c>
      <c r="AC1135" s="74">
        <f t="shared" si="136"/>
        <v>-55</v>
      </c>
      <c r="AD1135" s="15" t="b">
        <f t="shared" si="141"/>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v>395</v>
      </c>
      <c r="S1136" s="90">
        <v>511</v>
      </c>
      <c r="T1136" s="70">
        <v>406</v>
      </c>
      <c r="U1136" s="101"/>
      <c r="V1136" s="101"/>
      <c r="W1136" s="101"/>
      <c r="X1136" s="70"/>
      <c r="Y1136" s="58"/>
      <c r="Z1136" s="58"/>
      <c r="AA1136" s="64">
        <v>22</v>
      </c>
      <c r="AC1136" s="74">
        <f t="shared" si="136"/>
        <v>-105</v>
      </c>
      <c r="AD1136" s="15" t="b">
        <f t="shared" si="141"/>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v>1750</v>
      </c>
      <c r="S1137" s="90">
        <v>1910</v>
      </c>
      <c r="T1137" s="70">
        <v>1538</v>
      </c>
      <c r="U1137" s="101"/>
      <c r="V1137" s="101"/>
      <c r="W1137" s="101"/>
      <c r="X1137" s="70"/>
      <c r="Y1137" s="58"/>
      <c r="Z1137" s="58"/>
      <c r="AA1137" s="64">
        <v>23</v>
      </c>
      <c r="AC1137" s="74">
        <f t="shared" si="136"/>
        <v>-372</v>
      </c>
      <c r="AD1137" s="15" t="b">
        <f t="shared" si="141"/>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v>296</v>
      </c>
      <c r="S1138" s="90">
        <v>375</v>
      </c>
      <c r="T1138" s="70">
        <v>357</v>
      </c>
      <c r="U1138" s="101"/>
      <c r="V1138" s="101"/>
      <c r="W1138" s="101"/>
      <c r="X1138" s="70"/>
      <c r="Y1138" s="58"/>
      <c r="Z1138" s="58"/>
      <c r="AA1138" s="64">
        <v>24</v>
      </c>
      <c r="AC1138" s="74">
        <f t="shared" si="136"/>
        <v>-18</v>
      </c>
      <c r="AD1138" s="15" t="b">
        <f t="shared" si="141"/>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2">SUM(G1115:G1138)</f>
        <v>54045</v>
      </c>
      <c r="H1139" s="61">
        <f t="shared" si="142"/>
        <v>0</v>
      </c>
      <c r="I1139" s="61">
        <f t="shared" si="142"/>
        <v>0</v>
      </c>
      <c r="J1139" s="61">
        <f t="shared" si="142"/>
        <v>0</v>
      </c>
      <c r="K1139" s="61">
        <f t="shared" si="142"/>
        <v>0</v>
      </c>
      <c r="L1139" s="61">
        <f t="shared" ref="L1139" si="143">SUM(L1115:L1138)</f>
        <v>0</v>
      </c>
      <c r="M1139" s="61">
        <f t="shared" si="142"/>
        <v>0</v>
      </c>
      <c r="N1139" s="71" t="s">
        <v>2</v>
      </c>
      <c r="O1139" s="61">
        <f t="shared" ref="O1139:T1139" si="144">SUM(O1115:O1138)</f>
        <v>9899</v>
      </c>
      <c r="P1139" s="61">
        <f t="shared" si="144"/>
        <v>9931</v>
      </c>
      <c r="Q1139" s="61">
        <f t="shared" si="144"/>
        <v>9467</v>
      </c>
      <c r="R1139" s="61">
        <f t="shared" si="144"/>
        <v>10095</v>
      </c>
      <c r="S1139" s="61">
        <f t="shared" si="144"/>
        <v>8068</v>
      </c>
      <c r="T1139" s="61">
        <f t="shared" si="144"/>
        <v>6585</v>
      </c>
      <c r="U1139" s="61">
        <f t="shared" ref="U1139:Z1139" si="145">SUM(U1115:U1138)</f>
        <v>0</v>
      </c>
      <c r="V1139" s="61">
        <f t="shared" si="145"/>
        <v>0</v>
      </c>
      <c r="W1139" s="61">
        <f t="shared" si="145"/>
        <v>0</v>
      </c>
      <c r="X1139" s="61">
        <f t="shared" si="145"/>
        <v>0</v>
      </c>
      <c r="Y1139" s="61">
        <f t="shared" si="145"/>
        <v>0</v>
      </c>
      <c r="Z1139" s="61">
        <f t="shared" si="145"/>
        <v>0</v>
      </c>
      <c r="AA1139" s="71" t="s">
        <v>2</v>
      </c>
      <c r="AC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74"/>
    </row>
    <row r="1141" spans="1:30" ht="12.75" customHeight="1" x14ac:dyDescent="0.2">
      <c r="B1141" s="62"/>
      <c r="C1141" s="62"/>
      <c r="D1141" s="62"/>
      <c r="E1141" s="62"/>
      <c r="F1141" s="62"/>
      <c r="G1141" s="62"/>
      <c r="H1141" s="62"/>
      <c r="I1141" s="62"/>
      <c r="J1141" s="62"/>
      <c r="K1141" s="62"/>
      <c r="L1141" s="62"/>
      <c r="M1141" s="62"/>
      <c r="O1141" s="95"/>
      <c r="P1141" s="95"/>
      <c r="Q1141" s="95"/>
      <c r="AC1141" s="74"/>
    </row>
    <row r="1142" spans="1:30" ht="12.75" customHeight="1" x14ac:dyDescent="0.2">
      <c r="B1142" s="62"/>
      <c r="C1142" s="62"/>
      <c r="D1142" s="62"/>
      <c r="E1142" s="62"/>
      <c r="F1142" s="62"/>
      <c r="G1142" s="62"/>
      <c r="H1142" s="62"/>
      <c r="I1142" s="62"/>
      <c r="J1142" s="62"/>
      <c r="K1142" s="62"/>
      <c r="L1142" s="62"/>
      <c r="M1142" s="62"/>
      <c r="AC1142" s="74"/>
    </row>
    <row r="1143" spans="1:30" ht="12.75" customHeight="1" x14ac:dyDescent="0.2">
      <c r="B1143" s="81"/>
      <c r="M1143" s="100"/>
      <c r="O1143" s="81"/>
      <c r="AC1143" s="74"/>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74"/>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20">
        <v>0</v>
      </c>
      <c r="S1145" s="326">
        <v>0</v>
      </c>
      <c r="T1145" s="366">
        <v>0</v>
      </c>
      <c r="U1145" s="278"/>
      <c r="V1145" s="278"/>
      <c r="W1145" s="280"/>
      <c r="X1145" s="280"/>
      <c r="Y1145" s="58"/>
      <c r="Z1145" s="389"/>
      <c r="AA1145" s="56">
        <v>1</v>
      </c>
      <c r="AC1145" s="74">
        <f t="shared" si="136"/>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20">
        <v>0</v>
      </c>
      <c r="S1146" s="326">
        <v>0</v>
      </c>
      <c r="T1146" s="366">
        <v>0</v>
      </c>
      <c r="U1146" s="278"/>
      <c r="V1146" s="278"/>
      <c r="W1146" s="280"/>
      <c r="X1146" s="280"/>
      <c r="Y1146" s="58"/>
      <c r="Z1146" s="389"/>
      <c r="AA1146" s="56">
        <v>2</v>
      </c>
      <c r="AC1146" s="74">
        <f t="shared" si="136"/>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420">
        <v>0</v>
      </c>
      <c r="S1147" s="326">
        <v>1</v>
      </c>
      <c r="T1147" s="280">
        <v>3</v>
      </c>
      <c r="U1147" s="278"/>
      <c r="V1147" s="278"/>
      <c r="W1147" s="280"/>
      <c r="X1147" s="280"/>
      <c r="Y1147" s="58"/>
      <c r="Z1147" s="389"/>
      <c r="AA1147" s="56">
        <v>3</v>
      </c>
      <c r="AC1147" s="74">
        <f t="shared" si="136"/>
        <v>2</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20">
        <v>0</v>
      </c>
      <c r="S1148" s="326">
        <v>0</v>
      </c>
      <c r="T1148" s="366">
        <v>0</v>
      </c>
      <c r="U1148" s="278"/>
      <c r="V1148" s="278"/>
      <c r="W1148" s="280"/>
      <c r="X1148" s="280"/>
      <c r="Y1148" s="58"/>
      <c r="Z1148" s="388"/>
      <c r="AA1148" s="56">
        <v>4</v>
      </c>
      <c r="AC1148" s="74">
        <f t="shared" si="136"/>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78">
        <v>1</v>
      </c>
      <c r="P1149" s="70">
        <v>0</v>
      </c>
      <c r="Q1149" s="70">
        <v>1</v>
      </c>
      <c r="R1149" s="420">
        <v>0</v>
      </c>
      <c r="S1149" s="326">
        <v>4</v>
      </c>
      <c r="T1149" s="280">
        <v>0</v>
      </c>
      <c r="U1149" s="278"/>
      <c r="V1149" s="278"/>
      <c r="W1149" s="280"/>
      <c r="X1149" s="280"/>
      <c r="Y1149" s="58"/>
      <c r="Z1149" s="388"/>
      <c r="AA1149" s="56">
        <v>5</v>
      </c>
      <c r="AC1149" s="74">
        <f t="shared" si="136"/>
        <v>-4</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78">
        <v>5</v>
      </c>
      <c r="P1150" s="70">
        <v>6</v>
      </c>
      <c r="Q1150" s="70">
        <v>6</v>
      </c>
      <c r="R1150" s="420">
        <v>1</v>
      </c>
      <c r="S1150" s="326">
        <v>0</v>
      </c>
      <c r="T1150" s="280">
        <v>1</v>
      </c>
      <c r="U1150" s="366"/>
      <c r="V1150" s="280"/>
      <c r="W1150" s="280"/>
      <c r="X1150" s="280"/>
      <c r="Y1150" s="58"/>
      <c r="Z1150" s="388"/>
      <c r="AA1150" s="56">
        <v>6</v>
      </c>
      <c r="AC1150" s="74">
        <f t="shared" si="136"/>
        <v>1</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78">
        <v>0</v>
      </c>
      <c r="P1151" s="70">
        <v>0</v>
      </c>
      <c r="Q1151" s="277">
        <v>0</v>
      </c>
      <c r="R1151" s="420">
        <v>0</v>
      </c>
      <c r="S1151" s="326">
        <v>0</v>
      </c>
      <c r="T1151" s="366">
        <v>0</v>
      </c>
      <c r="U1151" s="366"/>
      <c r="V1151" s="280"/>
      <c r="W1151" s="280"/>
      <c r="X1151" s="280"/>
      <c r="Y1151" s="58"/>
      <c r="Z1151" s="388"/>
      <c r="AA1151" s="56">
        <v>7</v>
      </c>
      <c r="AC1151" s="74">
        <f t="shared" si="136"/>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20">
        <v>0</v>
      </c>
      <c r="S1152" s="326">
        <v>0</v>
      </c>
      <c r="T1152" s="366">
        <v>0</v>
      </c>
      <c r="U1152" s="280"/>
      <c r="V1152" s="280"/>
      <c r="W1152" s="280"/>
      <c r="X1152" s="280"/>
      <c r="Y1152" s="58"/>
      <c r="Z1152" s="388"/>
      <c r="AA1152" s="56">
        <v>8</v>
      </c>
      <c r="AC1152" s="74">
        <f t="shared" si="136"/>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20">
        <v>0</v>
      </c>
      <c r="S1153" s="326">
        <v>0</v>
      </c>
      <c r="T1153" s="366">
        <v>0</v>
      </c>
      <c r="U1153" s="280"/>
      <c r="V1153" s="280"/>
      <c r="W1153" s="280"/>
      <c r="X1153" s="280"/>
      <c r="Y1153" s="58"/>
      <c r="Z1153" s="388"/>
      <c r="AA1153" s="56">
        <v>9</v>
      </c>
      <c r="AC1153" s="74">
        <f t="shared" si="136"/>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20">
        <v>0</v>
      </c>
      <c r="S1154" s="326">
        <v>0</v>
      </c>
      <c r="T1154" s="366">
        <v>0</v>
      </c>
      <c r="U1154" s="280"/>
      <c r="V1154" s="280"/>
      <c r="W1154" s="280"/>
      <c r="X1154" s="280"/>
      <c r="Y1154" s="58"/>
      <c r="Z1154" s="388"/>
      <c r="AA1154" s="56">
        <v>10</v>
      </c>
      <c r="AC1154" s="74">
        <f t="shared" si="136"/>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20">
        <v>0</v>
      </c>
      <c r="S1155" s="326">
        <v>0</v>
      </c>
      <c r="T1155" s="280">
        <v>0</v>
      </c>
      <c r="U1155" s="280"/>
      <c r="V1155" s="280"/>
      <c r="W1155" s="280"/>
      <c r="X1155" s="280"/>
      <c r="Y1155" s="58"/>
      <c r="Z1155" s="388"/>
      <c r="AA1155" s="56">
        <v>11</v>
      </c>
      <c r="AC1155" s="74">
        <f t="shared" si="136"/>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78">
        <v>1</v>
      </c>
      <c r="P1156" s="70">
        <v>0</v>
      </c>
      <c r="Q1156" s="70">
        <v>0</v>
      </c>
      <c r="R1156" s="420">
        <v>0</v>
      </c>
      <c r="S1156" s="326">
        <v>0</v>
      </c>
      <c r="T1156" s="366">
        <v>0</v>
      </c>
      <c r="U1156" s="280"/>
      <c r="V1156" s="280"/>
      <c r="W1156" s="280"/>
      <c r="X1156" s="280"/>
      <c r="Y1156" s="58"/>
      <c r="Z1156" s="388"/>
      <c r="AA1156" s="56">
        <v>12</v>
      </c>
      <c r="AC1156" s="74">
        <f t="shared" si="136"/>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78">
        <v>82</v>
      </c>
      <c r="P1157" s="70">
        <v>0</v>
      </c>
      <c r="Q1157" s="277">
        <v>0</v>
      </c>
      <c r="R1157" s="420">
        <v>0</v>
      </c>
      <c r="S1157" s="326">
        <v>0</v>
      </c>
      <c r="T1157" s="366">
        <v>0</v>
      </c>
      <c r="U1157" s="280"/>
      <c r="V1157" s="280"/>
      <c r="W1157" s="280"/>
      <c r="X1157" s="280"/>
      <c r="Y1157" s="58"/>
      <c r="Z1157" s="388"/>
      <c r="AA1157" s="56">
        <v>13</v>
      </c>
      <c r="AC1157" s="74">
        <f t="shared" si="136"/>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20">
        <v>0</v>
      </c>
      <c r="S1158" s="326">
        <v>0</v>
      </c>
      <c r="T1158" s="366">
        <v>0</v>
      </c>
      <c r="U1158" s="278"/>
      <c r="V1158" s="280"/>
      <c r="W1158" s="280"/>
      <c r="X1158" s="280"/>
      <c r="Y1158" s="58"/>
      <c r="Z1158" s="388"/>
      <c r="AA1158" s="56">
        <v>14</v>
      </c>
      <c r="AC1158" s="74">
        <f t="shared" ref="AC1158:AC1221" si="146">IFERROR(T1158-S1158,0)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8">
        <v>223</v>
      </c>
      <c r="P1159" s="378">
        <v>288</v>
      </c>
      <c r="Q1159" s="70">
        <v>83</v>
      </c>
      <c r="R1159" s="420">
        <v>41</v>
      </c>
      <c r="S1159" s="326">
        <v>192</v>
      </c>
      <c r="T1159" s="366">
        <v>106</v>
      </c>
      <c r="U1159" s="278"/>
      <c r="V1159" s="280"/>
      <c r="W1159" s="280"/>
      <c r="X1159" s="280"/>
      <c r="Y1159" s="58"/>
      <c r="Z1159" s="388"/>
      <c r="AA1159" s="56">
        <v>15</v>
      </c>
      <c r="AC1159" s="74">
        <f t="shared" si="146"/>
        <v>-86</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20">
        <v>0</v>
      </c>
      <c r="S1160" s="326">
        <v>0</v>
      </c>
      <c r="T1160" s="366">
        <v>0</v>
      </c>
      <c r="U1160" s="278"/>
      <c r="V1160" s="280"/>
      <c r="W1160" s="280"/>
      <c r="X1160" s="280"/>
      <c r="Y1160" s="58"/>
      <c r="Z1160" s="388"/>
      <c r="AA1160" s="56">
        <v>16</v>
      </c>
      <c r="AC1160" s="74">
        <f t="shared" si="146"/>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8">
        <v>82</v>
      </c>
      <c r="P1161" s="70">
        <v>3</v>
      </c>
      <c r="Q1161" s="70">
        <v>0</v>
      </c>
      <c r="R1161" s="420">
        <v>7</v>
      </c>
      <c r="S1161" s="326">
        <v>13</v>
      </c>
      <c r="T1161" s="366">
        <v>0</v>
      </c>
      <c r="U1161" s="278"/>
      <c r="V1161" s="280"/>
      <c r="W1161" s="280"/>
      <c r="X1161" s="280"/>
      <c r="Y1161" s="58"/>
      <c r="Z1161" s="388"/>
      <c r="AA1161" s="56">
        <v>17</v>
      </c>
      <c r="AC1161" s="74">
        <f t="shared" si="146"/>
        <v>-13</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8">
        <v>70</v>
      </c>
      <c r="P1162" s="70">
        <v>53</v>
      </c>
      <c r="Q1162" s="70">
        <v>14</v>
      </c>
      <c r="R1162" s="420">
        <v>4</v>
      </c>
      <c r="S1162" s="326">
        <v>25</v>
      </c>
      <c r="T1162" s="366">
        <v>4</v>
      </c>
      <c r="U1162" s="278"/>
      <c r="V1162" s="280"/>
      <c r="W1162" s="280"/>
      <c r="X1162" s="280"/>
      <c r="Y1162" s="58"/>
      <c r="Z1162" s="388"/>
      <c r="AA1162" s="56">
        <v>18</v>
      </c>
      <c r="AC1162" s="74">
        <f t="shared" si="146"/>
        <v>-21</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8">
        <v>132</v>
      </c>
      <c r="P1163" s="70">
        <v>63</v>
      </c>
      <c r="Q1163" s="70">
        <v>24</v>
      </c>
      <c r="R1163" s="420">
        <v>52</v>
      </c>
      <c r="S1163" s="326">
        <v>15</v>
      </c>
      <c r="T1163" s="366">
        <v>14</v>
      </c>
      <c r="U1163" s="278"/>
      <c r="V1163" s="280"/>
      <c r="W1163" s="280"/>
      <c r="X1163" s="280"/>
      <c r="Y1163" s="58"/>
      <c r="Z1163" s="388"/>
      <c r="AA1163" s="56">
        <v>19</v>
      </c>
      <c r="AC1163" s="74">
        <f t="shared" si="146"/>
        <v>-1</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8">
        <v>0</v>
      </c>
      <c r="P1164" s="70">
        <v>0</v>
      </c>
      <c r="Q1164" s="70">
        <v>0</v>
      </c>
      <c r="R1164" s="420">
        <v>0</v>
      </c>
      <c r="S1164" s="326">
        <v>0</v>
      </c>
      <c r="T1164" s="366">
        <v>0</v>
      </c>
      <c r="U1164" s="278"/>
      <c r="V1164" s="280"/>
      <c r="W1164" s="280"/>
      <c r="X1164" s="280"/>
      <c r="Y1164" s="58"/>
      <c r="Z1164" s="388"/>
      <c r="AA1164" s="56">
        <v>20</v>
      </c>
      <c r="AC1164" s="74">
        <f t="shared" si="146"/>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8">
        <v>3</v>
      </c>
      <c r="P1165" s="70">
        <v>6</v>
      </c>
      <c r="Q1165" s="70">
        <v>5</v>
      </c>
      <c r="R1165" s="420">
        <v>7</v>
      </c>
      <c r="S1165" s="326">
        <v>2</v>
      </c>
      <c r="T1165" s="366">
        <v>2</v>
      </c>
      <c r="U1165" s="278"/>
      <c r="V1165" s="280"/>
      <c r="W1165" s="280"/>
      <c r="X1165" s="280"/>
      <c r="Y1165" s="58"/>
      <c r="Z1165" s="388"/>
      <c r="AA1165" s="56">
        <v>21</v>
      </c>
      <c r="AC1165" s="74">
        <f t="shared" si="146"/>
        <v>0</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8">
        <v>0</v>
      </c>
      <c r="P1166" s="70">
        <v>0</v>
      </c>
      <c r="Q1166" s="70">
        <v>0</v>
      </c>
      <c r="R1166" s="420">
        <v>0</v>
      </c>
      <c r="S1166" s="326">
        <v>0</v>
      </c>
      <c r="T1166" s="366">
        <v>0</v>
      </c>
      <c r="U1166" s="278"/>
      <c r="V1166" s="280"/>
      <c r="W1166" s="280"/>
      <c r="X1166" s="280"/>
      <c r="Y1166" s="58"/>
      <c r="Z1166" s="388"/>
      <c r="AA1166" s="56">
        <v>22</v>
      </c>
      <c r="AC1166" s="74">
        <f t="shared" si="146"/>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8">
        <v>24</v>
      </c>
      <c r="P1167" s="70">
        <v>31</v>
      </c>
      <c r="Q1167" s="70">
        <v>22</v>
      </c>
      <c r="R1167" s="420">
        <v>23</v>
      </c>
      <c r="S1167" s="326">
        <v>25</v>
      </c>
      <c r="T1167" s="366">
        <v>30</v>
      </c>
      <c r="U1167" s="278"/>
      <c r="V1167" s="280"/>
      <c r="W1167" s="280"/>
      <c r="X1167" s="280"/>
      <c r="Y1167" s="58"/>
      <c r="Z1167" s="388"/>
      <c r="AA1167" s="56">
        <v>23</v>
      </c>
      <c r="AC1167" s="74">
        <f t="shared" si="146"/>
        <v>5</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8">
        <v>161</v>
      </c>
      <c r="P1168" s="70">
        <v>130</v>
      </c>
      <c r="Q1168" s="70">
        <v>127</v>
      </c>
      <c r="R1168" s="420">
        <v>66</v>
      </c>
      <c r="S1168" s="326">
        <v>108</v>
      </c>
      <c r="T1168" s="366">
        <v>124</v>
      </c>
      <c r="U1168" s="278"/>
      <c r="V1168" s="280"/>
      <c r="W1168" s="280"/>
      <c r="X1168" s="280"/>
      <c r="Y1168" s="58"/>
      <c r="Z1168" s="389"/>
      <c r="AA1168" s="56">
        <v>24</v>
      </c>
      <c r="AC1168" s="74">
        <f t="shared" si="146"/>
        <v>16</v>
      </c>
    </row>
    <row r="1169" spans="1:30" ht="12.75" customHeight="1" x14ac:dyDescent="0.2">
      <c r="A1169" s="71" t="s">
        <v>2</v>
      </c>
      <c r="B1169" s="61">
        <f>SUM(B1145:B1168)</f>
        <v>784</v>
      </c>
      <c r="C1169" s="61">
        <f t="shared" ref="C1169:M1169" si="147">SUM(C1145:C1168)</f>
        <v>1364</v>
      </c>
      <c r="D1169" s="61">
        <f t="shared" si="147"/>
        <v>1646</v>
      </c>
      <c r="E1169" s="61">
        <f t="shared" si="147"/>
        <v>1847</v>
      </c>
      <c r="F1169" s="61">
        <f>SUM(F1145:F1168)</f>
        <v>2232</v>
      </c>
      <c r="G1169" s="61">
        <f t="shared" si="147"/>
        <v>2516</v>
      </c>
      <c r="H1169" s="61">
        <f t="shared" si="147"/>
        <v>0</v>
      </c>
      <c r="I1169" s="61">
        <f>SUM(I1145:I1168)</f>
        <v>0</v>
      </c>
      <c r="J1169" s="61">
        <f t="shared" si="147"/>
        <v>0</v>
      </c>
      <c r="K1169" s="61">
        <f t="shared" si="147"/>
        <v>0</v>
      </c>
      <c r="L1169" s="61">
        <f t="shared" ref="L1169" si="148">SUM(L1145:L1168)</f>
        <v>0</v>
      </c>
      <c r="M1169" s="61">
        <f t="shared" si="147"/>
        <v>0</v>
      </c>
      <c r="N1169" s="71" t="s">
        <v>2</v>
      </c>
      <c r="O1169" s="61">
        <f t="shared" ref="O1169:W1169" si="149">SUM(O1145:O1168)</f>
        <v>784</v>
      </c>
      <c r="P1169" s="61">
        <f t="shared" si="149"/>
        <v>580</v>
      </c>
      <c r="Q1169" s="61">
        <f t="shared" si="149"/>
        <v>282</v>
      </c>
      <c r="R1169" s="61">
        <f t="shared" si="149"/>
        <v>201</v>
      </c>
      <c r="S1169" s="61">
        <f t="shared" si="149"/>
        <v>385</v>
      </c>
      <c r="T1169" s="61">
        <f t="shared" si="149"/>
        <v>284</v>
      </c>
      <c r="U1169" s="61">
        <f t="shared" si="149"/>
        <v>0</v>
      </c>
      <c r="V1169" s="61">
        <f t="shared" si="149"/>
        <v>0</v>
      </c>
      <c r="W1169" s="61">
        <f t="shared" si="149"/>
        <v>0</v>
      </c>
      <c r="X1169" s="61">
        <f>SUM(X1145:X1168)</f>
        <v>0</v>
      </c>
      <c r="Y1169" s="61">
        <f>SUM(Y1145:Y1168)</f>
        <v>0</v>
      </c>
      <c r="Z1169" s="61">
        <f>SUM(Z1145:Z1168)</f>
        <v>0</v>
      </c>
      <c r="AA1169" s="60" t="s">
        <v>2</v>
      </c>
      <c r="AC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74"/>
    </row>
    <row r="1171" spans="1:30" ht="12.75" customHeight="1" thickBot="1" x14ac:dyDescent="0.25">
      <c r="A1171" s="45"/>
      <c r="B1171" s="95"/>
      <c r="C1171" s="62"/>
      <c r="D1171" s="62"/>
      <c r="E1171" s="62"/>
      <c r="F1171" s="62"/>
      <c r="G1171" s="62"/>
      <c r="H1171" s="62"/>
      <c r="I1171" s="62"/>
      <c r="J1171" s="62"/>
      <c r="K1171" s="62"/>
      <c r="L1171" s="62"/>
      <c r="M1171" s="62"/>
      <c r="N1171" s="45"/>
      <c r="W1171" s="511" t="s">
        <v>444</v>
      </c>
      <c r="X1171" s="512"/>
      <c r="Y1171" s="512"/>
      <c r="Z1171" s="512"/>
      <c r="AA1171" s="513"/>
      <c r="AC1171" s="74"/>
    </row>
    <row r="1172" spans="1:30" ht="12.75" customHeight="1" x14ac:dyDescent="0.2">
      <c r="A1172" s="45"/>
      <c r="C1172" s="62"/>
      <c r="D1172" s="62"/>
      <c r="E1172" s="62"/>
      <c r="F1172" s="62"/>
      <c r="G1172" s="62"/>
      <c r="H1172" s="62"/>
      <c r="I1172" s="62"/>
      <c r="J1172" s="62"/>
      <c r="K1172" s="62"/>
      <c r="L1172" s="62"/>
      <c r="M1172" s="62"/>
      <c r="N1172" s="45"/>
      <c r="W1172" s="102"/>
      <c r="AA1172" s="45"/>
      <c r="AC1172" s="74"/>
    </row>
    <row r="1173" spans="1:30" ht="12.75" customHeight="1" x14ac:dyDescent="0.2">
      <c r="A1173" s="45"/>
      <c r="B1173" s="81"/>
      <c r="M1173" s="100"/>
      <c r="N1173" s="45"/>
      <c r="O1173" s="81"/>
      <c r="AA1173" s="45"/>
      <c r="AC1173" s="74"/>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74"/>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8">
        <v>1</v>
      </c>
      <c r="P1175" s="70">
        <v>2</v>
      </c>
      <c r="Q1175" s="70">
        <v>2</v>
      </c>
      <c r="R1175" s="422">
        <v>1</v>
      </c>
      <c r="S1175" s="422">
        <v>0</v>
      </c>
      <c r="T1175" s="422">
        <v>0</v>
      </c>
      <c r="U1175" s="278"/>
      <c r="V1175" s="278"/>
      <c r="W1175" s="280"/>
      <c r="X1175" s="280"/>
      <c r="Y1175" s="58"/>
      <c r="Z1175" s="414"/>
      <c r="AA1175" s="64">
        <v>1</v>
      </c>
      <c r="AC1175" s="74">
        <f t="shared" si="146"/>
        <v>0</v>
      </c>
      <c r="AD1175" s="15" t="b">
        <f t="shared" si="141"/>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8">
        <v>1</v>
      </c>
      <c r="P1176" s="406">
        <v>0</v>
      </c>
      <c r="Q1176" s="406">
        <v>0</v>
      </c>
      <c r="R1176" s="422">
        <v>0</v>
      </c>
      <c r="S1176" s="422">
        <v>0</v>
      </c>
      <c r="T1176" s="422">
        <v>0</v>
      </c>
      <c r="U1176" s="278"/>
      <c r="V1176" s="278"/>
      <c r="W1176" s="280"/>
      <c r="X1176" s="280"/>
      <c r="Y1176" s="58"/>
      <c r="Z1176" s="414"/>
      <c r="AA1176" s="64">
        <v>2</v>
      </c>
      <c r="AC1176" s="74">
        <f t="shared" si="146"/>
        <v>0</v>
      </c>
      <c r="AD1176" s="15" t="b">
        <f t="shared" si="141"/>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422">
        <v>9</v>
      </c>
      <c r="S1177" s="70">
        <v>8</v>
      </c>
      <c r="T1177" s="70">
        <v>3</v>
      </c>
      <c r="U1177" s="278"/>
      <c r="V1177" s="278"/>
      <c r="W1177" s="280"/>
      <c r="X1177" s="280"/>
      <c r="Y1177" s="58"/>
      <c r="Z1177" s="388"/>
      <c r="AA1177" s="64">
        <v>3</v>
      </c>
      <c r="AC1177" s="74">
        <f t="shared" si="146"/>
        <v>-5</v>
      </c>
      <c r="AD1177" s="15" t="b">
        <f t="shared" si="141"/>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8">
        <v>1</v>
      </c>
      <c r="P1178" s="406">
        <v>0</v>
      </c>
      <c r="Q1178" s="406">
        <v>0</v>
      </c>
      <c r="R1178" s="422">
        <v>0</v>
      </c>
      <c r="S1178" s="422">
        <v>0</v>
      </c>
      <c r="T1178" s="422">
        <v>0</v>
      </c>
      <c r="U1178" s="278"/>
      <c r="V1178" s="278"/>
      <c r="W1178" s="278"/>
      <c r="X1178" s="280"/>
      <c r="Y1178" s="58"/>
      <c r="Z1178" s="388"/>
      <c r="AA1178" s="64">
        <v>4</v>
      </c>
      <c r="AC1178" s="74">
        <f t="shared" si="146"/>
        <v>0</v>
      </c>
      <c r="AD1178" s="15" t="b">
        <f t="shared" si="141"/>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8">
        <v>15</v>
      </c>
      <c r="P1179" s="70">
        <v>11</v>
      </c>
      <c r="Q1179" s="70">
        <v>13</v>
      </c>
      <c r="R1179" s="422">
        <v>13</v>
      </c>
      <c r="S1179" s="70">
        <v>29</v>
      </c>
      <c r="T1179" s="70">
        <v>19</v>
      </c>
      <c r="U1179" s="278"/>
      <c r="V1179" s="278"/>
      <c r="W1179" s="280"/>
      <c r="X1179" s="280"/>
      <c r="Y1179" s="58"/>
      <c r="Z1179" s="414"/>
      <c r="AA1179" s="64">
        <v>5</v>
      </c>
      <c r="AC1179" s="74">
        <f t="shared" si="146"/>
        <v>-10</v>
      </c>
      <c r="AD1179" s="15" t="b">
        <f t="shared" si="141"/>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8">
        <v>8</v>
      </c>
      <c r="P1180" s="70">
        <v>7</v>
      </c>
      <c r="Q1180" s="70">
        <v>13</v>
      </c>
      <c r="R1180" s="422">
        <v>15</v>
      </c>
      <c r="S1180" s="70">
        <v>18</v>
      </c>
      <c r="T1180" s="70">
        <v>13</v>
      </c>
      <c r="U1180" s="278"/>
      <c r="V1180" s="280"/>
      <c r="W1180" s="280"/>
      <c r="X1180" s="280"/>
      <c r="Y1180" s="58"/>
      <c r="Z1180" s="414"/>
      <c r="AA1180" s="64">
        <v>6</v>
      </c>
      <c r="AC1180" s="74">
        <f t="shared" si="146"/>
        <v>-5</v>
      </c>
      <c r="AD1180" s="15" t="b">
        <f t="shared" si="141"/>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8">
        <v>2</v>
      </c>
      <c r="P1181" s="70">
        <v>3</v>
      </c>
      <c r="Q1181" s="406">
        <v>0</v>
      </c>
      <c r="R1181" s="422">
        <v>1</v>
      </c>
      <c r="S1181" s="70">
        <v>1</v>
      </c>
      <c r="T1181" s="422">
        <v>0</v>
      </c>
      <c r="U1181" s="278"/>
      <c r="V1181" s="280"/>
      <c r="W1181" s="280"/>
      <c r="X1181" s="280"/>
      <c r="Y1181" s="58"/>
      <c r="Z1181" s="414"/>
      <c r="AA1181" s="64">
        <v>7</v>
      </c>
      <c r="AC1181" s="74">
        <f t="shared" si="146"/>
        <v>-1</v>
      </c>
      <c r="AD1181" s="15" t="b">
        <f t="shared" si="141"/>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406">
        <v>0</v>
      </c>
      <c r="R1182" s="422">
        <v>0</v>
      </c>
      <c r="S1182" s="70">
        <v>2</v>
      </c>
      <c r="T1182" s="70">
        <v>1</v>
      </c>
      <c r="U1182" s="278"/>
      <c r="V1182" s="280"/>
      <c r="W1182" s="280"/>
      <c r="X1182" s="280"/>
      <c r="Y1182" s="58"/>
      <c r="Z1182" s="414"/>
      <c r="AA1182" s="64">
        <v>8</v>
      </c>
      <c r="AC1182" s="74">
        <f t="shared" si="146"/>
        <v>-1</v>
      </c>
      <c r="AD1182" s="15" t="b">
        <f t="shared" si="141"/>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06">
        <v>0</v>
      </c>
      <c r="Q1183" s="406">
        <v>0</v>
      </c>
      <c r="R1183" s="422">
        <v>9</v>
      </c>
      <c r="S1183" s="422">
        <v>0</v>
      </c>
      <c r="T1183" s="422">
        <v>0</v>
      </c>
      <c r="U1183" s="278"/>
      <c r="V1183" s="280"/>
      <c r="W1183" s="280"/>
      <c r="X1183" s="280"/>
      <c r="Y1183" s="58"/>
      <c r="Z1183" s="388"/>
      <c r="AA1183" s="64">
        <v>9</v>
      </c>
      <c r="AC1183" s="74">
        <f t="shared" si="146"/>
        <v>0</v>
      </c>
      <c r="AD1183" s="15" t="b">
        <f t="shared" ref="AD1183:AD1246" si="150">IF(T1183&gt;=T1153, TRUE, FALSE)</f>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8">
        <v>2</v>
      </c>
      <c r="P1184" s="70">
        <v>1</v>
      </c>
      <c r="Q1184" s="70">
        <v>1</v>
      </c>
      <c r="R1184" s="422">
        <v>13</v>
      </c>
      <c r="S1184" s="70">
        <v>3</v>
      </c>
      <c r="T1184" s="70">
        <v>3</v>
      </c>
      <c r="U1184" s="278"/>
      <c r="V1184" s="280"/>
      <c r="W1184" s="280"/>
      <c r="X1184" s="280"/>
      <c r="Y1184" s="58"/>
      <c r="Z1184" s="414"/>
      <c r="AA1184" s="64">
        <v>10</v>
      </c>
      <c r="AC1184" s="74">
        <f t="shared" si="146"/>
        <v>0</v>
      </c>
      <c r="AD1184" s="15" t="b">
        <f t="shared" si="150"/>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06">
        <v>0</v>
      </c>
      <c r="Q1185" s="70">
        <v>1</v>
      </c>
      <c r="R1185" s="422">
        <v>0</v>
      </c>
      <c r="S1185" s="422">
        <v>0</v>
      </c>
      <c r="T1185" s="70">
        <v>1</v>
      </c>
      <c r="U1185" s="278"/>
      <c r="V1185" s="280"/>
      <c r="W1185" s="280"/>
      <c r="X1185" s="280"/>
      <c r="Y1185" s="58"/>
      <c r="Z1185" s="414"/>
      <c r="AA1185" s="64">
        <v>11</v>
      </c>
      <c r="AC1185" s="74">
        <f t="shared" si="146"/>
        <v>1</v>
      </c>
      <c r="AD1185" s="15" t="b">
        <f t="shared" si="150"/>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8">
        <v>3</v>
      </c>
      <c r="P1186" s="406">
        <v>0</v>
      </c>
      <c r="Q1186" s="70">
        <v>1</v>
      </c>
      <c r="R1186" s="422">
        <v>0</v>
      </c>
      <c r="S1186" s="70">
        <v>2</v>
      </c>
      <c r="T1186" s="422">
        <v>0</v>
      </c>
      <c r="U1186" s="278"/>
      <c r="V1186" s="280"/>
      <c r="W1186" s="280"/>
      <c r="X1186" s="280"/>
      <c r="Y1186" s="58"/>
      <c r="Z1186" s="414"/>
      <c r="AA1186" s="64">
        <v>12</v>
      </c>
      <c r="AC1186" s="74">
        <f t="shared" si="146"/>
        <v>-2</v>
      </c>
      <c r="AD1186" s="15" t="b">
        <f t="shared" si="150"/>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8">
        <v>1</v>
      </c>
      <c r="P1187" s="70">
        <v>1</v>
      </c>
      <c r="Q1187" s="406">
        <v>0</v>
      </c>
      <c r="R1187" s="422">
        <v>0</v>
      </c>
      <c r="S1187" s="422">
        <v>0</v>
      </c>
      <c r="T1187" s="70">
        <v>1</v>
      </c>
      <c r="U1187" s="278"/>
      <c r="V1187" s="280"/>
      <c r="W1187" s="280"/>
      <c r="X1187" s="280"/>
      <c r="Y1187" s="58"/>
      <c r="Z1187" s="388"/>
      <c r="AA1187" s="64">
        <v>13</v>
      </c>
      <c r="AC1187" s="74">
        <f t="shared" si="146"/>
        <v>1</v>
      </c>
      <c r="AD1187" s="15" t="b">
        <f t="shared" si="150"/>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406">
        <v>0</v>
      </c>
      <c r="R1188" s="422">
        <v>1</v>
      </c>
      <c r="S1188" s="422">
        <v>0</v>
      </c>
      <c r="T1188" s="422">
        <v>0</v>
      </c>
      <c r="U1188" s="278"/>
      <c r="V1188" s="280"/>
      <c r="W1188" s="280"/>
      <c r="X1188" s="280"/>
      <c r="Y1188" s="58"/>
      <c r="Z1188" s="388"/>
      <c r="AA1188" s="64">
        <v>14</v>
      </c>
      <c r="AC1188" s="74">
        <f t="shared" si="146"/>
        <v>0</v>
      </c>
      <c r="AD1188" s="15" t="b">
        <f t="shared" si="150"/>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8">
        <v>234</v>
      </c>
      <c r="P1189" s="70">
        <v>294</v>
      </c>
      <c r="Q1189" s="70">
        <v>91</v>
      </c>
      <c r="R1189" s="422">
        <v>47</v>
      </c>
      <c r="S1189" s="70">
        <v>194</v>
      </c>
      <c r="T1189" s="70">
        <v>106</v>
      </c>
      <c r="U1189" s="278"/>
      <c r="V1189" s="280"/>
      <c r="W1189" s="280"/>
      <c r="X1189" s="280"/>
      <c r="Y1189" s="58"/>
      <c r="Z1189" s="414"/>
      <c r="AA1189" s="64">
        <v>15</v>
      </c>
      <c r="AC1189" s="74">
        <f t="shared" si="146"/>
        <v>-88</v>
      </c>
      <c r="AD1189" s="15" t="b">
        <f t="shared" si="150"/>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8">
        <v>1</v>
      </c>
      <c r="P1190" s="406">
        <v>0</v>
      </c>
      <c r="Q1190" s="406">
        <v>0</v>
      </c>
      <c r="R1190" s="422">
        <v>0</v>
      </c>
      <c r="S1190" s="422">
        <v>0</v>
      </c>
      <c r="T1190" s="422">
        <v>0</v>
      </c>
      <c r="U1190" s="278"/>
      <c r="V1190" s="280"/>
      <c r="W1190" s="280"/>
      <c r="X1190" s="280"/>
      <c r="Y1190" s="58"/>
      <c r="Z1190" s="414"/>
      <c r="AA1190" s="64">
        <v>16</v>
      </c>
      <c r="AC1190" s="74">
        <f t="shared" si="146"/>
        <v>0</v>
      </c>
      <c r="AD1190" s="15" t="b">
        <f t="shared" si="150"/>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8">
        <v>94</v>
      </c>
      <c r="P1191" s="70">
        <v>19</v>
      </c>
      <c r="Q1191" s="70">
        <v>1</v>
      </c>
      <c r="R1191" s="422">
        <v>8</v>
      </c>
      <c r="S1191" s="70">
        <v>16</v>
      </c>
      <c r="T1191" s="70">
        <v>2</v>
      </c>
      <c r="U1191" s="278"/>
      <c r="V1191" s="280"/>
      <c r="W1191" s="280"/>
      <c r="X1191" s="280"/>
      <c r="Y1191" s="58"/>
      <c r="Z1191" s="414"/>
      <c r="AA1191" s="64">
        <v>17</v>
      </c>
      <c r="AC1191" s="74">
        <f t="shared" si="146"/>
        <v>-14</v>
      </c>
      <c r="AD1191" s="15" t="b">
        <f t="shared" si="150"/>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8">
        <v>70</v>
      </c>
      <c r="P1192" s="70">
        <v>54</v>
      </c>
      <c r="Q1192" s="70">
        <v>14</v>
      </c>
      <c r="R1192" s="422">
        <v>4</v>
      </c>
      <c r="S1192" s="70">
        <v>26</v>
      </c>
      <c r="T1192" s="70">
        <v>19</v>
      </c>
      <c r="U1192" s="278"/>
      <c r="V1192" s="280"/>
      <c r="W1192" s="280"/>
      <c r="X1192" s="280"/>
      <c r="Y1192" s="58"/>
      <c r="Z1192" s="414"/>
      <c r="AA1192" s="64">
        <v>18</v>
      </c>
      <c r="AC1192" s="74">
        <f t="shared" si="146"/>
        <v>-7</v>
      </c>
      <c r="AD1192" s="15" t="b">
        <f t="shared" si="150"/>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8">
        <v>135</v>
      </c>
      <c r="P1193" s="378">
        <v>70</v>
      </c>
      <c r="Q1193" s="70">
        <v>25</v>
      </c>
      <c r="R1193" s="422">
        <v>56</v>
      </c>
      <c r="S1193" s="70">
        <v>19</v>
      </c>
      <c r="T1193" s="70">
        <v>17</v>
      </c>
      <c r="U1193" s="280"/>
      <c r="V1193" s="280"/>
      <c r="W1193" s="280"/>
      <c r="X1193" s="280"/>
      <c r="Y1193" s="280"/>
      <c r="Z1193" s="414"/>
      <c r="AA1193" s="64">
        <v>19</v>
      </c>
      <c r="AC1193" s="74">
        <f t="shared" si="146"/>
        <v>-2</v>
      </c>
      <c r="AD1193" s="15" t="b">
        <f t="shared" si="150"/>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8">
        <v>2</v>
      </c>
      <c r="P1194" s="70">
        <v>59</v>
      </c>
      <c r="Q1194" s="70">
        <v>4</v>
      </c>
      <c r="R1194" s="422">
        <v>23</v>
      </c>
      <c r="S1194" s="70">
        <v>3</v>
      </c>
      <c r="T1194" s="366">
        <v>0</v>
      </c>
      <c r="U1194" s="280"/>
      <c r="V1194" s="280"/>
      <c r="W1194" s="280"/>
      <c r="X1194" s="280"/>
      <c r="Y1194" s="280"/>
      <c r="Z1194" s="414"/>
      <c r="AA1194" s="64">
        <v>20</v>
      </c>
      <c r="AC1194" s="74">
        <f t="shared" si="146"/>
        <v>-3</v>
      </c>
      <c r="AD1194" s="15" t="b">
        <f t="shared" si="150"/>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8">
        <v>30</v>
      </c>
      <c r="P1195" s="70">
        <v>15</v>
      </c>
      <c r="Q1195" s="70">
        <v>5</v>
      </c>
      <c r="R1195" s="422">
        <v>8</v>
      </c>
      <c r="S1195" s="70">
        <v>6</v>
      </c>
      <c r="T1195" s="70">
        <v>24</v>
      </c>
      <c r="U1195" s="280"/>
      <c r="V1195" s="280"/>
      <c r="W1195" s="280"/>
      <c r="X1195" s="280"/>
      <c r="Y1195" s="280"/>
      <c r="Z1195" s="414"/>
      <c r="AA1195" s="64">
        <v>21</v>
      </c>
      <c r="AC1195" s="74">
        <f t="shared" si="146"/>
        <v>18</v>
      </c>
      <c r="AD1195" s="15" t="b">
        <f t="shared" si="150"/>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8">
        <v>1</v>
      </c>
      <c r="P1196" s="70">
        <v>1</v>
      </c>
      <c r="Q1196" s="70">
        <v>1</v>
      </c>
      <c r="R1196" s="422">
        <v>0</v>
      </c>
      <c r="S1196" s="422">
        <v>0</v>
      </c>
      <c r="T1196" s="70">
        <v>2</v>
      </c>
      <c r="U1196" s="280"/>
      <c r="V1196" s="280"/>
      <c r="W1196" s="280"/>
      <c r="X1196" s="280"/>
      <c r="Y1196" s="280"/>
      <c r="Z1196" s="414"/>
      <c r="AA1196" s="64">
        <v>22</v>
      </c>
      <c r="AC1196" s="74">
        <f t="shared" si="146"/>
        <v>2</v>
      </c>
      <c r="AD1196" s="15" t="b">
        <f t="shared" si="150"/>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8">
        <v>49</v>
      </c>
      <c r="P1197" s="70">
        <v>53</v>
      </c>
      <c r="Q1197" s="70">
        <v>46</v>
      </c>
      <c r="R1197" s="422">
        <v>36</v>
      </c>
      <c r="S1197" s="70">
        <v>38</v>
      </c>
      <c r="T1197" s="70">
        <v>32</v>
      </c>
      <c r="U1197" s="280"/>
      <c r="V1197" s="280"/>
      <c r="W1197" s="280"/>
      <c r="X1197" s="280"/>
      <c r="Y1197" s="280"/>
      <c r="Z1197" s="414"/>
      <c r="AA1197" s="64">
        <v>23</v>
      </c>
      <c r="AC1197" s="74">
        <f t="shared" si="146"/>
        <v>-6</v>
      </c>
      <c r="AD1197" s="15" t="b">
        <f t="shared" si="150"/>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8">
        <v>166</v>
      </c>
      <c r="P1198" s="70">
        <v>137</v>
      </c>
      <c r="Q1198" s="70">
        <v>134</v>
      </c>
      <c r="R1198" s="422">
        <v>69</v>
      </c>
      <c r="S1198" s="70">
        <v>114</v>
      </c>
      <c r="T1198" s="70">
        <v>134</v>
      </c>
      <c r="U1198" s="280"/>
      <c r="V1198" s="280"/>
      <c r="W1198" s="280"/>
      <c r="X1198" s="280"/>
      <c r="Y1198" s="280"/>
      <c r="Z1198" s="414"/>
      <c r="AA1198" s="64">
        <v>24</v>
      </c>
      <c r="AC1198" s="74">
        <f t="shared" si="146"/>
        <v>20</v>
      </c>
      <c r="AD1198" s="15" t="b">
        <f t="shared" si="150"/>
        <v>1</v>
      </c>
    </row>
    <row r="1199" spans="1:30" ht="12.75" customHeight="1" x14ac:dyDescent="0.2">
      <c r="A1199" s="71" t="s">
        <v>2</v>
      </c>
      <c r="B1199" s="61">
        <f>SUM(B1175:B1198)</f>
        <v>820</v>
      </c>
      <c r="C1199" s="61">
        <f t="shared" ref="C1199:M1199" si="151">SUM(C1175:C1198)</f>
        <v>1551</v>
      </c>
      <c r="D1199" s="61">
        <f t="shared" si="151"/>
        <v>1907</v>
      </c>
      <c r="E1199" s="61">
        <f>SUM(E1175:E1198)</f>
        <v>2220</v>
      </c>
      <c r="F1199" s="61">
        <f>SUM(F1175:F1198)</f>
        <v>2699</v>
      </c>
      <c r="G1199" s="61">
        <f t="shared" si="151"/>
        <v>3076</v>
      </c>
      <c r="H1199" s="61">
        <f t="shared" si="151"/>
        <v>0</v>
      </c>
      <c r="I1199" s="61">
        <f t="shared" si="151"/>
        <v>0</v>
      </c>
      <c r="J1199" s="61">
        <f t="shared" si="151"/>
        <v>0</v>
      </c>
      <c r="K1199" s="61">
        <f t="shared" si="151"/>
        <v>0</v>
      </c>
      <c r="L1199" s="61">
        <f t="shared" si="151"/>
        <v>0</v>
      </c>
      <c r="M1199" s="61">
        <f t="shared" si="151"/>
        <v>0</v>
      </c>
      <c r="N1199" s="71" t="s">
        <v>2</v>
      </c>
      <c r="O1199" s="61">
        <f t="shared" ref="O1199:W1199" si="152">SUM(O1175:O1198)</f>
        <v>820</v>
      </c>
      <c r="P1199" s="61">
        <f>SUM(P1175:P1198)</f>
        <v>731</v>
      </c>
      <c r="Q1199" s="61">
        <f t="shared" si="152"/>
        <v>356</v>
      </c>
      <c r="R1199" s="61">
        <f t="shared" si="152"/>
        <v>313</v>
      </c>
      <c r="S1199" s="61">
        <f t="shared" si="152"/>
        <v>479</v>
      </c>
      <c r="T1199" s="61">
        <f t="shared" si="152"/>
        <v>377</v>
      </c>
      <c r="U1199" s="61">
        <f t="shared" si="152"/>
        <v>0</v>
      </c>
      <c r="V1199" s="61">
        <f>SUM(V1175:V1198)</f>
        <v>0</v>
      </c>
      <c r="W1199" s="61">
        <f t="shared" si="152"/>
        <v>0</v>
      </c>
      <c r="X1199" s="61">
        <f>SUM(X1175:X1198)</f>
        <v>0</v>
      </c>
      <c r="Y1199" s="61">
        <f>SUM(Y1175:Y1198)</f>
        <v>0</v>
      </c>
      <c r="Z1199" s="61">
        <f>SUM(Z1175:Z1198)</f>
        <v>0</v>
      </c>
      <c r="AA1199" s="71" t="s">
        <v>2</v>
      </c>
      <c r="AC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74"/>
    </row>
    <row r="1201" spans="1:30" ht="12.75" customHeight="1" x14ac:dyDescent="0.2">
      <c r="B1201" s="62"/>
      <c r="C1201" s="62"/>
      <c r="D1201" s="62"/>
      <c r="E1201" s="62"/>
      <c r="F1201" s="62"/>
      <c r="G1201" s="62"/>
      <c r="H1201" s="62"/>
      <c r="I1201" s="62"/>
      <c r="J1201" s="62"/>
      <c r="K1201" s="62"/>
      <c r="L1201" s="62"/>
      <c r="M1201" s="62"/>
      <c r="O1201" s="95"/>
      <c r="P1201" s="95"/>
      <c r="Q1201" s="95"/>
      <c r="AC1201" s="74"/>
    </row>
    <row r="1202" spans="1:30" ht="12.75" customHeight="1" x14ac:dyDescent="0.2">
      <c r="B1202" s="62"/>
      <c r="C1202" s="62"/>
      <c r="D1202" s="62"/>
      <c r="E1202" s="62"/>
      <c r="F1202" s="62"/>
      <c r="G1202" s="62"/>
      <c r="H1202" s="62"/>
      <c r="I1202" s="62"/>
      <c r="J1202" s="62"/>
      <c r="K1202" s="62"/>
      <c r="L1202" s="62"/>
      <c r="M1202" s="62"/>
      <c r="AC1202" s="74"/>
    </row>
    <row r="1203" spans="1:30" ht="12.75" customHeight="1" x14ac:dyDescent="0.2">
      <c r="B1203" s="81"/>
      <c r="M1203" s="100"/>
      <c r="O1203" s="81"/>
      <c r="AC1203" s="74"/>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74"/>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42</v>
      </c>
      <c r="P1205" s="358">
        <v>24</v>
      </c>
      <c r="Q1205" s="373">
        <v>34</v>
      </c>
      <c r="R1205" s="362">
        <v>26</v>
      </c>
      <c r="S1205" s="280">
        <v>23</v>
      </c>
      <c r="T1205" s="373">
        <v>25</v>
      </c>
      <c r="U1205" s="373"/>
      <c r="V1205" s="369"/>
      <c r="W1205" s="371"/>
      <c r="X1205" s="373"/>
      <c r="Y1205" s="372"/>
      <c r="Z1205" s="390"/>
      <c r="AA1205" s="56">
        <v>1</v>
      </c>
      <c r="AC1205" s="74">
        <f t="shared" si="146"/>
        <v>2</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58">
        <v>33</v>
      </c>
      <c r="Q1206" s="373">
        <v>35</v>
      </c>
      <c r="R1206" s="362">
        <v>35</v>
      </c>
      <c r="S1206" s="373">
        <v>34</v>
      </c>
      <c r="T1206" s="373">
        <v>22</v>
      </c>
      <c r="U1206" s="373"/>
      <c r="V1206" s="369"/>
      <c r="W1206" s="371"/>
      <c r="X1206" s="373"/>
      <c r="Y1206" s="372"/>
      <c r="Z1206" s="390"/>
      <c r="AA1206" s="56">
        <v>2</v>
      </c>
      <c r="AC1206" s="74">
        <f t="shared" si="146"/>
        <v>-12</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58">
        <v>30</v>
      </c>
      <c r="Q1207" s="373">
        <v>26</v>
      </c>
      <c r="R1207" s="362">
        <v>25</v>
      </c>
      <c r="S1207" s="373">
        <v>35</v>
      </c>
      <c r="T1207" s="70">
        <v>19</v>
      </c>
      <c r="U1207" s="70"/>
      <c r="V1207" s="369"/>
      <c r="W1207" s="371"/>
      <c r="X1207" s="373"/>
      <c r="Y1207" s="372"/>
      <c r="Z1207" s="390"/>
      <c r="AA1207" s="56">
        <v>3</v>
      </c>
      <c r="AC1207" s="74">
        <f t="shared" si="146"/>
        <v>-16</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58">
        <v>39</v>
      </c>
      <c r="Q1208" s="373">
        <v>47</v>
      </c>
      <c r="R1208" s="362">
        <v>44</v>
      </c>
      <c r="S1208" s="70">
        <v>67</v>
      </c>
      <c r="T1208" s="70">
        <v>34</v>
      </c>
      <c r="U1208" s="373"/>
      <c r="V1208" s="369"/>
      <c r="W1208" s="371"/>
      <c r="X1208" s="373"/>
      <c r="Y1208" s="372"/>
      <c r="Z1208" s="390"/>
      <c r="AA1208" s="56">
        <v>4</v>
      </c>
      <c r="AC1208" s="74">
        <f t="shared" si="146"/>
        <v>-33</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58">
        <v>27</v>
      </c>
      <c r="Q1209" s="373">
        <v>52</v>
      </c>
      <c r="R1209" s="362">
        <v>35</v>
      </c>
      <c r="S1209" s="373">
        <v>55</v>
      </c>
      <c r="T1209" s="373">
        <v>46</v>
      </c>
      <c r="U1209" s="70"/>
      <c r="V1209" s="369"/>
      <c r="W1209" s="371"/>
      <c r="X1209" s="373"/>
      <c r="Y1209" s="372"/>
      <c r="Z1209" s="390"/>
      <c r="AA1209" s="56">
        <v>5</v>
      </c>
      <c r="AC1209" s="74">
        <f t="shared" si="146"/>
        <v>-9</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v>40</v>
      </c>
      <c r="S1210" s="373">
        <v>54</v>
      </c>
      <c r="T1210" s="373">
        <v>38</v>
      </c>
      <c r="U1210" s="373"/>
      <c r="V1210" s="369"/>
      <c r="W1210" s="371"/>
      <c r="X1210" s="373"/>
      <c r="Y1210" s="372"/>
      <c r="Z1210" s="390"/>
      <c r="AA1210" s="56">
        <v>6</v>
      </c>
      <c r="AC1210" s="74">
        <f t="shared" si="146"/>
        <v>-16</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58">
        <v>24</v>
      </c>
      <c r="Q1211" s="373">
        <v>24</v>
      </c>
      <c r="R1211" s="362">
        <v>31</v>
      </c>
      <c r="S1211" s="373">
        <v>29</v>
      </c>
      <c r="T1211" s="373">
        <v>30</v>
      </c>
      <c r="U1211" s="373"/>
      <c r="V1211" s="369"/>
      <c r="W1211" s="371"/>
      <c r="X1211" s="373"/>
      <c r="Y1211" s="372"/>
      <c r="Z1211" s="390"/>
      <c r="AA1211" s="56">
        <v>7</v>
      </c>
      <c r="AC1211" s="74">
        <f t="shared" si="146"/>
        <v>1</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v>63</v>
      </c>
      <c r="S1212" s="373">
        <v>72</v>
      </c>
      <c r="T1212" s="373">
        <v>52</v>
      </c>
      <c r="U1212" s="373"/>
      <c r="V1212" s="369"/>
      <c r="W1212" s="371"/>
      <c r="X1212" s="373"/>
      <c r="Y1212" s="372"/>
      <c r="Z1212" s="390"/>
      <c r="AA1212" s="56">
        <v>8</v>
      </c>
      <c r="AC1212" s="74">
        <f t="shared" si="146"/>
        <v>-20</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58">
        <v>64</v>
      </c>
      <c r="Q1213" s="373">
        <v>90</v>
      </c>
      <c r="R1213" s="362">
        <v>230</v>
      </c>
      <c r="S1213" s="373">
        <v>29</v>
      </c>
      <c r="T1213" s="373">
        <v>29</v>
      </c>
      <c r="U1213" s="373"/>
      <c r="V1213" s="369"/>
      <c r="W1213" s="371"/>
      <c r="X1213" s="373"/>
      <c r="Y1213" s="372"/>
      <c r="Z1213" s="390"/>
      <c r="AA1213" s="56">
        <v>9</v>
      </c>
      <c r="AC1213" s="74">
        <f t="shared" si="146"/>
        <v>0</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58">
        <v>36</v>
      </c>
      <c r="Q1214" s="373">
        <v>26</v>
      </c>
      <c r="R1214" s="362">
        <v>27</v>
      </c>
      <c r="S1214" s="373">
        <v>45</v>
      </c>
      <c r="T1214" s="373">
        <v>34</v>
      </c>
      <c r="U1214" s="373"/>
      <c r="V1214" s="369"/>
      <c r="W1214" s="371"/>
      <c r="X1214" s="373"/>
      <c r="Y1214" s="372"/>
      <c r="Z1214" s="390"/>
      <c r="AA1214" s="56">
        <v>10</v>
      </c>
      <c r="AC1214" s="74">
        <f t="shared" si="146"/>
        <v>-11</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58">
        <v>36</v>
      </c>
      <c r="Q1215" s="373">
        <v>24</v>
      </c>
      <c r="R1215" s="362">
        <v>13</v>
      </c>
      <c r="S1215" s="373">
        <v>21</v>
      </c>
      <c r="T1215" s="373">
        <v>22</v>
      </c>
      <c r="U1215" s="373"/>
      <c r="V1215" s="369"/>
      <c r="W1215" s="371"/>
      <c r="X1215" s="373"/>
      <c r="Y1215" s="372"/>
      <c r="Z1215" s="390"/>
      <c r="AA1215" s="56">
        <v>11</v>
      </c>
      <c r="AC1215" s="74">
        <f t="shared" si="146"/>
        <v>1</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58">
        <v>81</v>
      </c>
      <c r="Q1216" s="373">
        <v>74</v>
      </c>
      <c r="R1216" s="362">
        <v>71</v>
      </c>
      <c r="S1216" s="373">
        <v>89</v>
      </c>
      <c r="T1216" s="373">
        <v>51</v>
      </c>
      <c r="U1216" s="373"/>
      <c r="V1216" s="369"/>
      <c r="W1216" s="371"/>
      <c r="X1216" s="373"/>
      <c r="Y1216" s="372"/>
      <c r="Z1216" s="390"/>
      <c r="AA1216" s="56">
        <v>12</v>
      </c>
      <c r="AC1216" s="74">
        <f t="shared" si="146"/>
        <v>-38</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58">
        <v>81</v>
      </c>
      <c r="Q1217" s="373">
        <v>76</v>
      </c>
      <c r="R1217" s="362">
        <v>99</v>
      </c>
      <c r="S1217" s="373">
        <v>88</v>
      </c>
      <c r="T1217" s="373">
        <v>76</v>
      </c>
      <c r="U1217" s="373"/>
      <c r="V1217" s="369"/>
      <c r="W1217" s="371"/>
      <c r="X1217" s="373"/>
      <c r="Y1217" s="372"/>
      <c r="Z1217" s="390"/>
      <c r="AA1217" s="56">
        <v>13</v>
      </c>
      <c r="AC1217" s="74">
        <f t="shared" si="146"/>
        <v>-12</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58">
        <v>113</v>
      </c>
      <c r="Q1218" s="373">
        <v>117</v>
      </c>
      <c r="R1218" s="362">
        <v>85</v>
      </c>
      <c r="S1218" s="373">
        <v>64</v>
      </c>
      <c r="T1218" s="373">
        <v>65</v>
      </c>
      <c r="U1218" s="373"/>
      <c r="V1218" s="369"/>
      <c r="W1218" s="371"/>
      <c r="X1218" s="373"/>
      <c r="Y1218" s="372"/>
      <c r="Z1218" s="390"/>
      <c r="AA1218" s="56">
        <v>14</v>
      </c>
      <c r="AC1218" s="74">
        <f t="shared" si="146"/>
        <v>1</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58">
        <v>126</v>
      </c>
      <c r="Q1219" s="373">
        <v>129</v>
      </c>
      <c r="R1219" s="362">
        <v>90</v>
      </c>
      <c r="S1219" s="373">
        <v>64</v>
      </c>
      <c r="T1219" s="373">
        <v>29</v>
      </c>
      <c r="U1219" s="373"/>
      <c r="V1219" s="369"/>
      <c r="W1219" s="371"/>
      <c r="X1219" s="373"/>
      <c r="Y1219" s="372"/>
      <c r="Z1219" s="390"/>
      <c r="AA1219" s="56">
        <v>15</v>
      </c>
      <c r="AC1219" s="74">
        <f t="shared" si="146"/>
        <v>-35</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v>44</v>
      </c>
      <c r="S1220" s="373">
        <v>67</v>
      </c>
      <c r="T1220" s="373">
        <v>36</v>
      </c>
      <c r="U1220" s="373"/>
      <c r="V1220" s="369"/>
      <c r="W1220" s="371"/>
      <c r="X1220" s="373"/>
      <c r="Y1220" s="372"/>
      <c r="Z1220" s="390"/>
      <c r="AA1220" s="56">
        <v>16</v>
      </c>
      <c r="AC1220" s="74">
        <f t="shared" si="146"/>
        <v>-31</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58">
        <v>67</v>
      </c>
      <c r="Q1221" s="373">
        <v>82</v>
      </c>
      <c r="R1221" s="362">
        <v>38</v>
      </c>
      <c r="S1221" s="373">
        <v>61</v>
      </c>
      <c r="T1221" s="280">
        <v>38</v>
      </c>
      <c r="U1221" s="373"/>
      <c r="V1221" s="369"/>
      <c r="W1221" s="371"/>
      <c r="X1221" s="373"/>
      <c r="Y1221" s="372"/>
      <c r="Z1221" s="390"/>
      <c r="AA1221" s="56">
        <v>17</v>
      </c>
      <c r="AC1221" s="74">
        <f t="shared" si="146"/>
        <v>-23</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8">
        <v>15</v>
      </c>
      <c r="Q1222" s="373">
        <v>23</v>
      </c>
      <c r="R1222" s="362">
        <v>21</v>
      </c>
      <c r="S1222" s="373">
        <v>14</v>
      </c>
      <c r="T1222" s="373">
        <v>7</v>
      </c>
      <c r="U1222" s="373"/>
      <c r="V1222" s="369"/>
      <c r="W1222" s="371"/>
      <c r="X1222" s="373"/>
      <c r="Y1222" s="372"/>
      <c r="Z1222" s="390"/>
      <c r="AA1222" s="56">
        <v>18</v>
      </c>
      <c r="AC1222" s="74">
        <f t="shared" ref="AC1222:AC1285" si="153">IFERROR(T1222-S1222,0)</f>
        <v>-7</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58">
        <v>21</v>
      </c>
      <c r="Q1223" s="373">
        <v>18</v>
      </c>
      <c r="R1223" s="362">
        <v>37</v>
      </c>
      <c r="S1223" s="70">
        <v>16</v>
      </c>
      <c r="T1223" s="373">
        <v>22</v>
      </c>
      <c r="U1223" s="373"/>
      <c r="V1223" s="369"/>
      <c r="W1223" s="371"/>
      <c r="X1223" s="373"/>
      <c r="Y1223" s="372"/>
      <c r="Z1223" s="390"/>
      <c r="AA1223" s="56">
        <v>19</v>
      </c>
      <c r="AC1223" s="74">
        <f t="shared" si="153"/>
        <v>6</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v>34</v>
      </c>
      <c r="S1224" s="373">
        <v>38</v>
      </c>
      <c r="T1224" s="70">
        <v>26</v>
      </c>
      <c r="U1224" s="373"/>
      <c r="V1224" s="369"/>
      <c r="W1224" s="371"/>
      <c r="X1224" s="373"/>
      <c r="Y1224" s="372"/>
      <c r="Z1224" s="390"/>
      <c r="AA1224" s="56">
        <v>20</v>
      </c>
      <c r="AC1224" s="74">
        <f t="shared" si="153"/>
        <v>-12</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58">
        <v>84</v>
      </c>
      <c r="Q1225" s="373">
        <v>93</v>
      </c>
      <c r="R1225" s="362">
        <v>67</v>
      </c>
      <c r="S1225" s="373">
        <v>98</v>
      </c>
      <c r="T1225" s="373">
        <v>74</v>
      </c>
      <c r="U1225" s="70"/>
      <c r="V1225" s="369"/>
      <c r="W1225" s="371"/>
      <c r="X1225" s="373"/>
      <c r="Y1225" s="372"/>
      <c r="Z1225" s="390"/>
      <c r="AA1225" s="56">
        <v>21</v>
      </c>
      <c r="AC1225" s="74">
        <f t="shared" si="153"/>
        <v>-24</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58">
        <v>62</v>
      </c>
      <c r="Q1226" s="373">
        <v>74</v>
      </c>
      <c r="R1226" s="362">
        <v>49</v>
      </c>
      <c r="S1226" s="70">
        <v>54</v>
      </c>
      <c r="T1226" s="373">
        <v>56</v>
      </c>
      <c r="U1226" s="373"/>
      <c r="V1226" s="369"/>
      <c r="W1226" s="371"/>
      <c r="X1226" s="373"/>
      <c r="Y1226" s="372"/>
      <c r="Z1226" s="390"/>
      <c r="AA1226" s="56">
        <v>22</v>
      </c>
      <c r="AC1226" s="74">
        <f t="shared" si="153"/>
        <v>2</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58">
        <v>147</v>
      </c>
      <c r="Q1227" s="373">
        <v>161</v>
      </c>
      <c r="R1227" s="362">
        <v>117</v>
      </c>
      <c r="S1227" s="373">
        <v>143</v>
      </c>
      <c r="T1227" s="373">
        <v>148</v>
      </c>
      <c r="U1227" s="373"/>
      <c r="V1227" s="369"/>
      <c r="W1227" s="371"/>
      <c r="X1227" s="373"/>
      <c r="Y1227" s="372"/>
      <c r="Z1227" s="390"/>
      <c r="AA1227" s="56">
        <v>23</v>
      </c>
      <c r="AC1227" s="74">
        <f t="shared" si="153"/>
        <v>5</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58">
        <v>25</v>
      </c>
      <c r="Q1228" s="373">
        <v>71</v>
      </c>
      <c r="R1228" s="362">
        <v>32</v>
      </c>
      <c r="S1228" s="373">
        <v>60</v>
      </c>
      <c r="T1228" s="373">
        <v>49</v>
      </c>
      <c r="U1228" s="280"/>
      <c r="V1228" s="369"/>
      <c r="W1228" s="371"/>
      <c r="X1228" s="373"/>
      <c r="Y1228" s="372"/>
      <c r="Z1228" s="390"/>
      <c r="AA1228" s="56">
        <v>24</v>
      </c>
      <c r="AC1228" s="74">
        <f t="shared" si="153"/>
        <v>-11</v>
      </c>
    </row>
    <row r="1229" spans="1:29" ht="12.75" customHeight="1" x14ac:dyDescent="0.2">
      <c r="A1229" s="71" t="s">
        <v>2</v>
      </c>
      <c r="B1229" s="61">
        <f>SUM(B1205:B1228)</f>
        <v>1412</v>
      </c>
      <c r="C1229" s="61">
        <f t="shared" ref="C1229:M1229" si="154">SUM(C1205:C1228)</f>
        <v>2736</v>
      </c>
      <c r="D1229" s="61">
        <f t="shared" si="154"/>
        <v>4199</v>
      </c>
      <c r="E1229" s="61">
        <f>SUM(E1205:E1228)</f>
        <v>5552</v>
      </c>
      <c r="F1229" s="61">
        <f>SUM(F1205:F1228)</f>
        <v>6872</v>
      </c>
      <c r="G1229" s="61">
        <f t="shared" si="154"/>
        <v>7900</v>
      </c>
      <c r="H1229" s="61">
        <f t="shared" si="154"/>
        <v>0</v>
      </c>
      <c r="I1229" s="61">
        <f t="shared" si="154"/>
        <v>0</v>
      </c>
      <c r="J1229" s="61">
        <f t="shared" si="154"/>
        <v>0</v>
      </c>
      <c r="K1229" s="61">
        <f t="shared" si="154"/>
        <v>0</v>
      </c>
      <c r="L1229" s="61">
        <f t="shared" ref="L1229" si="155">SUM(L1205:L1228)</f>
        <v>0</v>
      </c>
      <c r="M1229" s="61">
        <f t="shared" si="154"/>
        <v>0</v>
      </c>
      <c r="N1229" s="71" t="s">
        <v>2</v>
      </c>
      <c r="O1229" s="61">
        <f t="shared" ref="O1229:T1229" si="156">SUM(O1205:O1228)</f>
        <v>1412</v>
      </c>
      <c r="P1229" s="61">
        <f t="shared" si="156"/>
        <v>1324</v>
      </c>
      <c r="Q1229" s="61">
        <f t="shared" si="156"/>
        <v>1463</v>
      </c>
      <c r="R1229" s="61">
        <f t="shared" si="156"/>
        <v>1353</v>
      </c>
      <c r="S1229" s="61">
        <f t="shared" si="156"/>
        <v>1320</v>
      </c>
      <c r="T1229" s="61">
        <f t="shared" si="156"/>
        <v>1028</v>
      </c>
      <c r="U1229" s="61">
        <f t="shared" ref="U1229:Y1229" si="157">SUM(U1205:U1228)</f>
        <v>0</v>
      </c>
      <c r="V1229" s="61">
        <f t="shared" si="157"/>
        <v>0</v>
      </c>
      <c r="W1229" s="61">
        <f t="shared" si="157"/>
        <v>0</v>
      </c>
      <c r="X1229" s="61">
        <f t="shared" si="157"/>
        <v>0</v>
      </c>
      <c r="Y1229" s="61">
        <f t="shared" si="157"/>
        <v>0</v>
      </c>
      <c r="Z1229" s="391">
        <f>SUM(Z1205:Z1228)</f>
        <v>0</v>
      </c>
      <c r="AA1229" s="71" t="s">
        <v>2</v>
      </c>
      <c r="AC1229" s="74"/>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74"/>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74"/>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74"/>
    </row>
    <row r="1233" spans="1:30" ht="12.75" customHeight="1" x14ac:dyDescent="0.2">
      <c r="A1233" s="45"/>
      <c r="B1233" s="81"/>
      <c r="N1233" s="45"/>
      <c r="O1233" s="81"/>
      <c r="AA1233" s="45"/>
      <c r="AC1233" s="74"/>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74"/>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101</v>
      </c>
      <c r="P1235" s="358">
        <v>66</v>
      </c>
      <c r="Q1235" s="373">
        <v>108</v>
      </c>
      <c r="R1235" s="362">
        <v>62</v>
      </c>
      <c r="S1235" s="280">
        <v>75</v>
      </c>
      <c r="T1235" s="373">
        <v>46</v>
      </c>
      <c r="U1235" s="373"/>
      <c r="V1235" s="369"/>
      <c r="W1235" s="369"/>
      <c r="X1235" s="373"/>
      <c r="Y1235" s="339"/>
      <c r="Z1235" s="342"/>
      <c r="AA1235" s="64">
        <v>1</v>
      </c>
      <c r="AC1235" s="74">
        <f t="shared" si="153"/>
        <v>-29</v>
      </c>
      <c r="AD1235" s="15" t="b">
        <f t="shared" si="150"/>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58">
        <v>100</v>
      </c>
      <c r="Q1236" s="373">
        <v>107</v>
      </c>
      <c r="R1236" s="362">
        <v>106</v>
      </c>
      <c r="S1236" s="373">
        <v>77</v>
      </c>
      <c r="T1236" s="373">
        <v>65</v>
      </c>
      <c r="U1236" s="373"/>
      <c r="V1236" s="369"/>
      <c r="W1236" s="369"/>
      <c r="X1236" s="373"/>
      <c r="Y1236" s="339"/>
      <c r="Z1236" s="342"/>
      <c r="AA1236" s="64">
        <v>2</v>
      </c>
      <c r="AC1236" s="74">
        <f t="shared" si="153"/>
        <v>-12</v>
      </c>
      <c r="AD1236" s="15" t="b">
        <f t="shared" si="150"/>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58">
        <v>80</v>
      </c>
      <c r="Q1237" s="373">
        <v>74</v>
      </c>
      <c r="R1237" s="362">
        <v>75</v>
      </c>
      <c r="S1237" s="373">
        <v>71</v>
      </c>
      <c r="T1237" s="70">
        <v>54</v>
      </c>
      <c r="U1237" s="70"/>
      <c r="V1237" s="369"/>
      <c r="W1237" s="369"/>
      <c r="X1237" s="373"/>
      <c r="Y1237" s="339"/>
      <c r="Z1237" s="342"/>
      <c r="AA1237" s="64">
        <v>3</v>
      </c>
      <c r="AC1237" s="74">
        <f t="shared" si="153"/>
        <v>-17</v>
      </c>
      <c r="AD1237" s="15" t="b">
        <f t="shared" si="150"/>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58">
        <v>134</v>
      </c>
      <c r="Q1238" s="373">
        <v>148</v>
      </c>
      <c r="R1238" s="362">
        <v>186</v>
      </c>
      <c r="S1238" s="70">
        <v>220</v>
      </c>
      <c r="T1238" s="70">
        <v>152</v>
      </c>
      <c r="U1238" s="373"/>
      <c r="V1238" s="369"/>
      <c r="W1238" s="369"/>
      <c r="X1238" s="373"/>
      <c r="Y1238" s="339"/>
      <c r="Z1238" s="342"/>
      <c r="AA1238" s="64">
        <v>4</v>
      </c>
      <c r="AC1238" s="74">
        <f t="shared" si="153"/>
        <v>-68</v>
      </c>
      <c r="AD1238" s="15" t="b">
        <f t="shared" si="150"/>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58">
        <v>75</v>
      </c>
      <c r="Q1239" s="373">
        <v>138</v>
      </c>
      <c r="R1239" s="362">
        <v>118</v>
      </c>
      <c r="S1239" s="373">
        <v>162</v>
      </c>
      <c r="T1239" s="373">
        <v>116</v>
      </c>
      <c r="U1239" s="70"/>
      <c r="V1239" s="369"/>
      <c r="W1239" s="369"/>
      <c r="X1239" s="373"/>
      <c r="Y1239" s="339"/>
      <c r="Z1239" s="342"/>
      <c r="AA1239" s="64">
        <v>5</v>
      </c>
      <c r="AC1239" s="74">
        <f t="shared" si="153"/>
        <v>-46</v>
      </c>
      <c r="AD1239" s="15" t="b">
        <f t="shared" si="150"/>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v>109</v>
      </c>
      <c r="S1240" s="373">
        <v>155</v>
      </c>
      <c r="T1240" s="373">
        <v>125</v>
      </c>
      <c r="U1240" s="373"/>
      <c r="V1240" s="369"/>
      <c r="W1240" s="369"/>
      <c r="X1240" s="373"/>
      <c r="Y1240" s="339"/>
      <c r="Z1240" s="342"/>
      <c r="AA1240" s="64">
        <v>6</v>
      </c>
      <c r="AC1240" s="74">
        <f t="shared" si="153"/>
        <v>-30</v>
      </c>
      <c r="AD1240" s="15" t="b">
        <f t="shared" si="150"/>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58">
        <v>71</v>
      </c>
      <c r="Q1241" s="373">
        <v>57</v>
      </c>
      <c r="R1241" s="362">
        <v>80</v>
      </c>
      <c r="S1241" s="373">
        <v>58</v>
      </c>
      <c r="T1241" s="373">
        <v>108</v>
      </c>
      <c r="U1241" s="373"/>
      <c r="V1241" s="369"/>
      <c r="W1241" s="369"/>
      <c r="X1241" s="373"/>
      <c r="Y1241" s="339"/>
      <c r="Z1241" s="342"/>
      <c r="AA1241" s="64">
        <v>7</v>
      </c>
      <c r="AC1241" s="74">
        <f t="shared" si="153"/>
        <v>50</v>
      </c>
      <c r="AD1241" s="15" t="b">
        <f t="shared" si="150"/>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v>149</v>
      </c>
      <c r="S1242" s="373">
        <v>182</v>
      </c>
      <c r="T1242" s="373">
        <v>110</v>
      </c>
      <c r="U1242" s="373"/>
      <c r="V1242" s="369"/>
      <c r="W1242" s="369"/>
      <c r="X1242" s="373"/>
      <c r="Y1242" s="339"/>
      <c r="Z1242" s="342"/>
      <c r="AA1242" s="64">
        <v>8</v>
      </c>
      <c r="AC1242" s="74">
        <f t="shared" si="153"/>
        <v>-72</v>
      </c>
      <c r="AD1242" s="15" t="b">
        <f t="shared" si="150"/>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58">
        <v>68</v>
      </c>
      <c r="Q1243" s="423">
        <v>114</v>
      </c>
      <c r="R1243" s="424">
        <v>2082</v>
      </c>
      <c r="S1243" s="373">
        <v>106</v>
      </c>
      <c r="T1243" s="373">
        <v>103</v>
      </c>
      <c r="U1243" s="373"/>
      <c r="V1243" s="369"/>
      <c r="W1243" s="369"/>
      <c r="X1243" s="373"/>
      <c r="Y1243" s="339"/>
      <c r="Z1243" s="342"/>
      <c r="AA1243" s="64">
        <v>9</v>
      </c>
      <c r="AC1243" s="74">
        <f t="shared" si="153"/>
        <v>-3</v>
      </c>
      <c r="AD1243" s="15" t="b">
        <f t="shared" si="150"/>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58">
        <v>107</v>
      </c>
      <c r="Q1244" s="373">
        <v>97</v>
      </c>
      <c r="R1244" s="362">
        <v>75</v>
      </c>
      <c r="S1244" s="373">
        <v>94</v>
      </c>
      <c r="T1244" s="373">
        <v>79</v>
      </c>
      <c r="U1244" s="373"/>
      <c r="V1244" s="369"/>
      <c r="W1244" s="369"/>
      <c r="X1244" s="373"/>
      <c r="Y1244" s="339"/>
      <c r="Z1244" s="342"/>
      <c r="AA1244" s="64">
        <v>10</v>
      </c>
      <c r="AC1244" s="74">
        <f t="shared" si="153"/>
        <v>-15</v>
      </c>
      <c r="AD1244" s="15" t="b">
        <f t="shared" si="150"/>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58">
        <v>73</v>
      </c>
      <c r="Q1245" s="373">
        <v>67</v>
      </c>
      <c r="R1245" s="362">
        <v>66</v>
      </c>
      <c r="S1245" s="373">
        <v>59</v>
      </c>
      <c r="T1245" s="373">
        <v>50</v>
      </c>
      <c r="U1245" s="373"/>
      <c r="V1245" s="369"/>
      <c r="W1245" s="369"/>
      <c r="X1245" s="373"/>
      <c r="Y1245" s="339"/>
      <c r="Z1245" s="342"/>
      <c r="AA1245" s="64">
        <v>11</v>
      </c>
      <c r="AC1245" s="74">
        <f t="shared" si="153"/>
        <v>-9</v>
      </c>
      <c r="AD1245" s="15" t="b">
        <f t="shared" si="150"/>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58">
        <v>219</v>
      </c>
      <c r="Q1246" s="373">
        <v>169</v>
      </c>
      <c r="R1246" s="362">
        <v>212</v>
      </c>
      <c r="S1246" s="373">
        <v>224</v>
      </c>
      <c r="T1246" s="373">
        <v>182</v>
      </c>
      <c r="U1246" s="373"/>
      <c r="V1246" s="369"/>
      <c r="W1246" s="369"/>
      <c r="X1246" s="373"/>
      <c r="Y1246" s="339"/>
      <c r="Z1246" s="342"/>
      <c r="AA1246" s="64">
        <v>12</v>
      </c>
      <c r="AC1246" s="74">
        <f t="shared" si="153"/>
        <v>-42</v>
      </c>
      <c r="AD1246" s="15" t="b">
        <f t="shared" si="150"/>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58">
        <v>221</v>
      </c>
      <c r="Q1247" s="373">
        <v>188</v>
      </c>
      <c r="R1247" s="362">
        <v>303</v>
      </c>
      <c r="S1247" s="373">
        <v>257</v>
      </c>
      <c r="T1247" s="373">
        <v>220</v>
      </c>
      <c r="U1247" s="373"/>
      <c r="V1247" s="369"/>
      <c r="W1247" s="369"/>
      <c r="X1247" s="373"/>
      <c r="Y1247" s="339"/>
      <c r="Z1247" s="342"/>
      <c r="AA1247" s="64">
        <v>13</v>
      </c>
      <c r="AC1247" s="74">
        <f t="shared" si="153"/>
        <v>-37</v>
      </c>
      <c r="AD1247" s="15" t="b">
        <f t="shared" ref="AD1247:AD1310" si="158">IF(T1247&gt;=T1217, TRUE, FALSE)</f>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58">
        <v>389</v>
      </c>
      <c r="Q1248" s="373">
        <v>179</v>
      </c>
      <c r="R1248" s="362">
        <v>135</v>
      </c>
      <c r="S1248" s="373">
        <v>99</v>
      </c>
      <c r="T1248" s="373">
        <v>77</v>
      </c>
      <c r="U1248" s="373"/>
      <c r="V1248" s="369"/>
      <c r="W1248" s="369"/>
      <c r="X1248" s="373"/>
      <c r="Y1248" s="339"/>
      <c r="Z1248" s="342"/>
      <c r="AA1248" s="64">
        <v>14</v>
      </c>
      <c r="AC1248" s="74">
        <f t="shared" si="153"/>
        <v>-22</v>
      </c>
      <c r="AD1248" s="15" t="b">
        <f t="shared" si="158"/>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58">
        <v>327</v>
      </c>
      <c r="Q1249" s="373">
        <v>444</v>
      </c>
      <c r="R1249" s="362">
        <v>208</v>
      </c>
      <c r="S1249" s="373">
        <v>112</v>
      </c>
      <c r="T1249" s="373">
        <v>64</v>
      </c>
      <c r="U1249" s="373"/>
      <c r="V1249" s="369"/>
      <c r="W1249" s="369"/>
      <c r="X1249" s="373"/>
      <c r="Y1249" s="339"/>
      <c r="Z1249" s="342"/>
      <c r="AA1249" s="64">
        <v>15</v>
      </c>
      <c r="AC1249" s="74">
        <f t="shared" si="153"/>
        <v>-48</v>
      </c>
      <c r="AD1249" s="15" t="b">
        <f t="shared" si="158"/>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v>61</v>
      </c>
      <c r="S1250" s="373">
        <v>96</v>
      </c>
      <c r="T1250" s="373">
        <v>56</v>
      </c>
      <c r="U1250" s="373"/>
      <c r="V1250" s="369"/>
      <c r="W1250" s="369"/>
      <c r="X1250" s="373"/>
      <c r="Y1250" s="339"/>
      <c r="Z1250" s="342"/>
      <c r="AA1250" s="64">
        <v>16</v>
      </c>
      <c r="AC1250" s="74">
        <f t="shared" si="153"/>
        <v>-40</v>
      </c>
      <c r="AD1250" s="15" t="b">
        <f t="shared" si="158"/>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58">
        <v>159</v>
      </c>
      <c r="Q1251" s="373">
        <v>168</v>
      </c>
      <c r="R1251" s="362">
        <v>115</v>
      </c>
      <c r="S1251" s="373">
        <v>175</v>
      </c>
      <c r="T1251" s="280">
        <v>94</v>
      </c>
      <c r="U1251" s="373"/>
      <c r="V1251" s="369"/>
      <c r="W1251" s="369"/>
      <c r="X1251" s="373"/>
      <c r="Y1251" s="339"/>
      <c r="Z1251" s="342"/>
      <c r="AA1251" s="64">
        <v>17</v>
      </c>
      <c r="AC1251" s="74">
        <f t="shared" si="153"/>
        <v>-81</v>
      </c>
      <c r="AD1251" s="15" t="b">
        <f t="shared" si="158"/>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58">
        <v>42</v>
      </c>
      <c r="Q1252" s="373">
        <v>41</v>
      </c>
      <c r="R1252" s="362">
        <v>39</v>
      </c>
      <c r="S1252" s="373">
        <v>38</v>
      </c>
      <c r="T1252" s="373">
        <v>24</v>
      </c>
      <c r="U1252" s="373"/>
      <c r="V1252" s="369"/>
      <c r="W1252" s="369"/>
      <c r="X1252" s="373"/>
      <c r="Y1252" s="339"/>
      <c r="Z1252" s="342"/>
      <c r="AA1252" s="64">
        <v>18</v>
      </c>
      <c r="AC1252" s="74">
        <f t="shared" si="153"/>
        <v>-14</v>
      </c>
      <c r="AD1252" s="15" t="b">
        <f t="shared" si="158"/>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58">
        <v>70</v>
      </c>
      <c r="Q1253" s="373">
        <v>60</v>
      </c>
      <c r="R1253" s="362">
        <v>72</v>
      </c>
      <c r="S1253" s="70">
        <v>48</v>
      </c>
      <c r="T1253" s="373">
        <v>58</v>
      </c>
      <c r="U1253" s="373"/>
      <c r="V1253" s="369"/>
      <c r="W1253" s="369"/>
      <c r="X1253" s="373"/>
      <c r="Y1253" s="339"/>
      <c r="Z1253" s="342"/>
      <c r="AA1253" s="64">
        <v>19</v>
      </c>
      <c r="AC1253" s="74">
        <f t="shared" si="153"/>
        <v>10</v>
      </c>
      <c r="AD1253" s="15" t="b">
        <f t="shared" si="158"/>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v>72</v>
      </c>
      <c r="S1254" s="373">
        <v>102</v>
      </c>
      <c r="T1254" s="70">
        <v>66</v>
      </c>
      <c r="U1254" s="373"/>
      <c r="V1254" s="369"/>
      <c r="W1254" s="369"/>
      <c r="X1254" s="373"/>
      <c r="Y1254" s="339"/>
      <c r="Z1254" s="342"/>
      <c r="AA1254" s="64">
        <v>20</v>
      </c>
      <c r="AC1254" s="74">
        <f t="shared" si="153"/>
        <v>-36</v>
      </c>
      <c r="AD1254" s="15" t="b">
        <f t="shared" si="158"/>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58">
        <v>196</v>
      </c>
      <c r="Q1255" s="373">
        <v>232</v>
      </c>
      <c r="R1255" s="362">
        <v>174</v>
      </c>
      <c r="S1255" s="373">
        <v>236</v>
      </c>
      <c r="T1255" s="373">
        <v>158</v>
      </c>
      <c r="U1255" s="70"/>
      <c r="V1255" s="369"/>
      <c r="W1255" s="369"/>
      <c r="X1255" s="373"/>
      <c r="Y1255" s="339"/>
      <c r="Z1255" s="342"/>
      <c r="AA1255" s="64">
        <v>21</v>
      </c>
      <c r="AC1255" s="74">
        <f t="shared" si="153"/>
        <v>-78</v>
      </c>
      <c r="AD1255" s="15" t="b">
        <f t="shared" si="158"/>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58">
        <v>143</v>
      </c>
      <c r="Q1256" s="373">
        <v>143</v>
      </c>
      <c r="R1256" s="362">
        <v>115</v>
      </c>
      <c r="S1256" s="70">
        <v>149</v>
      </c>
      <c r="T1256" s="373">
        <v>103</v>
      </c>
      <c r="U1256" s="373"/>
      <c r="V1256" s="369"/>
      <c r="W1256" s="369"/>
      <c r="X1256" s="373"/>
      <c r="Y1256" s="339"/>
      <c r="Z1256" s="342"/>
      <c r="AA1256" s="64">
        <v>22</v>
      </c>
      <c r="AC1256" s="74">
        <f t="shared" si="153"/>
        <v>-46</v>
      </c>
      <c r="AD1256" s="15" t="b">
        <f t="shared" si="158"/>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58">
        <v>366</v>
      </c>
      <c r="Q1257" s="373">
        <v>420</v>
      </c>
      <c r="R1257" s="362">
        <v>338</v>
      </c>
      <c r="S1257" s="373">
        <v>392</v>
      </c>
      <c r="T1257" s="373">
        <v>315</v>
      </c>
      <c r="U1257" s="373"/>
      <c r="V1257" s="369"/>
      <c r="W1257" s="369"/>
      <c r="X1257" s="373"/>
      <c r="Y1257" s="339"/>
      <c r="Z1257" s="342"/>
      <c r="AA1257" s="64">
        <v>23</v>
      </c>
      <c r="AC1257" s="74">
        <f t="shared" si="153"/>
        <v>-77</v>
      </c>
      <c r="AD1257" s="15" t="b">
        <f t="shared" si="158"/>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58">
        <v>58</v>
      </c>
      <c r="Q1258" s="373">
        <v>149</v>
      </c>
      <c r="R1258" s="362">
        <v>85</v>
      </c>
      <c r="S1258" s="373">
        <v>143</v>
      </c>
      <c r="T1258" s="373">
        <v>113</v>
      </c>
      <c r="U1258" s="280"/>
      <c r="V1258" s="369"/>
      <c r="W1258" s="369"/>
      <c r="X1258" s="373"/>
      <c r="Y1258" s="339"/>
      <c r="Z1258" s="342"/>
      <c r="AA1258" s="64">
        <v>24</v>
      </c>
      <c r="AC1258" s="74">
        <f t="shared" si="153"/>
        <v>-30</v>
      </c>
      <c r="AD1258" s="15" t="b">
        <f t="shared" si="158"/>
        <v>1</v>
      </c>
    </row>
    <row r="1259" spans="1:30" x14ac:dyDescent="0.2">
      <c r="A1259" s="71" t="s">
        <v>2</v>
      </c>
      <c r="B1259" s="61">
        <f>SUM(B1235:B1258)</f>
        <v>3610</v>
      </c>
      <c r="C1259" s="61">
        <f t="shared" ref="C1259:M1259" si="159">SUM(C1235:C1258)</f>
        <v>6978</v>
      </c>
      <c r="D1259" s="61">
        <f t="shared" si="159"/>
        <v>10507</v>
      </c>
      <c r="E1259" s="61">
        <f>SUM(E1235:E1258)</f>
        <v>15544</v>
      </c>
      <c r="F1259" s="61">
        <f t="shared" si="159"/>
        <v>18874</v>
      </c>
      <c r="G1259" s="61">
        <f>SUM(G1235:G1258)</f>
        <v>21412</v>
      </c>
      <c r="H1259" s="61">
        <f t="shared" si="159"/>
        <v>0</v>
      </c>
      <c r="I1259" s="61">
        <f t="shared" si="159"/>
        <v>0</v>
      </c>
      <c r="J1259" s="61">
        <f t="shared" si="159"/>
        <v>0</v>
      </c>
      <c r="K1259" s="61">
        <f t="shared" si="159"/>
        <v>0</v>
      </c>
      <c r="L1259" s="61">
        <f t="shared" ref="L1259" si="160">SUM(L1235:L1258)</f>
        <v>0</v>
      </c>
      <c r="M1259" s="61">
        <f t="shared" si="159"/>
        <v>0</v>
      </c>
      <c r="N1259" s="71" t="s">
        <v>2</v>
      </c>
      <c r="O1259" s="61">
        <f t="shared" ref="O1259:T1259" si="161">SUM(O1235:O1258)</f>
        <v>3610</v>
      </c>
      <c r="P1259" s="61">
        <f t="shared" si="161"/>
        <v>3368</v>
      </c>
      <c r="Q1259" s="61">
        <f t="shared" si="161"/>
        <v>3529</v>
      </c>
      <c r="R1259" s="61">
        <f t="shared" si="161"/>
        <v>5037</v>
      </c>
      <c r="S1259" s="61">
        <f t="shared" si="161"/>
        <v>3330</v>
      </c>
      <c r="T1259" s="61">
        <f t="shared" si="161"/>
        <v>2538</v>
      </c>
      <c r="U1259" s="61">
        <f t="shared" ref="U1259:Z1259" si="162">SUM(U1235:U1258)</f>
        <v>0</v>
      </c>
      <c r="V1259" s="61">
        <f t="shared" si="162"/>
        <v>0</v>
      </c>
      <c r="W1259" s="61">
        <f t="shared" si="162"/>
        <v>0</v>
      </c>
      <c r="X1259" s="61">
        <f t="shared" si="162"/>
        <v>0</v>
      </c>
      <c r="Y1259" s="61">
        <f t="shared" si="162"/>
        <v>0</v>
      </c>
      <c r="Z1259" s="61">
        <f t="shared" si="162"/>
        <v>0</v>
      </c>
      <c r="AA1259" s="71" t="s">
        <v>2</v>
      </c>
      <c r="AC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74"/>
    </row>
    <row r="1261" spans="1:30" x14ac:dyDescent="0.2">
      <c r="B1261" s="62"/>
      <c r="C1261" s="62"/>
      <c r="D1261" s="62"/>
      <c r="E1261" s="62"/>
      <c r="F1261" s="62"/>
      <c r="G1261" s="62"/>
      <c r="H1261" s="62"/>
      <c r="I1261" s="62"/>
      <c r="J1261" s="62"/>
      <c r="K1261" s="62"/>
      <c r="L1261" s="62"/>
      <c r="M1261" s="62"/>
      <c r="O1261" s="95"/>
      <c r="P1261" s="95"/>
      <c r="Q1261" s="95"/>
      <c r="AC1261" s="74"/>
    </row>
    <row r="1262" spans="1:30" x14ac:dyDescent="0.2">
      <c r="B1262" s="62"/>
      <c r="C1262" s="62"/>
      <c r="D1262" s="62"/>
      <c r="E1262" s="62"/>
      <c r="F1262" s="62"/>
      <c r="G1262" s="62"/>
      <c r="H1262" s="62"/>
      <c r="I1262" s="62"/>
      <c r="J1262" s="62"/>
      <c r="K1262" s="62"/>
      <c r="L1262" s="62"/>
      <c r="M1262" s="62"/>
      <c r="T1262" s="96"/>
      <c r="AC1262" s="74"/>
    </row>
    <row r="1263" spans="1:30" x14ac:dyDescent="0.2">
      <c r="B1263" s="62"/>
      <c r="C1263" s="62"/>
      <c r="D1263" s="62"/>
      <c r="E1263" s="62"/>
      <c r="F1263" s="62"/>
      <c r="G1263" s="62"/>
      <c r="H1263" s="62"/>
      <c r="I1263" s="62"/>
      <c r="J1263" s="62"/>
      <c r="K1263" s="62"/>
      <c r="L1263" s="62"/>
      <c r="M1263" s="62"/>
      <c r="AC1263" s="74"/>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74"/>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v>1</v>
      </c>
      <c r="S1265" s="69">
        <v>0</v>
      </c>
      <c r="T1265" s="280">
        <v>1</v>
      </c>
      <c r="U1265" s="278"/>
      <c r="V1265" s="70"/>
      <c r="W1265" s="278"/>
      <c r="X1265" s="280"/>
      <c r="Y1265" s="58"/>
      <c r="Z1265" s="58"/>
      <c r="AA1265" s="56">
        <v>1</v>
      </c>
      <c r="AC1265" s="74">
        <f t="shared" si="153"/>
        <v>1</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v>3</v>
      </c>
      <c r="S1266" s="90">
        <v>4</v>
      </c>
      <c r="T1266" s="70">
        <v>1</v>
      </c>
      <c r="U1266" s="101"/>
      <c r="V1266" s="70"/>
      <c r="W1266" s="101"/>
      <c r="X1266" s="70"/>
      <c r="Y1266" s="58"/>
      <c r="Z1266" s="58"/>
      <c r="AA1266" s="56">
        <v>2</v>
      </c>
      <c r="AC1266" s="74">
        <f t="shared" si="153"/>
        <v>-3</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v>9</v>
      </c>
      <c r="S1267" s="90">
        <v>13</v>
      </c>
      <c r="T1267" s="70">
        <v>5</v>
      </c>
      <c r="U1267" s="101"/>
      <c r="V1267" s="70"/>
      <c r="W1267" s="101"/>
      <c r="X1267" s="70"/>
      <c r="Y1267" s="58"/>
      <c r="Z1267" s="58"/>
      <c r="AA1267" s="56">
        <v>3</v>
      </c>
      <c r="AC1267" s="74">
        <f t="shared" si="153"/>
        <v>-8</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v>7</v>
      </c>
      <c r="S1268" s="90">
        <v>13</v>
      </c>
      <c r="T1268" s="70">
        <v>0</v>
      </c>
      <c r="U1268" s="101"/>
      <c r="V1268" s="70"/>
      <c r="W1268" s="101"/>
      <c r="X1268" s="70"/>
      <c r="Y1268" s="58"/>
      <c r="Z1268" s="58"/>
      <c r="AA1268" s="56">
        <v>4</v>
      </c>
      <c r="AC1268" s="74">
        <f t="shared" si="153"/>
        <v>-13</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v>4</v>
      </c>
      <c r="S1269" s="90">
        <v>11</v>
      </c>
      <c r="T1269" s="70">
        <v>2</v>
      </c>
      <c r="U1269" s="101"/>
      <c r="V1269" s="70"/>
      <c r="W1269" s="101"/>
      <c r="X1269" s="70"/>
      <c r="Y1269" s="58"/>
      <c r="Z1269" s="58"/>
      <c r="AA1269" s="56">
        <v>5</v>
      </c>
      <c r="AC1269" s="74">
        <f t="shared" si="153"/>
        <v>-9</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v>20</v>
      </c>
      <c r="S1270" s="90">
        <v>17</v>
      </c>
      <c r="T1270" s="70">
        <v>17</v>
      </c>
      <c r="U1270" s="101"/>
      <c r="V1270" s="70"/>
      <c r="W1270" s="101"/>
      <c r="X1270" s="70"/>
      <c r="Y1270" s="58"/>
      <c r="Z1270" s="58"/>
      <c r="AA1270" s="56">
        <v>6</v>
      </c>
      <c r="AC1270" s="74">
        <f t="shared" si="153"/>
        <v>0</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v>11</v>
      </c>
      <c r="S1271" s="90">
        <v>8</v>
      </c>
      <c r="T1271" s="70">
        <v>1</v>
      </c>
      <c r="U1271" s="101"/>
      <c r="V1271" s="70"/>
      <c r="W1271" s="101"/>
      <c r="X1271" s="70"/>
      <c r="Y1271" s="58"/>
      <c r="Z1271" s="58"/>
      <c r="AA1271" s="56">
        <v>7</v>
      </c>
      <c r="AC1271" s="74">
        <f t="shared" si="153"/>
        <v>-7</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v>0</v>
      </c>
      <c r="S1272" s="90">
        <v>1</v>
      </c>
      <c r="T1272" s="70">
        <v>1</v>
      </c>
      <c r="U1272" s="101"/>
      <c r="V1272" s="70"/>
      <c r="W1272" s="101"/>
      <c r="X1272" s="70"/>
      <c r="Y1272" s="58"/>
      <c r="Z1272" s="58"/>
      <c r="AA1272" s="56">
        <v>8</v>
      </c>
      <c r="AC1272" s="74">
        <f t="shared" si="153"/>
        <v>0</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v>3</v>
      </c>
      <c r="S1273" s="90">
        <v>2</v>
      </c>
      <c r="T1273" s="70">
        <v>0</v>
      </c>
      <c r="U1273" s="101"/>
      <c r="V1273" s="70"/>
      <c r="W1273" s="101"/>
      <c r="X1273" s="70"/>
      <c r="Y1273" s="58"/>
      <c r="Z1273" s="58"/>
      <c r="AA1273" s="56">
        <v>9</v>
      </c>
      <c r="AC1273" s="74">
        <f t="shared" si="153"/>
        <v>-2</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v>11</v>
      </c>
      <c r="S1274" s="90">
        <v>15</v>
      </c>
      <c r="T1274" s="70">
        <v>12</v>
      </c>
      <c r="U1274" s="101"/>
      <c r="V1274" s="70"/>
      <c r="W1274" s="101"/>
      <c r="X1274" s="70"/>
      <c r="Y1274" s="58"/>
      <c r="Z1274" s="58"/>
      <c r="AA1274" s="56">
        <v>10</v>
      </c>
      <c r="AC1274" s="74">
        <f t="shared" si="153"/>
        <v>-3</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v>0</v>
      </c>
      <c r="S1275" s="90">
        <v>4</v>
      </c>
      <c r="T1275" s="70">
        <v>3</v>
      </c>
      <c r="U1275" s="101"/>
      <c r="V1275" s="70"/>
      <c r="W1275" s="101"/>
      <c r="X1275" s="70"/>
      <c r="Y1275" s="58"/>
      <c r="Z1275" s="58"/>
      <c r="AA1275" s="56">
        <v>11</v>
      </c>
      <c r="AC1275" s="74">
        <f t="shared" si="153"/>
        <v>-1</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v>6</v>
      </c>
      <c r="S1276" s="90">
        <v>6</v>
      </c>
      <c r="T1276" s="70">
        <v>5</v>
      </c>
      <c r="U1276" s="101"/>
      <c r="V1276" s="70"/>
      <c r="W1276" s="101"/>
      <c r="X1276" s="70"/>
      <c r="Y1276" s="58"/>
      <c r="Z1276" s="58"/>
      <c r="AA1276" s="56">
        <v>12</v>
      </c>
      <c r="AC1276" s="74">
        <f t="shared" si="153"/>
        <v>-1</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v>9</v>
      </c>
      <c r="S1277" s="90">
        <v>6</v>
      </c>
      <c r="T1277" s="70">
        <v>10</v>
      </c>
      <c r="U1277" s="101"/>
      <c r="V1277" s="70"/>
      <c r="W1277" s="101"/>
      <c r="X1277" s="70"/>
      <c r="Y1277" s="58"/>
      <c r="Z1277" s="58"/>
      <c r="AA1277" s="56">
        <v>13</v>
      </c>
      <c r="AC1277" s="74">
        <f t="shared" si="153"/>
        <v>4</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v>8</v>
      </c>
      <c r="S1278" s="90">
        <v>3</v>
      </c>
      <c r="T1278" s="70">
        <v>4</v>
      </c>
      <c r="U1278" s="101"/>
      <c r="V1278" s="70"/>
      <c r="W1278" s="101"/>
      <c r="X1278" s="70"/>
      <c r="Y1278" s="58"/>
      <c r="Z1278" s="58"/>
      <c r="AA1278" s="56">
        <v>14</v>
      </c>
      <c r="AC1278" s="74">
        <f t="shared" si="153"/>
        <v>1</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v>8</v>
      </c>
      <c r="S1279" s="90">
        <v>6</v>
      </c>
      <c r="T1279" s="70">
        <v>3</v>
      </c>
      <c r="U1279" s="101"/>
      <c r="V1279" s="70"/>
      <c r="W1279" s="101"/>
      <c r="X1279" s="70"/>
      <c r="Y1279" s="58"/>
      <c r="Z1279" s="58"/>
      <c r="AA1279" s="56">
        <v>15</v>
      </c>
      <c r="AC1279" s="74">
        <f t="shared" si="153"/>
        <v>-3</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v>3</v>
      </c>
      <c r="S1280" s="90">
        <v>2</v>
      </c>
      <c r="T1280" s="70">
        <v>2</v>
      </c>
      <c r="U1280" s="101"/>
      <c r="V1280" s="70"/>
      <c r="W1280" s="101"/>
      <c r="X1280" s="70"/>
      <c r="Y1280" s="58"/>
      <c r="Z1280" s="58"/>
      <c r="AA1280" s="56">
        <v>16</v>
      </c>
      <c r="AC1280" s="74">
        <f t="shared" si="153"/>
        <v>0</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v>1</v>
      </c>
      <c r="S1281" s="90">
        <v>10</v>
      </c>
      <c r="T1281" s="70">
        <v>4</v>
      </c>
      <c r="U1281" s="101"/>
      <c r="V1281" s="70"/>
      <c r="W1281" s="101"/>
      <c r="X1281" s="70"/>
      <c r="Y1281" s="58"/>
      <c r="Z1281" s="58"/>
      <c r="AA1281" s="56">
        <v>17</v>
      </c>
      <c r="AC1281" s="74">
        <f t="shared" si="153"/>
        <v>-6</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v>8</v>
      </c>
      <c r="S1282" s="90">
        <v>1</v>
      </c>
      <c r="T1282" s="70">
        <v>2</v>
      </c>
      <c r="U1282" s="101"/>
      <c r="V1282" s="70"/>
      <c r="W1282" s="101"/>
      <c r="X1282" s="70"/>
      <c r="Y1282" s="58"/>
      <c r="Z1282" s="58"/>
      <c r="AA1282" s="56">
        <v>18</v>
      </c>
      <c r="AC1282" s="74">
        <f t="shared" si="153"/>
        <v>1</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v>9</v>
      </c>
      <c r="S1283" s="90">
        <v>6</v>
      </c>
      <c r="T1283" s="70">
        <v>5</v>
      </c>
      <c r="U1283" s="101"/>
      <c r="V1283" s="70"/>
      <c r="W1283" s="101"/>
      <c r="X1283" s="70"/>
      <c r="Y1283" s="58"/>
      <c r="Z1283" s="58"/>
      <c r="AA1283" s="56">
        <v>19</v>
      </c>
      <c r="AC1283" s="74">
        <f t="shared" si="153"/>
        <v>-1</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v>9</v>
      </c>
      <c r="S1284" s="90">
        <v>12</v>
      </c>
      <c r="T1284" s="70">
        <v>4</v>
      </c>
      <c r="U1284" s="101"/>
      <c r="V1284" s="70"/>
      <c r="W1284" s="101"/>
      <c r="X1284" s="70"/>
      <c r="Y1284" s="58"/>
      <c r="Z1284" s="58"/>
      <c r="AA1284" s="56">
        <v>20</v>
      </c>
      <c r="AC1284" s="74">
        <f t="shared" si="153"/>
        <v>-8</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v>11</v>
      </c>
      <c r="S1285" s="90">
        <v>24</v>
      </c>
      <c r="T1285" s="70">
        <v>14</v>
      </c>
      <c r="U1285" s="101"/>
      <c r="V1285" s="70"/>
      <c r="W1285" s="101"/>
      <c r="X1285" s="70"/>
      <c r="Y1285" s="58"/>
      <c r="Z1285" s="58"/>
      <c r="AA1285" s="56">
        <v>21</v>
      </c>
      <c r="AC1285" s="74">
        <f t="shared" si="153"/>
        <v>-10</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v>15</v>
      </c>
      <c r="S1286" s="90">
        <v>12</v>
      </c>
      <c r="T1286" s="70">
        <v>17</v>
      </c>
      <c r="U1286" s="101"/>
      <c r="V1286" s="70"/>
      <c r="W1286" s="101"/>
      <c r="X1286" s="70"/>
      <c r="Y1286" s="58"/>
      <c r="Z1286" s="58"/>
      <c r="AA1286" s="56">
        <v>22</v>
      </c>
      <c r="AC1286" s="74">
        <f t="shared" ref="AC1286:AC1348" si="163">IFERROR(T1286-S1286,0)</f>
        <v>5</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v>32</v>
      </c>
      <c r="S1287" s="90">
        <v>42</v>
      </c>
      <c r="T1287" s="70">
        <v>53</v>
      </c>
      <c r="U1287" s="101"/>
      <c r="V1287" s="70"/>
      <c r="W1287" s="101"/>
      <c r="X1287" s="70"/>
      <c r="Y1287" s="58"/>
      <c r="Z1287" s="58"/>
      <c r="AA1287" s="56">
        <v>23</v>
      </c>
      <c r="AC1287" s="74">
        <f t="shared" si="163"/>
        <v>11</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v>8</v>
      </c>
      <c r="S1288" s="90">
        <v>28</v>
      </c>
      <c r="T1288" s="70">
        <v>17</v>
      </c>
      <c r="U1288" s="101"/>
      <c r="V1288" s="70"/>
      <c r="W1288" s="101"/>
      <c r="X1288" s="70"/>
      <c r="Y1288" s="58"/>
      <c r="Z1288" s="58"/>
      <c r="AA1288" s="56">
        <v>24</v>
      </c>
      <c r="AC1288" s="74">
        <f t="shared" si="163"/>
        <v>-11</v>
      </c>
    </row>
    <row r="1289" spans="1:30" x14ac:dyDescent="0.2">
      <c r="A1289" s="71" t="s">
        <v>2</v>
      </c>
      <c r="B1289" s="61">
        <f>SUM(B1265:B1288)</f>
        <v>275</v>
      </c>
      <c r="C1289" s="61">
        <f t="shared" ref="C1289:M1289" si="164">SUM(C1265:C1288)</f>
        <v>530</v>
      </c>
      <c r="D1289" s="61">
        <f t="shared" si="164"/>
        <v>828</v>
      </c>
      <c r="E1289" s="61">
        <f>SUM(E1265:E1288)</f>
        <v>1024</v>
      </c>
      <c r="F1289" s="61">
        <f>SUM(F1265:F1288)</f>
        <v>1270</v>
      </c>
      <c r="G1289" s="61">
        <f t="shared" si="164"/>
        <v>1453</v>
      </c>
      <c r="H1289" s="61">
        <f t="shared" si="164"/>
        <v>0</v>
      </c>
      <c r="I1289" s="61">
        <f t="shared" si="164"/>
        <v>0</v>
      </c>
      <c r="J1289" s="61">
        <f t="shared" si="164"/>
        <v>0</v>
      </c>
      <c r="K1289" s="61">
        <f t="shared" si="164"/>
        <v>0</v>
      </c>
      <c r="L1289" s="61">
        <f t="shared" ref="L1289" si="165">SUM(L1265:L1288)</f>
        <v>0</v>
      </c>
      <c r="M1289" s="61">
        <f t="shared" si="164"/>
        <v>0</v>
      </c>
      <c r="N1289" s="71" t="s">
        <v>2</v>
      </c>
      <c r="O1289" s="61">
        <f t="shared" ref="O1289:T1289" si="166">SUM(O1265:O1288)</f>
        <v>275</v>
      </c>
      <c r="P1289" s="61">
        <f t="shared" si="166"/>
        <v>255</v>
      </c>
      <c r="Q1289" s="61">
        <f t="shared" si="166"/>
        <v>298</v>
      </c>
      <c r="R1289" s="61">
        <f t="shared" si="166"/>
        <v>196</v>
      </c>
      <c r="S1289" s="61">
        <f t="shared" si="166"/>
        <v>246</v>
      </c>
      <c r="T1289" s="61">
        <f t="shared" si="166"/>
        <v>183</v>
      </c>
      <c r="U1289" s="61">
        <f t="shared" ref="U1289:Z1289" si="167">SUM(U1265:U1288)</f>
        <v>0</v>
      </c>
      <c r="V1289" s="61">
        <f t="shared" si="167"/>
        <v>0</v>
      </c>
      <c r="W1289" s="61">
        <f t="shared" si="167"/>
        <v>0</v>
      </c>
      <c r="X1289" s="61">
        <f t="shared" si="167"/>
        <v>0</v>
      </c>
      <c r="Y1289" s="61">
        <f t="shared" si="167"/>
        <v>0</v>
      </c>
      <c r="Z1289" s="61">
        <f t="shared" si="167"/>
        <v>0</v>
      </c>
      <c r="AA1289" s="71" t="s">
        <v>2</v>
      </c>
      <c r="AC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74"/>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74"/>
    </row>
    <row r="1292" spans="1:30" x14ac:dyDescent="0.2">
      <c r="B1292" s="62"/>
      <c r="C1292" s="62"/>
      <c r="D1292" s="62"/>
      <c r="E1292" s="62"/>
      <c r="F1292" s="62"/>
      <c r="G1292" s="62"/>
      <c r="H1292" s="62"/>
      <c r="I1292" s="62"/>
      <c r="J1292" s="62"/>
      <c r="K1292" s="62"/>
      <c r="L1292" s="62"/>
      <c r="M1292" s="62"/>
      <c r="AA1292" s="45"/>
      <c r="AC1292" s="74"/>
    </row>
    <row r="1293" spans="1:30" x14ac:dyDescent="0.2">
      <c r="B1293" s="81"/>
      <c r="O1293" s="81"/>
      <c r="AA1293" s="45"/>
      <c r="AC1293" s="74"/>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74"/>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v>15</v>
      </c>
      <c r="S1295" s="69">
        <v>18</v>
      </c>
      <c r="T1295" s="280">
        <v>19</v>
      </c>
      <c r="U1295" s="278"/>
      <c r="V1295" s="70"/>
      <c r="W1295" s="278"/>
      <c r="X1295" s="280"/>
      <c r="Y1295" s="58"/>
      <c r="Z1295" s="58"/>
      <c r="AA1295" s="64">
        <v>1</v>
      </c>
      <c r="AC1295" s="74">
        <f t="shared" si="163"/>
        <v>1</v>
      </c>
      <c r="AD1295" s="15" t="b">
        <f t="shared" si="158"/>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v>53</v>
      </c>
      <c r="S1296" s="90">
        <v>36</v>
      </c>
      <c r="T1296" s="70">
        <v>29</v>
      </c>
      <c r="U1296" s="101"/>
      <c r="V1296" s="70"/>
      <c r="W1296" s="101"/>
      <c r="X1296" s="70"/>
      <c r="Y1296" s="58"/>
      <c r="Z1296" s="58"/>
      <c r="AA1296" s="64">
        <v>2</v>
      </c>
      <c r="AC1296" s="74">
        <f t="shared" si="163"/>
        <v>-7</v>
      </c>
      <c r="AD1296" s="15" t="b">
        <f t="shared" si="158"/>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v>69</v>
      </c>
      <c r="S1297" s="90">
        <v>68</v>
      </c>
      <c r="T1297" s="70">
        <v>52</v>
      </c>
      <c r="U1297" s="101"/>
      <c r="V1297" s="70"/>
      <c r="W1297" s="101"/>
      <c r="X1297" s="70"/>
      <c r="Y1297" s="58"/>
      <c r="Z1297" s="58"/>
      <c r="AA1297" s="64">
        <v>3</v>
      </c>
      <c r="AC1297" s="74">
        <f t="shared" si="163"/>
        <v>-16</v>
      </c>
      <c r="AD1297" s="15" t="b">
        <f t="shared" si="158"/>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v>101</v>
      </c>
      <c r="S1298" s="90">
        <v>131</v>
      </c>
      <c r="T1298" s="70">
        <v>81</v>
      </c>
      <c r="U1298" s="101"/>
      <c r="V1298" s="70"/>
      <c r="W1298" s="101"/>
      <c r="X1298" s="70"/>
      <c r="Y1298" s="58"/>
      <c r="Z1298" s="58"/>
      <c r="AA1298" s="64">
        <v>4</v>
      </c>
      <c r="AC1298" s="74">
        <f t="shared" si="163"/>
        <v>-50</v>
      </c>
      <c r="AD1298" s="15" t="b">
        <f t="shared" si="158"/>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v>78</v>
      </c>
      <c r="S1299" s="90">
        <v>114</v>
      </c>
      <c r="T1299" s="70">
        <v>70</v>
      </c>
      <c r="U1299" s="101"/>
      <c r="V1299" s="70"/>
      <c r="W1299" s="101"/>
      <c r="X1299" s="70"/>
      <c r="Y1299" s="58"/>
      <c r="Z1299" s="58"/>
      <c r="AA1299" s="64">
        <v>5</v>
      </c>
      <c r="AC1299" s="74">
        <f t="shared" si="163"/>
        <v>-44</v>
      </c>
      <c r="AD1299" s="15" t="b">
        <f t="shared" si="158"/>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v>98</v>
      </c>
      <c r="S1300" s="90">
        <v>144</v>
      </c>
      <c r="T1300" s="70">
        <v>114</v>
      </c>
      <c r="U1300" s="101"/>
      <c r="V1300" s="70"/>
      <c r="W1300" s="101"/>
      <c r="X1300" s="70"/>
      <c r="Y1300" s="58"/>
      <c r="Z1300" s="58"/>
      <c r="AA1300" s="64">
        <v>6</v>
      </c>
      <c r="AC1300" s="74">
        <f t="shared" si="163"/>
        <v>-30</v>
      </c>
      <c r="AD1300" s="15" t="b">
        <f t="shared" si="158"/>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v>69</v>
      </c>
      <c r="S1301" s="90">
        <v>39</v>
      </c>
      <c r="T1301" s="70">
        <v>96</v>
      </c>
      <c r="U1301" s="101"/>
      <c r="V1301" s="70"/>
      <c r="W1301" s="101"/>
      <c r="X1301" s="70"/>
      <c r="Y1301" s="58"/>
      <c r="Z1301" s="58"/>
      <c r="AA1301" s="64">
        <v>7</v>
      </c>
      <c r="AC1301" s="74">
        <f t="shared" si="163"/>
        <v>57</v>
      </c>
      <c r="AD1301" s="15" t="b">
        <f t="shared" si="158"/>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v>74</v>
      </c>
      <c r="S1302" s="90">
        <v>75</v>
      </c>
      <c r="T1302" s="70">
        <v>49</v>
      </c>
      <c r="U1302" s="101"/>
      <c r="V1302" s="70"/>
      <c r="W1302" s="101"/>
      <c r="X1302" s="70"/>
      <c r="Y1302" s="58"/>
      <c r="Z1302" s="58"/>
      <c r="AA1302" s="64">
        <v>8</v>
      </c>
      <c r="AC1302" s="74">
        <f t="shared" si="163"/>
        <v>-26</v>
      </c>
      <c r="AD1302" s="15" t="b">
        <f t="shared" si="158"/>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277">
        <v>74</v>
      </c>
      <c r="R1303" s="280">
        <v>1165</v>
      </c>
      <c r="S1303" s="90">
        <v>69</v>
      </c>
      <c r="T1303" s="70">
        <v>65</v>
      </c>
      <c r="U1303" s="101"/>
      <c r="V1303" s="70"/>
      <c r="W1303" s="101"/>
      <c r="X1303" s="70"/>
      <c r="Y1303" s="58"/>
      <c r="Z1303" s="58"/>
      <c r="AA1303" s="64">
        <v>9</v>
      </c>
      <c r="AC1303" s="74">
        <f t="shared" si="163"/>
        <v>-4</v>
      </c>
      <c r="AD1303" s="15" t="b">
        <f t="shared" si="158"/>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v>56</v>
      </c>
      <c r="S1304" s="90">
        <v>66</v>
      </c>
      <c r="T1304" s="70">
        <v>65</v>
      </c>
      <c r="U1304" s="101"/>
      <c r="V1304" s="70"/>
      <c r="W1304" s="101"/>
      <c r="X1304" s="70"/>
      <c r="Y1304" s="58"/>
      <c r="Z1304" s="58"/>
      <c r="AA1304" s="64">
        <v>10</v>
      </c>
      <c r="AC1304" s="74">
        <f t="shared" si="163"/>
        <v>-1</v>
      </c>
      <c r="AD1304" s="15" t="b">
        <f t="shared" si="158"/>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v>21</v>
      </c>
      <c r="S1305" s="90">
        <v>28</v>
      </c>
      <c r="T1305" s="70">
        <v>22</v>
      </c>
      <c r="U1305" s="101"/>
      <c r="V1305" s="70"/>
      <c r="W1305" s="101"/>
      <c r="X1305" s="70"/>
      <c r="Y1305" s="58"/>
      <c r="Z1305" s="58"/>
      <c r="AA1305" s="64">
        <v>11</v>
      </c>
      <c r="AC1305" s="74">
        <f t="shared" si="163"/>
        <v>-6</v>
      </c>
      <c r="AD1305" s="15" t="b">
        <f t="shared" si="158"/>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v>131</v>
      </c>
      <c r="S1306" s="90">
        <v>117</v>
      </c>
      <c r="T1306" s="70">
        <v>117</v>
      </c>
      <c r="U1306" s="101"/>
      <c r="V1306" s="70"/>
      <c r="W1306" s="101"/>
      <c r="X1306" s="70"/>
      <c r="Y1306" s="58"/>
      <c r="Z1306" s="58"/>
      <c r="AA1306" s="64">
        <v>12</v>
      </c>
      <c r="AC1306" s="74">
        <f t="shared" si="163"/>
        <v>0</v>
      </c>
      <c r="AD1306" s="15" t="b">
        <f t="shared" si="158"/>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v>141</v>
      </c>
      <c r="S1307" s="90">
        <v>124</v>
      </c>
      <c r="T1307" s="70">
        <v>98</v>
      </c>
      <c r="U1307" s="101"/>
      <c r="V1307" s="70"/>
      <c r="W1307" s="101"/>
      <c r="X1307" s="70"/>
      <c r="Y1307" s="58"/>
      <c r="Z1307" s="58"/>
      <c r="AA1307" s="64">
        <v>13</v>
      </c>
      <c r="AC1307" s="74">
        <f t="shared" si="163"/>
        <v>-26</v>
      </c>
      <c r="AD1307" s="15" t="b">
        <f t="shared" si="158"/>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v>44</v>
      </c>
      <c r="S1308" s="90">
        <v>46</v>
      </c>
      <c r="T1308" s="70">
        <v>36</v>
      </c>
      <c r="U1308" s="101"/>
      <c r="V1308" s="70"/>
      <c r="W1308" s="101"/>
      <c r="X1308" s="70"/>
      <c r="Y1308" s="58"/>
      <c r="Z1308" s="58"/>
      <c r="AA1308" s="64">
        <v>14</v>
      </c>
      <c r="AC1308" s="74">
        <f t="shared" si="163"/>
        <v>-10</v>
      </c>
      <c r="AD1308" s="15" t="b">
        <f t="shared" si="158"/>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v>90</v>
      </c>
      <c r="S1309" s="90">
        <v>69</v>
      </c>
      <c r="T1309" s="70">
        <v>46</v>
      </c>
      <c r="U1309" s="101"/>
      <c r="V1309" s="70"/>
      <c r="W1309" s="101"/>
      <c r="X1309" s="70"/>
      <c r="Y1309" s="58"/>
      <c r="Z1309" s="58"/>
      <c r="AA1309" s="64">
        <v>15</v>
      </c>
      <c r="AC1309" s="74">
        <f t="shared" si="163"/>
        <v>-23</v>
      </c>
      <c r="AD1309" s="15" t="b">
        <f t="shared" si="158"/>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v>20</v>
      </c>
      <c r="S1310" s="90">
        <v>43</v>
      </c>
      <c r="T1310" s="70">
        <v>17</v>
      </c>
      <c r="U1310" s="101"/>
      <c r="V1310" s="70"/>
      <c r="W1310" s="101"/>
      <c r="X1310" s="70"/>
      <c r="Y1310" s="58"/>
      <c r="Z1310" s="58"/>
      <c r="AA1310" s="64">
        <v>16</v>
      </c>
      <c r="AC1310" s="74">
        <f t="shared" si="163"/>
        <v>-26</v>
      </c>
      <c r="AD1310" s="15" t="b">
        <f t="shared" si="158"/>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v>66</v>
      </c>
      <c r="S1311" s="90">
        <v>111</v>
      </c>
      <c r="T1311" s="70">
        <v>59</v>
      </c>
      <c r="U1311" s="101"/>
      <c r="V1311" s="70"/>
      <c r="W1311" s="101"/>
      <c r="X1311" s="70"/>
      <c r="Y1311" s="58"/>
      <c r="Z1311" s="58"/>
      <c r="AA1311" s="64">
        <v>17</v>
      </c>
      <c r="AC1311" s="74">
        <f t="shared" si="163"/>
        <v>-52</v>
      </c>
      <c r="AD1311" s="15" t="b">
        <f t="shared" ref="AD1311:AD1374" si="168">IF(T1311&gt;=T1281, TRUE, FALSE)</f>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v>18</v>
      </c>
      <c r="S1312" s="90">
        <v>14</v>
      </c>
      <c r="T1312" s="70">
        <v>9</v>
      </c>
      <c r="U1312" s="101"/>
      <c r="V1312" s="70"/>
      <c r="W1312" s="101"/>
      <c r="X1312" s="70"/>
      <c r="Y1312" s="58"/>
      <c r="Z1312" s="58"/>
      <c r="AA1312" s="64">
        <v>18</v>
      </c>
      <c r="AC1312" s="74">
        <f t="shared" si="163"/>
        <v>-5</v>
      </c>
      <c r="AD1312" s="15" t="b">
        <f t="shared" si="168"/>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v>53</v>
      </c>
      <c r="S1313" s="90">
        <v>29</v>
      </c>
      <c r="T1313" s="70">
        <v>45</v>
      </c>
      <c r="U1313" s="101"/>
      <c r="V1313" s="70"/>
      <c r="W1313" s="101"/>
      <c r="X1313" s="70"/>
      <c r="Y1313" s="58"/>
      <c r="Z1313" s="58"/>
      <c r="AA1313" s="64">
        <v>19</v>
      </c>
      <c r="AC1313" s="74">
        <f t="shared" si="163"/>
        <v>16</v>
      </c>
      <c r="AD1313" s="15" t="b">
        <f t="shared" si="168"/>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v>37</v>
      </c>
      <c r="S1314" s="90">
        <v>53</v>
      </c>
      <c r="T1314" s="70">
        <v>38</v>
      </c>
      <c r="U1314" s="101"/>
      <c r="V1314" s="70"/>
      <c r="W1314" s="101"/>
      <c r="X1314" s="70"/>
      <c r="Y1314" s="58"/>
      <c r="Z1314" s="58"/>
      <c r="AA1314" s="64">
        <v>20</v>
      </c>
      <c r="AC1314" s="74">
        <f t="shared" si="163"/>
        <v>-15</v>
      </c>
      <c r="AD1314" s="15" t="b">
        <f t="shared" si="168"/>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v>88</v>
      </c>
      <c r="S1315" s="90">
        <v>108</v>
      </c>
      <c r="T1315" s="70">
        <v>105</v>
      </c>
      <c r="U1315" s="101"/>
      <c r="V1315" s="70"/>
      <c r="W1315" s="101"/>
      <c r="X1315" s="70"/>
      <c r="Y1315" s="58"/>
      <c r="Z1315" s="58"/>
      <c r="AA1315" s="64">
        <v>21</v>
      </c>
      <c r="AC1315" s="74">
        <f t="shared" si="163"/>
        <v>-3</v>
      </c>
      <c r="AD1315" s="15" t="b">
        <f t="shared" si="168"/>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v>94</v>
      </c>
      <c r="S1316" s="90">
        <v>108</v>
      </c>
      <c r="T1316" s="70">
        <v>76</v>
      </c>
      <c r="U1316" s="101"/>
      <c r="V1316" s="70"/>
      <c r="W1316" s="101"/>
      <c r="X1316" s="70"/>
      <c r="Y1316" s="58"/>
      <c r="Z1316" s="58"/>
      <c r="AA1316" s="64">
        <v>22</v>
      </c>
      <c r="AC1316" s="74">
        <f t="shared" si="163"/>
        <v>-32</v>
      </c>
      <c r="AD1316" s="15" t="b">
        <f t="shared" si="168"/>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v>262</v>
      </c>
      <c r="S1317" s="90">
        <v>309</v>
      </c>
      <c r="T1317" s="70">
        <v>243</v>
      </c>
      <c r="U1317" s="101"/>
      <c r="V1317" s="70"/>
      <c r="W1317" s="101"/>
      <c r="X1317" s="70"/>
      <c r="Y1317" s="58"/>
      <c r="Z1317" s="58"/>
      <c r="AA1317" s="64">
        <v>23</v>
      </c>
      <c r="AC1317" s="74">
        <f t="shared" si="163"/>
        <v>-66</v>
      </c>
      <c r="AD1317" s="15" t="b">
        <f t="shared" si="168"/>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v>54</v>
      </c>
      <c r="S1318" s="90">
        <v>95</v>
      </c>
      <c r="T1318" s="70">
        <v>92</v>
      </c>
      <c r="U1318" s="101"/>
      <c r="V1318" s="70"/>
      <c r="W1318" s="101"/>
      <c r="X1318" s="70"/>
      <c r="Y1318" s="58"/>
      <c r="Z1318" s="58"/>
      <c r="AA1318" s="64">
        <v>24</v>
      </c>
      <c r="AC1318" s="74">
        <f t="shared" si="163"/>
        <v>-3</v>
      </c>
      <c r="AD1318" s="15" t="b">
        <f t="shared" si="168"/>
        <v>1</v>
      </c>
    </row>
    <row r="1319" spans="1:30" x14ac:dyDescent="0.2">
      <c r="A1319" s="71" t="s">
        <v>2</v>
      </c>
      <c r="B1319" s="61">
        <f>SUM(B1295:B1318)</f>
        <v>2167</v>
      </c>
      <c r="C1319" s="61">
        <f t="shared" ref="C1319:M1319" si="169">SUM(C1295:C1318)</f>
        <v>4206</v>
      </c>
      <c r="D1319" s="61">
        <f t="shared" si="169"/>
        <v>6309</v>
      </c>
      <c r="E1319" s="61">
        <f>SUM(E1295:E1318)</f>
        <v>9206</v>
      </c>
      <c r="F1319" s="61">
        <f t="shared" si="169"/>
        <v>11220</v>
      </c>
      <c r="G1319" s="61">
        <f>SUM(G1295:G1318)</f>
        <v>12863</v>
      </c>
      <c r="H1319" s="61">
        <f t="shared" si="169"/>
        <v>0</v>
      </c>
      <c r="I1319" s="61">
        <f t="shared" si="169"/>
        <v>0</v>
      </c>
      <c r="J1319" s="61">
        <f t="shared" si="169"/>
        <v>0</v>
      </c>
      <c r="K1319" s="61">
        <f t="shared" si="169"/>
        <v>0</v>
      </c>
      <c r="L1319" s="61">
        <f t="shared" ref="L1319" si="170">SUM(L1295:L1318)</f>
        <v>0</v>
      </c>
      <c r="M1319" s="61">
        <f t="shared" si="169"/>
        <v>0</v>
      </c>
      <c r="N1319" s="71" t="s">
        <v>2</v>
      </c>
      <c r="O1319" s="61">
        <f t="shared" ref="O1319:T1319" si="171">SUM(O1295:O1318)</f>
        <v>2167</v>
      </c>
      <c r="P1319" s="61">
        <f t="shared" si="171"/>
        <v>2039</v>
      </c>
      <c r="Q1319" s="61">
        <f t="shared" si="171"/>
        <v>2103</v>
      </c>
      <c r="R1319" s="61">
        <f t="shared" si="171"/>
        <v>2897</v>
      </c>
      <c r="S1319" s="61">
        <f t="shared" si="171"/>
        <v>2014</v>
      </c>
      <c r="T1319" s="61">
        <f t="shared" si="171"/>
        <v>1643</v>
      </c>
      <c r="U1319" s="61">
        <f t="shared" ref="U1319:Z1319" si="172">SUM(U1295:U1318)</f>
        <v>0</v>
      </c>
      <c r="V1319" s="61">
        <f t="shared" si="172"/>
        <v>0</v>
      </c>
      <c r="W1319" s="61">
        <f t="shared" si="172"/>
        <v>0</v>
      </c>
      <c r="X1319" s="61">
        <f t="shared" si="172"/>
        <v>0</v>
      </c>
      <c r="Y1319" s="61">
        <f t="shared" si="172"/>
        <v>0</v>
      </c>
      <c r="Z1319" s="61">
        <f t="shared" si="172"/>
        <v>0</v>
      </c>
      <c r="AA1319" s="71" t="s">
        <v>2</v>
      </c>
      <c r="AC1319" s="74"/>
    </row>
    <row r="1320" spans="1:30" x14ac:dyDescent="0.2">
      <c r="A1320" s="45"/>
      <c r="B1320" s="81"/>
      <c r="L1320" s="62"/>
      <c r="N1320" s="62"/>
      <c r="O1320" s="62"/>
      <c r="P1320" s="62"/>
      <c r="Q1320" s="354"/>
      <c r="R1320" s="354"/>
      <c r="S1320" s="354"/>
      <c r="T1320" s="354"/>
      <c r="U1320" s="354"/>
      <c r="V1320" s="354"/>
      <c r="X1320" s="354"/>
      <c r="AA1320" s="45"/>
      <c r="AC1320" s="74"/>
    </row>
    <row r="1321" spans="1:30" x14ac:dyDescent="0.2">
      <c r="A1321" s="45"/>
      <c r="B1321" s="81"/>
      <c r="N1321" s="45"/>
      <c r="O1321" s="81"/>
      <c r="AA1321" s="45"/>
      <c r="AC1321" s="74"/>
    </row>
    <row r="1322" spans="1:30" x14ac:dyDescent="0.2">
      <c r="A1322" s="45"/>
      <c r="B1322" s="81"/>
      <c r="N1322" s="45"/>
      <c r="O1322" s="81"/>
      <c r="AA1322" s="45"/>
      <c r="AC1322" s="74"/>
    </row>
    <row r="1323" spans="1:30" x14ac:dyDescent="0.2">
      <c r="B1323" s="81"/>
      <c r="O1323" s="81"/>
      <c r="AC1323" s="74"/>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74"/>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70">
        <v>0</v>
      </c>
      <c r="S1325" s="70">
        <v>0</v>
      </c>
      <c r="T1325" s="70">
        <v>0</v>
      </c>
      <c r="U1325" s="70"/>
      <c r="V1325" s="70"/>
      <c r="W1325" s="70"/>
      <c r="X1325" s="280"/>
      <c r="Y1325" s="58"/>
      <c r="Z1325" s="397"/>
      <c r="AA1325" s="56">
        <v>1</v>
      </c>
      <c r="AC1325" s="74">
        <f t="shared" si="163"/>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v>0</v>
      </c>
      <c r="S1326" s="70">
        <v>0</v>
      </c>
      <c r="T1326" s="70">
        <v>0</v>
      </c>
      <c r="U1326" s="70"/>
      <c r="V1326" s="70"/>
      <c r="W1326" s="70"/>
      <c r="X1326" s="280"/>
      <c r="Y1326" s="58"/>
      <c r="Z1326" s="397"/>
      <c r="AA1326" s="56">
        <v>2</v>
      </c>
      <c r="AC1326" s="74">
        <f t="shared" si="163"/>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v>0</v>
      </c>
      <c r="S1327" s="70">
        <v>0</v>
      </c>
      <c r="T1327" s="70">
        <v>0</v>
      </c>
      <c r="U1327" s="70"/>
      <c r="V1327" s="70"/>
      <c r="W1327" s="70"/>
      <c r="X1327" s="280"/>
      <c r="Y1327" s="58"/>
      <c r="Z1327" s="397"/>
      <c r="AA1327" s="56">
        <v>3</v>
      </c>
      <c r="AC1327" s="74">
        <f t="shared" si="163"/>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406">
        <v>0</v>
      </c>
      <c r="P1328" s="277">
        <v>0</v>
      </c>
      <c r="Q1328" s="70">
        <v>0</v>
      </c>
      <c r="R1328" s="70">
        <v>0</v>
      </c>
      <c r="S1328" s="70">
        <v>0</v>
      </c>
      <c r="T1328" s="70">
        <v>0</v>
      </c>
      <c r="U1328" s="70"/>
      <c r="V1328" s="70"/>
      <c r="W1328" s="70"/>
      <c r="X1328" s="280"/>
      <c r="Y1328" s="58"/>
      <c r="Z1328" s="397"/>
      <c r="AA1328" s="56">
        <v>4</v>
      </c>
      <c r="AC1328" s="74">
        <f t="shared" si="163"/>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406">
        <v>0</v>
      </c>
      <c r="P1329" s="280">
        <v>0</v>
      </c>
      <c r="Q1329" s="70">
        <v>0</v>
      </c>
      <c r="R1329" s="70">
        <v>0</v>
      </c>
      <c r="S1329" s="70">
        <v>0</v>
      </c>
      <c r="T1329" s="70">
        <v>0</v>
      </c>
      <c r="U1329" s="70"/>
      <c r="V1329" s="70"/>
      <c r="W1329" s="70"/>
      <c r="X1329" s="280"/>
      <c r="Y1329" s="58"/>
      <c r="Z1329" s="397"/>
      <c r="AA1329" s="56">
        <v>5</v>
      </c>
      <c r="AC1329" s="74">
        <f t="shared" si="163"/>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406">
        <v>0</v>
      </c>
      <c r="P1330" s="280">
        <v>1</v>
      </c>
      <c r="Q1330" s="70">
        <v>0</v>
      </c>
      <c r="R1330" s="70">
        <v>0</v>
      </c>
      <c r="S1330" s="70">
        <v>1</v>
      </c>
      <c r="T1330" s="70">
        <v>0</v>
      </c>
      <c r="U1330" s="70"/>
      <c r="V1330" s="70"/>
      <c r="W1330" s="70"/>
      <c r="X1330" s="280"/>
      <c r="Y1330" s="58"/>
      <c r="Z1330" s="397"/>
      <c r="AA1330" s="56">
        <v>6</v>
      </c>
      <c r="AC1330" s="74">
        <f t="shared" si="163"/>
        <v>-1</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406">
        <v>0</v>
      </c>
      <c r="P1331" s="277">
        <v>0</v>
      </c>
      <c r="Q1331" s="70">
        <v>0</v>
      </c>
      <c r="R1331" s="70">
        <v>0</v>
      </c>
      <c r="S1331" s="70">
        <v>0</v>
      </c>
      <c r="T1331" s="70">
        <v>0</v>
      </c>
      <c r="U1331" s="70"/>
      <c r="V1331" s="70"/>
      <c r="W1331" s="70"/>
      <c r="X1331" s="280"/>
      <c r="Y1331" s="58"/>
      <c r="Z1331" s="397"/>
      <c r="AA1331" s="56">
        <v>7</v>
      </c>
      <c r="AC1331" s="74">
        <f t="shared" si="163"/>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406">
        <v>0</v>
      </c>
      <c r="P1332" s="277">
        <v>0</v>
      </c>
      <c r="Q1332" s="70">
        <v>0</v>
      </c>
      <c r="R1332" s="70">
        <v>0</v>
      </c>
      <c r="S1332" s="70">
        <v>0</v>
      </c>
      <c r="T1332" s="70">
        <v>0</v>
      </c>
      <c r="U1332" s="70"/>
      <c r="V1332" s="70"/>
      <c r="W1332" s="70"/>
      <c r="X1332" s="280"/>
      <c r="Y1332" s="58"/>
      <c r="Z1332" s="397"/>
      <c r="AA1332" s="56">
        <v>8</v>
      </c>
      <c r="AC1332" s="74">
        <f t="shared" si="163"/>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406">
        <v>0</v>
      </c>
      <c r="P1333" s="280">
        <v>0</v>
      </c>
      <c r="Q1333" s="70">
        <v>0</v>
      </c>
      <c r="R1333" s="70">
        <v>0</v>
      </c>
      <c r="S1333" s="70">
        <v>0</v>
      </c>
      <c r="T1333" s="70">
        <v>0</v>
      </c>
      <c r="U1333" s="70"/>
      <c r="V1333" s="70"/>
      <c r="W1333" s="70"/>
      <c r="X1333" s="280"/>
      <c r="Y1333" s="58"/>
      <c r="Z1333" s="397"/>
      <c r="AA1333" s="56">
        <v>9</v>
      </c>
      <c r="AC1333" s="74">
        <f t="shared" si="163"/>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406">
        <v>0</v>
      </c>
      <c r="P1334" s="280">
        <v>0</v>
      </c>
      <c r="Q1334" s="70">
        <v>0</v>
      </c>
      <c r="R1334" s="70">
        <v>0</v>
      </c>
      <c r="S1334" s="70">
        <v>0</v>
      </c>
      <c r="T1334" s="70">
        <v>0</v>
      </c>
      <c r="U1334" s="70"/>
      <c r="V1334" s="70"/>
      <c r="W1334" s="70"/>
      <c r="X1334" s="280"/>
      <c r="Y1334" s="58"/>
      <c r="Z1334" s="397"/>
      <c r="AA1334" s="56">
        <v>10</v>
      </c>
      <c r="AC1334" s="74">
        <f t="shared" si="163"/>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406">
        <v>0</v>
      </c>
      <c r="P1335" s="277">
        <v>0</v>
      </c>
      <c r="Q1335" s="70">
        <v>0</v>
      </c>
      <c r="R1335" s="70">
        <v>0</v>
      </c>
      <c r="S1335" s="70">
        <v>0</v>
      </c>
      <c r="T1335" s="70">
        <v>0</v>
      </c>
      <c r="U1335" s="70"/>
      <c r="V1335" s="70"/>
      <c r="W1335" s="70"/>
      <c r="X1335" s="280"/>
      <c r="Y1335" s="58"/>
      <c r="Z1335" s="397"/>
      <c r="AA1335" s="56">
        <v>11</v>
      </c>
      <c r="AC1335" s="74">
        <f t="shared" si="163"/>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406">
        <v>0</v>
      </c>
      <c r="P1336" s="280">
        <v>0</v>
      </c>
      <c r="Q1336" s="70">
        <v>0</v>
      </c>
      <c r="R1336" s="70">
        <v>0</v>
      </c>
      <c r="S1336" s="70">
        <v>0</v>
      </c>
      <c r="T1336" s="70">
        <v>0</v>
      </c>
      <c r="U1336" s="70"/>
      <c r="V1336" s="70"/>
      <c r="W1336" s="70"/>
      <c r="X1336" s="280"/>
      <c r="Y1336" s="58"/>
      <c r="Z1336" s="397"/>
      <c r="AA1336" s="56">
        <v>12</v>
      </c>
      <c r="AC1336" s="74">
        <f t="shared" si="163"/>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406">
        <v>0</v>
      </c>
      <c r="P1337" s="277">
        <v>0</v>
      </c>
      <c r="Q1337" s="70">
        <v>0</v>
      </c>
      <c r="R1337" s="70">
        <v>0</v>
      </c>
      <c r="S1337" s="70">
        <v>0</v>
      </c>
      <c r="T1337" s="70">
        <v>0</v>
      </c>
      <c r="U1337" s="70"/>
      <c r="V1337" s="70"/>
      <c r="W1337" s="70"/>
      <c r="X1337" s="280"/>
      <c r="Y1337" s="58"/>
      <c r="Z1337" s="397"/>
      <c r="AA1337" s="56">
        <v>13</v>
      </c>
      <c r="AC1337" s="74">
        <f t="shared" si="163"/>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406">
        <v>0</v>
      </c>
      <c r="P1338" s="277">
        <v>0</v>
      </c>
      <c r="Q1338" s="70">
        <v>0</v>
      </c>
      <c r="R1338" s="70">
        <v>0</v>
      </c>
      <c r="S1338" s="70">
        <v>0</v>
      </c>
      <c r="T1338" s="70">
        <v>0</v>
      </c>
      <c r="U1338" s="70"/>
      <c r="V1338" s="70"/>
      <c r="W1338" s="70"/>
      <c r="X1338" s="280"/>
      <c r="Y1338" s="58"/>
      <c r="Z1338" s="397"/>
      <c r="AA1338" s="56">
        <v>14</v>
      </c>
      <c r="AC1338" s="74">
        <f t="shared" si="163"/>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v>0</v>
      </c>
      <c r="S1339" s="70">
        <v>0</v>
      </c>
      <c r="T1339" s="15">
        <v>4</v>
      </c>
      <c r="U1339" s="70"/>
      <c r="V1339" s="70"/>
      <c r="W1339" s="70"/>
      <c r="X1339" s="70"/>
      <c r="Y1339" s="58"/>
      <c r="Z1339" s="398"/>
      <c r="AA1339" s="56">
        <v>15</v>
      </c>
      <c r="AC1339" s="74">
        <f t="shared" si="163"/>
        <v>4</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406">
        <v>0</v>
      </c>
      <c r="P1340" s="277">
        <v>0</v>
      </c>
      <c r="Q1340" s="70">
        <v>0</v>
      </c>
      <c r="R1340" s="70">
        <v>0</v>
      </c>
      <c r="S1340" s="70">
        <v>0</v>
      </c>
      <c r="T1340" s="70">
        <v>0</v>
      </c>
      <c r="U1340" s="70"/>
      <c r="V1340" s="70"/>
      <c r="W1340" s="70"/>
      <c r="X1340" s="70"/>
      <c r="Y1340" s="58"/>
      <c r="Z1340" s="397"/>
      <c r="AA1340" s="56">
        <v>16</v>
      </c>
      <c r="AC1340" s="74">
        <f t="shared" si="163"/>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v>2</v>
      </c>
      <c r="S1341" s="70">
        <v>0</v>
      </c>
      <c r="T1341" s="70">
        <v>0</v>
      </c>
      <c r="U1341" s="70"/>
      <c r="V1341" s="70"/>
      <c r="W1341" s="70"/>
      <c r="X1341" s="70"/>
      <c r="Y1341" s="58"/>
      <c r="Z1341" s="398"/>
      <c r="AA1341" s="56">
        <v>17</v>
      </c>
      <c r="AC1341" s="74">
        <f t="shared" si="163"/>
        <v>0</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v>0</v>
      </c>
      <c r="S1342" s="70">
        <v>1</v>
      </c>
      <c r="T1342" s="70">
        <v>0</v>
      </c>
      <c r="U1342" s="70"/>
      <c r="V1342" s="70"/>
      <c r="W1342" s="70"/>
      <c r="X1342" s="70"/>
      <c r="Y1342" s="58"/>
      <c r="Z1342" s="397"/>
      <c r="AA1342" s="56">
        <v>18</v>
      </c>
      <c r="AC1342" s="74">
        <f t="shared" si="163"/>
        <v>-1</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v>1</v>
      </c>
      <c r="S1343" s="70">
        <v>0</v>
      </c>
      <c r="T1343" s="70">
        <v>1</v>
      </c>
      <c r="U1343" s="70"/>
      <c r="V1343" s="70"/>
      <c r="W1343" s="70"/>
      <c r="X1343" s="70"/>
      <c r="Y1343" s="58"/>
      <c r="Z1343" s="397"/>
      <c r="AA1343" s="56">
        <v>19</v>
      </c>
      <c r="AC1343" s="74">
        <f t="shared" si="163"/>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v>0</v>
      </c>
      <c r="S1344" s="70">
        <v>0</v>
      </c>
      <c r="T1344" s="70">
        <v>1</v>
      </c>
      <c r="U1344" s="366"/>
      <c r="V1344" s="70"/>
      <c r="W1344" s="70"/>
      <c r="X1344" s="70"/>
      <c r="Y1344" s="58"/>
      <c r="Z1344" s="397"/>
      <c r="AA1344" s="56">
        <v>20</v>
      </c>
      <c r="AC1344" s="74">
        <f t="shared" si="163"/>
        <v>1</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70">
        <v>0</v>
      </c>
      <c r="S1345" s="70">
        <v>0</v>
      </c>
      <c r="T1345" s="70">
        <v>0</v>
      </c>
      <c r="U1345" s="70"/>
      <c r="V1345" s="70"/>
      <c r="W1345" s="70"/>
      <c r="X1345" s="70"/>
      <c r="Y1345" s="58"/>
      <c r="Z1345" s="397"/>
      <c r="AA1345" s="56">
        <v>21</v>
      </c>
      <c r="AC1345" s="74">
        <f t="shared" si="163"/>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v>0</v>
      </c>
      <c r="S1346" s="70">
        <v>0</v>
      </c>
      <c r="T1346" s="70">
        <v>0</v>
      </c>
      <c r="U1346" s="70"/>
      <c r="V1346" s="70"/>
      <c r="W1346" s="70"/>
      <c r="X1346" s="70"/>
      <c r="Y1346" s="58"/>
      <c r="Z1346" s="397"/>
      <c r="AA1346" s="56">
        <v>22</v>
      </c>
      <c r="AC1346" s="74">
        <f t="shared" si="163"/>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v>0</v>
      </c>
      <c r="S1347" s="70">
        <v>0</v>
      </c>
      <c r="T1347" s="70">
        <v>0</v>
      </c>
      <c r="U1347" s="70"/>
      <c r="V1347" s="70"/>
      <c r="W1347" s="70"/>
      <c r="X1347" s="70"/>
      <c r="Y1347" s="58"/>
      <c r="Z1347" s="398"/>
      <c r="AA1347" s="56">
        <v>23</v>
      </c>
      <c r="AC1347" s="74">
        <f t="shared" si="163"/>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4">
        <v>1</v>
      </c>
      <c r="S1348" s="70">
        <v>1</v>
      </c>
      <c r="T1348" s="15">
        <v>4</v>
      </c>
      <c r="U1348" s="70"/>
      <c r="V1348" s="70"/>
      <c r="W1348" s="70"/>
      <c r="X1348" s="70"/>
      <c r="Y1348" s="58"/>
      <c r="Z1348" s="398"/>
      <c r="AA1348" s="56">
        <v>24</v>
      </c>
      <c r="AC1348" s="74">
        <f t="shared" si="163"/>
        <v>3</v>
      </c>
    </row>
    <row r="1349" spans="1:30" x14ac:dyDescent="0.2">
      <c r="A1349" s="71" t="s">
        <v>2</v>
      </c>
      <c r="B1349" s="61">
        <f>SUM(B1325:B1348)</f>
        <v>8</v>
      </c>
      <c r="C1349" s="61">
        <f>SUM(C1325:C1348)</f>
        <v>24</v>
      </c>
      <c r="D1349" s="61">
        <f t="shared" ref="D1349:M1349" si="173">SUM(D1325:D1348)</f>
        <v>25</v>
      </c>
      <c r="E1349" s="61">
        <f>SUM(E1325:E1348)</f>
        <v>29</v>
      </c>
      <c r="F1349" s="61">
        <f t="shared" si="173"/>
        <v>32</v>
      </c>
      <c r="G1349" s="61">
        <f>SUM(G1325:G1348)</f>
        <v>42</v>
      </c>
      <c r="H1349" s="61">
        <f t="shared" si="173"/>
        <v>0</v>
      </c>
      <c r="I1349" s="61">
        <f t="shared" ref="I1349" si="174">SUM(I1325:I1348)</f>
        <v>0</v>
      </c>
      <c r="J1349" s="61">
        <f t="shared" ref="J1349" si="175">SUM(J1325:J1348)</f>
        <v>0</v>
      </c>
      <c r="K1349" s="61">
        <f t="shared" si="173"/>
        <v>0</v>
      </c>
      <c r="L1349" s="61">
        <f t="shared" ref="L1349" si="176">SUM(L1325:L1348)</f>
        <v>0</v>
      </c>
      <c r="M1349" s="61">
        <f t="shared" si="173"/>
        <v>0</v>
      </c>
      <c r="N1349" s="71" t="s">
        <v>2</v>
      </c>
      <c r="O1349" s="61">
        <f>SUM(O1325:O1348)</f>
        <v>8</v>
      </c>
      <c r="P1349" s="61">
        <f>SUM(P1325:P1348)</f>
        <v>16</v>
      </c>
      <c r="Q1349" s="61">
        <f>SUM(Q1325:Q1348)</f>
        <v>1</v>
      </c>
      <c r="R1349" s="61">
        <f>SUM(R1325:R1348)</f>
        <v>4</v>
      </c>
      <c r="S1349" s="61">
        <f t="shared" ref="S1349:Z1349" si="177">SUM(S1325:S1348)</f>
        <v>3</v>
      </c>
      <c r="T1349" s="61">
        <f t="shared" si="177"/>
        <v>10</v>
      </c>
      <c r="U1349" s="61">
        <f t="shared" si="177"/>
        <v>0</v>
      </c>
      <c r="V1349" s="61">
        <f>SUM(V1325:V1348)</f>
        <v>0</v>
      </c>
      <c r="W1349" s="327">
        <f>SUM(W1325:W1348)</f>
        <v>0</v>
      </c>
      <c r="X1349" s="61">
        <f t="shared" si="177"/>
        <v>0</v>
      </c>
      <c r="Y1349" s="61">
        <f t="shared" si="177"/>
        <v>0</v>
      </c>
      <c r="Z1349" s="61">
        <f t="shared" si="177"/>
        <v>0</v>
      </c>
      <c r="AA1349" s="71" t="s">
        <v>2</v>
      </c>
      <c r="AC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74"/>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74"/>
    </row>
    <row r="1352" spans="1:30" x14ac:dyDescent="0.2">
      <c r="B1352" s="62"/>
      <c r="C1352" s="62"/>
      <c r="D1352" s="62"/>
      <c r="E1352" s="62"/>
      <c r="F1352" s="62"/>
      <c r="G1352" s="62"/>
      <c r="H1352" s="62"/>
      <c r="I1352" s="62"/>
      <c r="J1352" s="62"/>
      <c r="K1352" s="62"/>
      <c r="L1352" s="62"/>
      <c r="M1352" s="62"/>
      <c r="AA1352" s="45"/>
      <c r="AC1352" s="74"/>
    </row>
    <row r="1353" spans="1:30" x14ac:dyDescent="0.2">
      <c r="B1353" s="81"/>
      <c r="O1353" s="81"/>
      <c r="AA1353" s="45"/>
      <c r="AC1353" s="74"/>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74"/>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0"/>
      <c r="V1355" s="278"/>
      <c r="W1355" s="278"/>
      <c r="X1355" s="280"/>
      <c r="Y1355" s="58"/>
      <c r="Z1355" s="397"/>
      <c r="AA1355" s="64">
        <v>1</v>
      </c>
      <c r="AC1355" s="74">
        <f t="shared" ref="AC1355:AC1408" si="178">IFERROR(T1355-S1355,0)</f>
        <v>0</v>
      </c>
      <c r="AD1355" s="15" t="b">
        <f t="shared" si="168"/>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0"/>
      <c r="V1356" s="101"/>
      <c r="W1356" s="101"/>
      <c r="X1356" s="70"/>
      <c r="Y1356" s="58"/>
      <c r="Z1356" s="397"/>
      <c r="AA1356" s="64">
        <v>2</v>
      </c>
      <c r="AC1356" s="74">
        <f t="shared" si="178"/>
        <v>0</v>
      </c>
      <c r="AD1356" s="15" t="b">
        <f t="shared" si="168"/>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0</v>
      </c>
      <c r="S1357" s="70">
        <v>1</v>
      </c>
      <c r="T1357" s="79">
        <v>0</v>
      </c>
      <c r="U1357" s="70"/>
      <c r="V1357" s="101"/>
      <c r="W1357" s="101"/>
      <c r="X1357" s="70"/>
      <c r="Y1357" s="58"/>
      <c r="Z1357" s="397"/>
      <c r="AA1357" s="64">
        <v>3</v>
      </c>
      <c r="AC1357" s="74">
        <f t="shared" si="178"/>
        <v>-1</v>
      </c>
      <c r="AD1357" s="15" t="b">
        <f t="shared" si="168"/>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2</v>
      </c>
      <c r="T1358" s="79">
        <v>0</v>
      </c>
      <c r="U1358" s="70"/>
      <c r="V1358" s="101"/>
      <c r="W1358" s="101"/>
      <c r="X1358" s="70"/>
      <c r="Y1358" s="58"/>
      <c r="Z1358" s="397"/>
      <c r="AA1358" s="64">
        <v>4</v>
      </c>
      <c r="AC1358" s="74">
        <f t="shared" si="178"/>
        <v>-2</v>
      </c>
      <c r="AD1358" s="15" t="b">
        <f t="shared" si="168"/>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70">
        <v>4</v>
      </c>
      <c r="S1359" s="70">
        <v>5</v>
      </c>
      <c r="T1359" s="70">
        <v>7</v>
      </c>
      <c r="U1359" s="70"/>
      <c r="V1359" s="101"/>
      <c r="W1359" s="101"/>
      <c r="X1359" s="70"/>
      <c r="Y1359" s="58"/>
      <c r="Z1359" s="397"/>
      <c r="AA1359" s="64">
        <v>5</v>
      </c>
      <c r="AC1359" s="74">
        <f t="shared" si="178"/>
        <v>2</v>
      </c>
      <c r="AD1359" s="15" t="b">
        <f t="shared" si="168"/>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v>9</v>
      </c>
      <c r="S1360" s="70">
        <v>7</v>
      </c>
      <c r="T1360" s="70">
        <v>4</v>
      </c>
      <c r="U1360" s="70"/>
      <c r="V1360" s="101"/>
      <c r="W1360" s="101"/>
      <c r="X1360" s="70"/>
      <c r="Y1360" s="58"/>
      <c r="Z1360" s="70"/>
      <c r="AA1360" s="64">
        <v>6</v>
      </c>
      <c r="AC1360" s="74">
        <f t="shared" si="178"/>
        <v>-3</v>
      </c>
      <c r="AD1360" s="15" t="b">
        <f t="shared" si="168"/>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1</v>
      </c>
      <c r="S1361" s="79">
        <v>0</v>
      </c>
      <c r="T1361" s="70">
        <v>1</v>
      </c>
      <c r="U1361" s="70"/>
      <c r="V1361" s="101"/>
      <c r="W1361" s="101"/>
      <c r="X1361" s="70"/>
      <c r="Y1361" s="58"/>
      <c r="Z1361" s="70"/>
      <c r="AA1361" s="64">
        <v>7</v>
      </c>
      <c r="AC1361" s="74">
        <f t="shared" si="178"/>
        <v>1</v>
      </c>
      <c r="AD1361" s="15" t="b">
        <f t="shared" si="168"/>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1</v>
      </c>
      <c r="S1362" s="70">
        <v>1</v>
      </c>
      <c r="T1362" s="79">
        <v>0</v>
      </c>
      <c r="U1362" s="70"/>
      <c r="V1362" s="101"/>
      <c r="W1362" s="101"/>
      <c r="X1362" s="70"/>
      <c r="Y1362" s="58"/>
      <c r="Z1362" s="397"/>
      <c r="AA1362" s="64">
        <v>8</v>
      </c>
      <c r="AC1362" s="74">
        <f t="shared" si="178"/>
        <v>-1</v>
      </c>
      <c r="AD1362" s="15" t="b">
        <f t="shared" si="168"/>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70">
        <v>3</v>
      </c>
      <c r="S1363" s="79">
        <v>0</v>
      </c>
      <c r="T1363" s="79">
        <v>0</v>
      </c>
      <c r="U1363" s="70"/>
      <c r="V1363" s="101"/>
      <c r="W1363" s="101"/>
      <c r="X1363" s="70"/>
      <c r="Y1363" s="58"/>
      <c r="Z1363" s="397"/>
      <c r="AA1363" s="64">
        <v>9</v>
      </c>
      <c r="AC1363" s="74">
        <f t="shared" si="178"/>
        <v>0</v>
      </c>
      <c r="AD1363" s="15" t="b">
        <f t="shared" si="168"/>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v>1</v>
      </c>
      <c r="S1364" s="79">
        <v>0</v>
      </c>
      <c r="T1364" s="79">
        <v>0</v>
      </c>
      <c r="U1364" s="70"/>
      <c r="V1364" s="101"/>
      <c r="W1364" s="101"/>
      <c r="X1364" s="70"/>
      <c r="Y1364" s="58"/>
      <c r="Z1364" s="397"/>
      <c r="AA1364" s="64">
        <v>10</v>
      </c>
      <c r="AC1364" s="74">
        <f t="shared" si="178"/>
        <v>0</v>
      </c>
      <c r="AD1364" s="15" t="b">
        <f t="shared" si="168"/>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9">
        <v>0</v>
      </c>
      <c r="S1365" s="79">
        <v>0</v>
      </c>
      <c r="T1365" s="79">
        <v>0</v>
      </c>
      <c r="U1365" s="70"/>
      <c r="V1365" s="101"/>
      <c r="W1365" s="101"/>
      <c r="X1365" s="70"/>
      <c r="Y1365" s="58"/>
      <c r="Z1365" s="397"/>
      <c r="AA1365" s="64">
        <v>11</v>
      </c>
      <c r="AC1365" s="74">
        <f t="shared" si="178"/>
        <v>0</v>
      </c>
      <c r="AD1365" s="15" t="b">
        <f t="shared" si="168"/>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v>1</v>
      </c>
      <c r="S1366" s="79">
        <v>0</v>
      </c>
      <c r="T1366" s="79">
        <v>0</v>
      </c>
      <c r="U1366" s="70"/>
      <c r="V1366" s="70"/>
      <c r="W1366" s="101"/>
      <c r="X1366" s="70"/>
      <c r="Y1366" s="58"/>
      <c r="Z1366" s="397"/>
      <c r="AA1366" s="64">
        <v>12</v>
      </c>
      <c r="AC1366" s="74">
        <f t="shared" si="178"/>
        <v>0</v>
      </c>
      <c r="AD1366" s="15" t="b">
        <f t="shared" si="16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79">
        <v>0</v>
      </c>
      <c r="U1367" s="70"/>
      <c r="V1367" s="70"/>
      <c r="W1367" s="101"/>
      <c r="X1367" s="70"/>
      <c r="Y1367" s="58"/>
      <c r="Z1367" s="397"/>
      <c r="AA1367" s="64">
        <v>13</v>
      </c>
      <c r="AC1367" s="74">
        <f t="shared" si="178"/>
        <v>0</v>
      </c>
      <c r="AD1367" s="15" t="b">
        <f t="shared" si="168"/>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0"/>
      <c r="V1368" s="70"/>
      <c r="W1368" s="101"/>
      <c r="X1368" s="70"/>
      <c r="Y1368" s="58"/>
      <c r="Z1368" s="397"/>
      <c r="AA1368" s="64">
        <v>14</v>
      </c>
      <c r="AC1368" s="74">
        <f t="shared" si="178"/>
        <v>0</v>
      </c>
      <c r="AD1368" s="15" t="b">
        <f t="shared" si="168"/>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9">
        <v>0</v>
      </c>
      <c r="S1369" s="79">
        <v>0</v>
      </c>
      <c r="T1369" s="70">
        <v>4</v>
      </c>
      <c r="U1369" s="70"/>
      <c r="V1369" s="70"/>
      <c r="W1369" s="101"/>
      <c r="X1369" s="70"/>
      <c r="Y1369" s="58"/>
      <c r="Z1369" s="70"/>
      <c r="AA1369" s="64">
        <v>15</v>
      </c>
      <c r="AC1369" s="74">
        <f t="shared" si="178"/>
        <v>4</v>
      </c>
      <c r="AD1369" s="15" t="b">
        <f t="shared" si="168"/>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9">
        <v>0</v>
      </c>
      <c r="S1370" s="79">
        <v>0</v>
      </c>
      <c r="T1370" s="79">
        <v>0</v>
      </c>
      <c r="U1370" s="70"/>
      <c r="V1370" s="70"/>
      <c r="W1370" s="101"/>
      <c r="X1370" s="70"/>
      <c r="Y1370" s="58"/>
      <c r="Z1370" s="397"/>
      <c r="AA1370" s="64">
        <v>16</v>
      </c>
      <c r="AC1370" s="74">
        <f t="shared" si="178"/>
        <v>0</v>
      </c>
      <c r="AD1370" s="15" t="b">
        <f t="shared" si="168"/>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v>3</v>
      </c>
      <c r="S1371" s="79">
        <v>0</v>
      </c>
      <c r="T1371" s="79">
        <v>0</v>
      </c>
      <c r="U1371" s="70"/>
      <c r="V1371" s="70"/>
      <c r="W1371" s="70"/>
      <c r="X1371" s="70"/>
      <c r="Y1371" s="58"/>
      <c r="Z1371" s="70"/>
      <c r="AA1371" s="64">
        <v>17</v>
      </c>
      <c r="AC1371" s="74">
        <f t="shared" si="178"/>
        <v>0</v>
      </c>
      <c r="AD1371" s="15" t="b">
        <f t="shared" si="168"/>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1</v>
      </c>
      <c r="T1372" s="79">
        <v>0</v>
      </c>
      <c r="U1372" s="70"/>
      <c r="V1372" s="70"/>
      <c r="W1372" s="70"/>
      <c r="X1372" s="70"/>
      <c r="Y1372" s="58"/>
      <c r="Z1372" s="397"/>
      <c r="AA1372" s="64">
        <v>18</v>
      </c>
      <c r="AC1372" s="74">
        <f t="shared" si="178"/>
        <v>-1</v>
      </c>
      <c r="AD1372" s="15" t="b">
        <f t="shared" si="168"/>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v>1</v>
      </c>
      <c r="S1373" s="79">
        <v>0</v>
      </c>
      <c r="T1373" s="70">
        <v>3</v>
      </c>
      <c r="U1373" s="70"/>
      <c r="V1373" s="70"/>
      <c r="W1373" s="70"/>
      <c r="X1373" s="70"/>
      <c r="Y1373" s="58"/>
      <c r="Z1373" s="70"/>
      <c r="AA1373" s="64">
        <v>19</v>
      </c>
      <c r="AC1373" s="74">
        <f t="shared" si="178"/>
        <v>3</v>
      </c>
      <c r="AD1373" s="15" t="b">
        <f t="shared" si="168"/>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v>2</v>
      </c>
      <c r="S1374" s="70">
        <v>1</v>
      </c>
      <c r="T1374" s="70">
        <v>1</v>
      </c>
      <c r="U1374" s="70"/>
      <c r="V1374" s="70"/>
      <c r="W1374" s="70"/>
      <c r="X1374" s="70"/>
      <c r="Y1374" s="58"/>
      <c r="Z1374" s="70"/>
      <c r="AA1374" s="64">
        <v>20</v>
      </c>
      <c r="AC1374" s="74">
        <f t="shared" si="178"/>
        <v>0</v>
      </c>
      <c r="AD1374" s="15" t="b">
        <f t="shared" si="16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70">
        <v>1</v>
      </c>
      <c r="U1375" s="70"/>
      <c r="V1375" s="70"/>
      <c r="W1375" s="70"/>
      <c r="X1375" s="70"/>
      <c r="Y1375" s="58"/>
      <c r="Z1375" s="397"/>
      <c r="AA1375" s="64">
        <v>21</v>
      </c>
      <c r="AC1375" s="74">
        <f t="shared" si="178"/>
        <v>1</v>
      </c>
      <c r="AD1375" s="15" t="b">
        <f t="shared" ref="AD1375:AD1378" si="179">IF(T1375&gt;=T1345, TRUE, FALSE)</f>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70">
        <v>1</v>
      </c>
      <c r="S1376" s="79">
        <v>0</v>
      </c>
      <c r="T1376" s="79">
        <v>0</v>
      </c>
      <c r="U1376" s="70"/>
      <c r="V1376" s="70"/>
      <c r="W1376" s="70"/>
      <c r="X1376" s="70"/>
      <c r="Y1376" s="58"/>
      <c r="Z1376" s="397"/>
      <c r="AA1376" s="64">
        <v>22</v>
      </c>
      <c r="AC1376" s="74">
        <f t="shared" si="178"/>
        <v>0</v>
      </c>
      <c r="AD1376" s="15" t="b">
        <f t="shared" si="179"/>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v>2</v>
      </c>
      <c r="S1377" s="79">
        <v>0</v>
      </c>
      <c r="T1377" s="79">
        <v>0</v>
      </c>
      <c r="U1377" s="70"/>
      <c r="V1377" s="70"/>
      <c r="W1377" s="70"/>
      <c r="X1377" s="70"/>
      <c r="Y1377" s="58"/>
      <c r="Z1377" s="70"/>
      <c r="AA1377" s="64">
        <v>23</v>
      </c>
      <c r="AC1377" s="74">
        <f t="shared" si="178"/>
        <v>0</v>
      </c>
      <c r="AD1377" s="15" t="b">
        <f t="shared" si="179"/>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v>1</v>
      </c>
      <c r="S1378" s="70">
        <v>1</v>
      </c>
      <c r="T1378" s="15">
        <v>4</v>
      </c>
      <c r="U1378" s="70"/>
      <c r="V1378" s="70"/>
      <c r="W1378" s="70"/>
      <c r="X1378" s="70"/>
      <c r="Y1378" s="58"/>
      <c r="Z1378" s="70"/>
      <c r="AA1378" s="64">
        <v>24</v>
      </c>
      <c r="AC1378" s="74">
        <f t="shared" si="178"/>
        <v>3</v>
      </c>
      <c r="AD1378" s="15" t="b">
        <f t="shared" si="179"/>
        <v>1</v>
      </c>
    </row>
    <row r="1379" spans="1:30" x14ac:dyDescent="0.2">
      <c r="A1379" s="71" t="s">
        <v>2</v>
      </c>
      <c r="B1379" s="61">
        <f>SUM(B1355:B1378)</f>
        <v>27</v>
      </c>
      <c r="C1379" s="61">
        <f>SUM(C1355:C1378)</f>
        <v>57</v>
      </c>
      <c r="D1379" s="61">
        <f t="shared" ref="D1379:M1379" si="180">SUM(D1355:D1378)</f>
        <v>71</v>
      </c>
      <c r="E1379" s="61">
        <f>SUM(E1355:E1378)</f>
        <v>101</v>
      </c>
      <c r="F1379" s="61">
        <f t="shared" si="180"/>
        <v>120</v>
      </c>
      <c r="G1379" s="61">
        <f>SUM(G1355:G1378)</f>
        <v>145</v>
      </c>
      <c r="H1379" s="61">
        <f t="shared" si="180"/>
        <v>0</v>
      </c>
      <c r="I1379" s="61">
        <f t="shared" ref="I1379" si="181">SUM(I1355:I1378)</f>
        <v>0</v>
      </c>
      <c r="J1379" s="61">
        <f t="shared" si="180"/>
        <v>0</v>
      </c>
      <c r="K1379" s="61">
        <f t="shared" si="180"/>
        <v>0</v>
      </c>
      <c r="L1379" s="61">
        <f t="shared" ref="L1379" si="182">SUM(L1355:L1378)</f>
        <v>0</v>
      </c>
      <c r="M1379" s="61">
        <f t="shared" si="180"/>
        <v>0</v>
      </c>
      <c r="N1379" s="71" t="s">
        <v>2</v>
      </c>
      <c r="O1379" s="61">
        <f>SUM(O1355:O1378)</f>
        <v>27</v>
      </c>
      <c r="P1379" s="61">
        <f>SUM(P1355:P1378)</f>
        <v>30</v>
      </c>
      <c r="Q1379" s="61">
        <f>SUM(Q1355:Q1378)</f>
        <v>14</v>
      </c>
      <c r="R1379" s="61">
        <f>SUM(R1355:R1378)</f>
        <v>30</v>
      </c>
      <c r="S1379" s="61">
        <f t="shared" ref="S1379:Z1379" si="183">SUM(S1355:S1378)</f>
        <v>19</v>
      </c>
      <c r="T1379" s="61">
        <f t="shared" si="183"/>
        <v>25</v>
      </c>
      <c r="U1379" s="61">
        <f t="shared" si="183"/>
        <v>0</v>
      </c>
      <c r="V1379" s="61">
        <f>SUM(V1355:V1378)</f>
        <v>0</v>
      </c>
      <c r="W1379" s="61">
        <f>SUM(W1355:W1378)</f>
        <v>0</v>
      </c>
      <c r="X1379" s="61">
        <f t="shared" si="183"/>
        <v>0</v>
      </c>
      <c r="Y1379" s="61">
        <f t="shared" si="183"/>
        <v>0</v>
      </c>
      <c r="Z1379" s="61">
        <f t="shared" si="183"/>
        <v>0</v>
      </c>
      <c r="AA1379" s="71" t="s">
        <v>2</v>
      </c>
      <c r="AC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74"/>
    </row>
    <row r="1381" spans="1:30" x14ac:dyDescent="0.2">
      <c r="B1381" s="62"/>
      <c r="C1381" s="62"/>
      <c r="D1381" s="62"/>
      <c r="E1381" s="62"/>
      <c r="F1381" s="62"/>
      <c r="G1381" s="62"/>
      <c r="H1381" s="62"/>
      <c r="I1381" s="62"/>
      <c r="J1381" s="62"/>
      <c r="K1381" s="62"/>
      <c r="L1381" s="62"/>
      <c r="M1381" s="62"/>
      <c r="N1381" s="62"/>
      <c r="O1381" s="62"/>
      <c r="P1381" s="62"/>
      <c r="Q1381" s="354"/>
      <c r="AC1381" s="74"/>
    </row>
    <row r="1382" spans="1:30" x14ac:dyDescent="0.2">
      <c r="B1382" s="62"/>
      <c r="C1382" s="62"/>
      <c r="D1382" s="62"/>
      <c r="E1382" s="62"/>
      <c r="F1382" s="62"/>
      <c r="G1382" s="62"/>
      <c r="H1382" s="62"/>
      <c r="I1382" s="62"/>
      <c r="J1382" s="62"/>
      <c r="K1382" s="62"/>
      <c r="L1382" s="62"/>
      <c r="M1382" s="62"/>
      <c r="Q1382" s="95"/>
      <c r="AC1382" s="74"/>
    </row>
    <row r="1383" spans="1:30" x14ac:dyDescent="0.2">
      <c r="B1383" s="81"/>
      <c r="O1383" s="81"/>
      <c r="AC1383" s="74"/>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74"/>
    </row>
    <row r="1385" spans="1:30" x14ac:dyDescent="0.2">
      <c r="A1385" s="56">
        <v>1</v>
      </c>
      <c r="B1385" s="280">
        <v>11.61</v>
      </c>
      <c r="C1385" s="277">
        <v>13.08</v>
      </c>
      <c r="D1385" s="277">
        <v>13.48</v>
      </c>
      <c r="E1385" s="280">
        <v>13.29</v>
      </c>
      <c r="F1385" s="334">
        <v>13.51</v>
      </c>
      <c r="G1385" s="280">
        <v>12.69</v>
      </c>
      <c r="H1385" s="278"/>
      <c r="I1385" s="278"/>
      <c r="J1385" s="278"/>
      <c r="K1385" s="280"/>
      <c r="L1385" s="317"/>
      <c r="M1385" s="317"/>
      <c r="N1385" s="56">
        <v>1</v>
      </c>
      <c r="O1385" s="329">
        <v>11.61</v>
      </c>
      <c r="P1385" s="277">
        <v>13.08</v>
      </c>
      <c r="Q1385" s="277">
        <v>13.48</v>
      </c>
      <c r="R1385" s="280">
        <v>12.08</v>
      </c>
      <c r="S1385" s="334">
        <v>15.92</v>
      </c>
      <c r="T1385" s="280">
        <v>10.5</v>
      </c>
      <c r="U1385" s="70"/>
      <c r="V1385" s="278"/>
      <c r="W1385" s="278"/>
      <c r="X1385" s="280"/>
      <c r="Y1385" s="317"/>
      <c r="Z1385" s="317"/>
      <c r="AA1385" s="56">
        <v>1</v>
      </c>
      <c r="AC1385" s="74">
        <f t="shared" si="178"/>
        <v>-5.42</v>
      </c>
    </row>
    <row r="1386" spans="1:30" x14ac:dyDescent="0.2">
      <c r="A1386" s="56">
        <v>2</v>
      </c>
      <c r="B1386" s="70">
        <v>13.81</v>
      </c>
      <c r="C1386" s="277">
        <v>13.64</v>
      </c>
      <c r="D1386" s="277">
        <v>14.15</v>
      </c>
      <c r="E1386" s="70">
        <v>14.04</v>
      </c>
      <c r="F1386" s="335">
        <v>15.01</v>
      </c>
      <c r="G1386" s="70">
        <v>15.34</v>
      </c>
      <c r="H1386" s="101"/>
      <c r="I1386" s="101"/>
      <c r="J1386" s="101"/>
      <c r="K1386" s="70"/>
      <c r="L1386" s="317"/>
      <c r="M1386" s="317"/>
      <c r="N1386" s="56">
        <v>2</v>
      </c>
      <c r="O1386" s="328">
        <v>13.81</v>
      </c>
      <c r="P1386" s="277">
        <v>13.64</v>
      </c>
      <c r="Q1386" s="277">
        <v>14.15</v>
      </c>
      <c r="R1386" s="70">
        <v>13.1</v>
      </c>
      <c r="S1386" s="335">
        <v>18.440000000000001</v>
      </c>
      <c r="T1386" s="70">
        <v>17.2</v>
      </c>
      <c r="U1386" s="70"/>
      <c r="V1386" s="101"/>
      <c r="W1386" s="101"/>
      <c r="X1386" s="70"/>
      <c r="Y1386" s="317"/>
      <c r="Z1386" s="317"/>
      <c r="AA1386" s="56">
        <v>2</v>
      </c>
      <c r="AC1386" s="74">
        <f t="shared" si="178"/>
        <v>-1.240000000000002</v>
      </c>
    </row>
    <row r="1387" spans="1:30" x14ac:dyDescent="0.2">
      <c r="A1387" s="56">
        <v>3</v>
      </c>
      <c r="B1387" s="70">
        <v>10.050000000000001</v>
      </c>
      <c r="C1387" s="277">
        <v>9.8800000000000008</v>
      </c>
      <c r="D1387" s="277">
        <v>9.86</v>
      </c>
      <c r="E1387" s="70">
        <v>10.08</v>
      </c>
      <c r="F1387" s="335">
        <v>10.83</v>
      </c>
      <c r="G1387" s="70">
        <v>11.19</v>
      </c>
      <c r="H1387" s="101"/>
      <c r="I1387" s="101"/>
      <c r="J1387" s="101"/>
      <c r="K1387" s="70"/>
      <c r="L1387" s="317"/>
      <c r="M1387" s="317"/>
      <c r="N1387" s="56">
        <v>3</v>
      </c>
      <c r="O1387" s="328">
        <v>10.050000000000001</v>
      </c>
      <c r="P1387" s="277">
        <v>9.8800000000000008</v>
      </c>
      <c r="Q1387" s="277">
        <v>9.86</v>
      </c>
      <c r="R1387" s="70">
        <v>10.97</v>
      </c>
      <c r="S1387" s="335">
        <v>12.19</v>
      </c>
      <c r="T1387" s="70">
        <v>12.33</v>
      </c>
      <c r="U1387" s="70"/>
      <c r="V1387" s="101"/>
      <c r="W1387" s="101"/>
      <c r="X1387" s="70"/>
      <c r="Y1387" s="317"/>
      <c r="Z1387" s="317"/>
      <c r="AA1387" s="56">
        <v>3</v>
      </c>
      <c r="AC1387" s="74">
        <f t="shared" si="178"/>
        <v>0.14000000000000057</v>
      </c>
    </row>
    <row r="1388" spans="1:30" x14ac:dyDescent="0.2">
      <c r="A1388" s="56">
        <v>4</v>
      </c>
      <c r="B1388" s="70">
        <v>14.67</v>
      </c>
      <c r="C1388" s="277">
        <v>13.74</v>
      </c>
      <c r="D1388" s="277">
        <v>13.9</v>
      </c>
      <c r="E1388" s="70">
        <v>13.83</v>
      </c>
      <c r="F1388" s="335">
        <v>14.36</v>
      </c>
      <c r="G1388" s="70">
        <v>14.91</v>
      </c>
      <c r="H1388" s="101"/>
      <c r="I1388" s="101"/>
      <c r="J1388" s="101"/>
      <c r="K1388" s="70"/>
      <c r="L1388" s="317"/>
      <c r="M1388" s="317"/>
      <c r="N1388" s="56">
        <v>4</v>
      </c>
      <c r="O1388" s="328">
        <v>14.67</v>
      </c>
      <c r="P1388" s="277">
        <v>13.74</v>
      </c>
      <c r="Q1388" s="277">
        <v>13.9</v>
      </c>
      <c r="R1388" s="70">
        <v>12.5</v>
      </c>
      <c r="S1388" s="335">
        <v>17.940000000000001</v>
      </c>
      <c r="T1388" s="70">
        <v>16.46</v>
      </c>
      <c r="U1388" s="70"/>
      <c r="V1388" s="101"/>
      <c r="W1388" s="101"/>
      <c r="X1388" s="70"/>
      <c r="Y1388" s="317"/>
      <c r="Z1388" s="317"/>
      <c r="AA1388" s="56">
        <v>4</v>
      </c>
      <c r="AC1388" s="74">
        <f t="shared" si="178"/>
        <v>-1.4800000000000004</v>
      </c>
    </row>
    <row r="1389" spans="1:30" x14ac:dyDescent="0.2">
      <c r="A1389" s="56">
        <v>5</v>
      </c>
      <c r="B1389" s="70">
        <v>11.74</v>
      </c>
      <c r="C1389" s="277">
        <v>11.96</v>
      </c>
      <c r="D1389" s="277">
        <v>11.87</v>
      </c>
      <c r="E1389" s="70">
        <v>11.34</v>
      </c>
      <c r="F1389" s="335">
        <v>11.4</v>
      </c>
      <c r="G1389" s="70">
        <v>11.14</v>
      </c>
      <c r="H1389" s="101"/>
      <c r="I1389" s="101"/>
      <c r="J1389" s="101"/>
      <c r="K1389" s="70"/>
      <c r="L1389" s="317"/>
      <c r="M1389" s="317"/>
      <c r="N1389" s="56">
        <v>5</v>
      </c>
      <c r="O1389" s="328">
        <v>11.74</v>
      </c>
      <c r="P1389" s="277">
        <v>11.96</v>
      </c>
      <c r="Q1389" s="277">
        <v>11.87</v>
      </c>
      <c r="R1389" s="70">
        <v>10.41</v>
      </c>
      <c r="S1389" s="335">
        <v>11.48</v>
      </c>
      <c r="T1389" s="70">
        <v>10.37</v>
      </c>
      <c r="U1389" s="70"/>
      <c r="V1389" s="101"/>
      <c r="W1389" s="101"/>
      <c r="X1389" s="70"/>
      <c r="Y1389" s="317"/>
      <c r="Z1389" s="317"/>
      <c r="AA1389" s="56">
        <v>5</v>
      </c>
      <c r="AC1389" s="74">
        <f t="shared" si="178"/>
        <v>-1.1100000000000012</v>
      </c>
    </row>
    <row r="1390" spans="1:30" x14ac:dyDescent="0.2">
      <c r="A1390" s="56">
        <v>6</v>
      </c>
      <c r="B1390" s="70">
        <v>11.03</v>
      </c>
      <c r="C1390" s="277">
        <v>11.13</v>
      </c>
      <c r="D1390" s="277">
        <v>11.2</v>
      </c>
      <c r="E1390" s="70">
        <v>11.13</v>
      </c>
      <c r="F1390" s="335">
        <v>11.21</v>
      </c>
      <c r="G1390" s="70">
        <v>11.18</v>
      </c>
      <c r="H1390" s="101"/>
      <c r="I1390" s="101"/>
      <c r="J1390" s="101"/>
      <c r="K1390" s="70"/>
      <c r="L1390" s="317"/>
      <c r="M1390" s="317"/>
      <c r="N1390" s="56">
        <v>6</v>
      </c>
      <c r="O1390" s="328">
        <v>11.03</v>
      </c>
      <c r="P1390" s="277">
        <v>11.13</v>
      </c>
      <c r="Q1390" s="277">
        <v>11.2</v>
      </c>
      <c r="R1390" s="70">
        <v>10.87</v>
      </c>
      <c r="S1390" s="335">
        <v>12.16</v>
      </c>
      <c r="T1390" s="70">
        <v>10.96</v>
      </c>
      <c r="U1390" s="70"/>
      <c r="V1390" s="101"/>
      <c r="W1390" s="101"/>
      <c r="X1390" s="70"/>
      <c r="Y1390" s="317"/>
      <c r="Z1390" s="317"/>
      <c r="AA1390" s="56">
        <v>6</v>
      </c>
      <c r="AC1390" s="74">
        <f t="shared" si="178"/>
        <v>-1.1999999999999993</v>
      </c>
    </row>
    <row r="1391" spans="1:30" x14ac:dyDescent="0.2">
      <c r="A1391" s="56">
        <v>7</v>
      </c>
      <c r="B1391" s="70">
        <v>11.03</v>
      </c>
      <c r="C1391" s="277">
        <v>11.75</v>
      </c>
      <c r="D1391" s="277">
        <v>11.35</v>
      </c>
      <c r="E1391" s="70">
        <v>11.09</v>
      </c>
      <c r="F1391" s="335">
        <v>10.78</v>
      </c>
      <c r="G1391" s="70">
        <v>10.83</v>
      </c>
      <c r="H1391" s="101"/>
      <c r="I1391" s="101"/>
      <c r="J1391" s="101"/>
      <c r="K1391" s="70"/>
      <c r="L1391" s="317"/>
      <c r="M1391" s="317"/>
      <c r="N1391" s="56">
        <v>7</v>
      </c>
      <c r="O1391" s="328">
        <v>11.03</v>
      </c>
      <c r="P1391" s="277">
        <v>11.75</v>
      </c>
      <c r="Q1391" s="277">
        <v>11.35</v>
      </c>
      <c r="R1391" s="70">
        <v>10.56</v>
      </c>
      <c r="S1391" s="335">
        <v>8.9700000000000006</v>
      </c>
      <c r="T1391" s="70">
        <v>11.74</v>
      </c>
      <c r="U1391" s="70"/>
      <c r="V1391" s="101"/>
      <c r="W1391" s="101"/>
      <c r="X1391" s="70"/>
      <c r="Y1391" s="317"/>
      <c r="Z1391" s="317"/>
      <c r="AA1391" s="56">
        <v>7</v>
      </c>
      <c r="AC1391" s="74">
        <f t="shared" si="178"/>
        <v>2.7699999999999996</v>
      </c>
    </row>
    <row r="1392" spans="1:30" x14ac:dyDescent="0.2">
      <c r="A1392" s="56">
        <v>8</v>
      </c>
      <c r="B1392" s="70">
        <v>17.16</v>
      </c>
      <c r="C1392" s="277">
        <v>15.73</v>
      </c>
      <c r="D1392" s="277">
        <v>14.12</v>
      </c>
      <c r="E1392" s="70">
        <v>13.85</v>
      </c>
      <c r="F1392" s="335">
        <v>13.86</v>
      </c>
      <c r="G1392" s="70">
        <v>13.53</v>
      </c>
      <c r="H1392" s="101"/>
      <c r="I1392" s="101"/>
      <c r="J1392" s="101"/>
      <c r="K1392" s="70"/>
      <c r="L1392" s="317"/>
      <c r="M1392" s="317"/>
      <c r="N1392" s="56">
        <v>8</v>
      </c>
      <c r="O1392" s="328">
        <v>17.16</v>
      </c>
      <c r="P1392" s="277">
        <v>15.73</v>
      </c>
      <c r="Q1392" s="277">
        <v>14.12</v>
      </c>
      <c r="R1392" s="70">
        <v>13.35</v>
      </c>
      <c r="S1392" s="335">
        <v>14</v>
      </c>
      <c r="T1392" s="70">
        <v>10.35</v>
      </c>
      <c r="U1392" s="70"/>
      <c r="V1392" s="101"/>
      <c r="W1392" s="101"/>
      <c r="X1392" s="70"/>
      <c r="Y1392" s="317"/>
      <c r="Z1392" s="317"/>
      <c r="AA1392" s="56">
        <v>8</v>
      </c>
      <c r="AC1392" s="74">
        <f t="shared" si="178"/>
        <v>-3.6500000000000004</v>
      </c>
    </row>
    <row r="1393" spans="1:29" x14ac:dyDescent="0.2">
      <c r="A1393" s="56">
        <v>9</v>
      </c>
      <c r="B1393" s="70">
        <v>13.13</v>
      </c>
      <c r="C1393" s="277">
        <v>10.91</v>
      </c>
      <c r="D1393" s="277">
        <v>11.35</v>
      </c>
      <c r="E1393" s="70">
        <v>10.85</v>
      </c>
      <c r="F1393" s="335">
        <v>11.27</v>
      </c>
      <c r="G1393" s="70">
        <v>11.39</v>
      </c>
      <c r="H1393" s="101"/>
      <c r="I1393" s="101"/>
      <c r="J1393" s="101"/>
      <c r="K1393" s="70"/>
      <c r="L1393" s="317"/>
      <c r="M1393" s="317"/>
      <c r="N1393" s="56">
        <v>9</v>
      </c>
      <c r="O1393" s="328">
        <v>13.13</v>
      </c>
      <c r="P1393" s="277">
        <v>10.91</v>
      </c>
      <c r="Q1393" s="277">
        <v>11.35</v>
      </c>
      <c r="R1393" s="70">
        <v>9.77</v>
      </c>
      <c r="S1393" s="335">
        <v>12.49</v>
      </c>
      <c r="T1393" s="70">
        <v>12.37</v>
      </c>
      <c r="U1393" s="70"/>
      <c r="V1393" s="101"/>
      <c r="W1393" s="101"/>
      <c r="X1393" s="70"/>
      <c r="Y1393" s="317"/>
      <c r="Z1393" s="317"/>
      <c r="AA1393" s="56">
        <v>9</v>
      </c>
      <c r="AC1393" s="74">
        <f t="shared" si="178"/>
        <v>-0.12000000000000099</v>
      </c>
    </row>
    <row r="1394" spans="1:29" x14ac:dyDescent="0.2">
      <c r="A1394" s="56">
        <v>10</v>
      </c>
      <c r="B1394" s="70">
        <v>10.220000000000001</v>
      </c>
      <c r="C1394" s="277">
        <v>11.01</v>
      </c>
      <c r="D1394" s="277">
        <v>11.19</v>
      </c>
      <c r="E1394" s="70">
        <v>11.81</v>
      </c>
      <c r="F1394" s="335">
        <v>12.03</v>
      </c>
      <c r="G1394" s="70">
        <v>11.82</v>
      </c>
      <c r="H1394" s="101"/>
      <c r="I1394" s="101"/>
      <c r="J1394" s="101"/>
      <c r="K1394" s="70"/>
      <c r="L1394" s="317"/>
      <c r="M1394" s="317"/>
      <c r="N1394" s="56">
        <v>10</v>
      </c>
      <c r="O1394" s="328">
        <v>10.220000000000001</v>
      </c>
      <c r="P1394" s="277">
        <v>11.01</v>
      </c>
      <c r="Q1394" s="277">
        <v>11.19</v>
      </c>
      <c r="R1394" s="70">
        <v>13.44</v>
      </c>
      <c r="S1394" s="335">
        <v>13.07</v>
      </c>
      <c r="T1394" s="70">
        <v>10.8</v>
      </c>
      <c r="U1394" s="70"/>
      <c r="V1394" s="101"/>
      <c r="W1394" s="101"/>
      <c r="X1394" s="70"/>
      <c r="Y1394" s="317"/>
      <c r="Z1394" s="317"/>
      <c r="AA1394" s="56">
        <v>10</v>
      </c>
      <c r="AC1394" s="74">
        <f t="shared" si="178"/>
        <v>-2.2699999999999996</v>
      </c>
    </row>
    <row r="1395" spans="1:29" x14ac:dyDescent="0.2">
      <c r="A1395" s="56">
        <v>11</v>
      </c>
      <c r="B1395" s="70">
        <v>13.56</v>
      </c>
      <c r="C1395" s="277">
        <v>14.31</v>
      </c>
      <c r="D1395" s="277">
        <v>16.46</v>
      </c>
      <c r="E1395" s="70">
        <v>15.76</v>
      </c>
      <c r="F1395" s="335">
        <v>15.3</v>
      </c>
      <c r="G1395" s="70">
        <v>15.43</v>
      </c>
      <c r="H1395" s="101"/>
      <c r="I1395" s="101"/>
      <c r="J1395" s="101"/>
      <c r="K1395" s="70"/>
      <c r="L1395" s="317"/>
      <c r="M1395" s="317"/>
      <c r="N1395" s="56">
        <v>11</v>
      </c>
      <c r="O1395" s="328">
        <v>13.56</v>
      </c>
      <c r="P1395" s="277">
        <v>14.31</v>
      </c>
      <c r="Q1395" s="277">
        <v>16.46</v>
      </c>
      <c r="R1395" s="70">
        <v>13.49</v>
      </c>
      <c r="S1395" s="335">
        <v>13.58</v>
      </c>
      <c r="T1395" s="70">
        <v>15.83</v>
      </c>
      <c r="U1395" s="70"/>
      <c r="V1395" s="101"/>
      <c r="W1395" s="101"/>
      <c r="X1395" s="70"/>
      <c r="Y1395" s="317"/>
      <c r="Z1395" s="317"/>
      <c r="AA1395" s="56">
        <v>11</v>
      </c>
      <c r="AC1395" s="74">
        <f t="shared" si="178"/>
        <v>2.25</v>
      </c>
    </row>
    <row r="1396" spans="1:29" x14ac:dyDescent="0.2">
      <c r="A1396" s="56">
        <v>12</v>
      </c>
      <c r="B1396" s="70">
        <v>14.86</v>
      </c>
      <c r="C1396" s="277">
        <v>14.49</v>
      </c>
      <c r="D1396" s="277">
        <v>14.82</v>
      </c>
      <c r="E1396" s="70">
        <v>14.71</v>
      </c>
      <c r="F1396" s="335">
        <v>14.55</v>
      </c>
      <c r="G1396" s="70">
        <v>14.09</v>
      </c>
      <c r="H1396" s="101"/>
      <c r="I1396" s="101"/>
      <c r="J1396" s="101"/>
      <c r="K1396" s="70"/>
      <c r="L1396" s="317"/>
      <c r="M1396" s="317"/>
      <c r="N1396" s="56">
        <v>12</v>
      </c>
      <c r="O1396" s="328">
        <v>14.86</v>
      </c>
      <c r="P1396" s="277">
        <v>14.49</v>
      </c>
      <c r="Q1396" s="277">
        <v>14.82</v>
      </c>
      <c r="R1396" s="70">
        <v>14.12</v>
      </c>
      <c r="S1396" s="335">
        <v>13.92</v>
      </c>
      <c r="T1396" s="70">
        <v>11.99</v>
      </c>
      <c r="U1396" s="70"/>
      <c r="V1396" s="101"/>
      <c r="W1396" s="101"/>
      <c r="X1396" s="70"/>
      <c r="Y1396" s="317"/>
      <c r="Z1396" s="317"/>
      <c r="AA1396" s="56">
        <v>12</v>
      </c>
      <c r="AC1396" s="74">
        <f t="shared" si="178"/>
        <v>-1.9299999999999997</v>
      </c>
    </row>
    <row r="1397" spans="1:29" x14ac:dyDescent="0.2">
      <c r="A1397" s="56">
        <v>13</v>
      </c>
      <c r="B1397" s="70">
        <v>12.08</v>
      </c>
      <c r="C1397" s="277">
        <v>13.8</v>
      </c>
      <c r="D1397" s="277">
        <v>13.8</v>
      </c>
      <c r="E1397" s="70">
        <v>13.98</v>
      </c>
      <c r="F1397" s="335">
        <v>13.32</v>
      </c>
      <c r="G1397" s="70">
        <v>12.25</v>
      </c>
      <c r="H1397" s="101"/>
      <c r="I1397" s="101"/>
      <c r="J1397" s="101"/>
      <c r="K1397" s="70"/>
      <c r="L1397" s="317"/>
      <c r="M1397" s="317"/>
      <c r="N1397" s="56">
        <v>13</v>
      </c>
      <c r="O1397" s="328">
        <v>12.08</v>
      </c>
      <c r="P1397" s="277">
        <v>13.8</v>
      </c>
      <c r="Q1397" s="277">
        <v>13.8</v>
      </c>
      <c r="R1397" s="70">
        <v>14.49</v>
      </c>
      <c r="S1397" s="335">
        <v>11.48</v>
      </c>
      <c r="T1397" s="70">
        <v>10.78</v>
      </c>
      <c r="U1397" s="70"/>
      <c r="V1397" s="101"/>
      <c r="W1397" s="101"/>
      <c r="X1397" s="70"/>
      <c r="Y1397" s="317"/>
      <c r="Z1397" s="317"/>
      <c r="AA1397" s="56">
        <v>13</v>
      </c>
      <c r="AC1397" s="74">
        <f t="shared" si="178"/>
        <v>-0.70000000000000107</v>
      </c>
    </row>
    <row r="1398" spans="1:29" x14ac:dyDescent="0.2">
      <c r="A1398" s="56">
        <v>14</v>
      </c>
      <c r="B1398" s="70">
        <v>14.62</v>
      </c>
      <c r="C1398" s="277">
        <v>13.96</v>
      </c>
      <c r="D1398" s="277">
        <v>14.26</v>
      </c>
      <c r="E1398" s="70">
        <v>14.07</v>
      </c>
      <c r="F1398" s="335">
        <v>13.87</v>
      </c>
      <c r="G1398" s="70">
        <v>13.67</v>
      </c>
      <c r="H1398" s="101"/>
      <c r="I1398" s="101"/>
      <c r="J1398" s="101"/>
      <c r="K1398" s="70"/>
      <c r="L1398" s="317"/>
      <c r="M1398" s="317"/>
      <c r="N1398" s="56">
        <v>14</v>
      </c>
      <c r="O1398" s="328">
        <v>14.62</v>
      </c>
      <c r="P1398" s="277">
        <v>13.96</v>
      </c>
      <c r="Q1398" s="277">
        <v>14.26</v>
      </c>
      <c r="R1398" s="70">
        <v>13.64</v>
      </c>
      <c r="S1398" s="335">
        <v>12.62</v>
      </c>
      <c r="T1398" s="70">
        <v>11.68</v>
      </c>
      <c r="U1398" s="70"/>
      <c r="V1398" s="101"/>
      <c r="W1398" s="101"/>
      <c r="X1398" s="70"/>
      <c r="Y1398" s="317"/>
      <c r="Z1398" s="317"/>
      <c r="AA1398" s="56">
        <v>14</v>
      </c>
      <c r="AC1398" s="74">
        <f t="shared" si="178"/>
        <v>-0.9399999999999995</v>
      </c>
    </row>
    <row r="1399" spans="1:29" x14ac:dyDescent="0.2">
      <c r="A1399" s="56">
        <v>15</v>
      </c>
      <c r="B1399" s="70">
        <v>14.46</v>
      </c>
      <c r="C1399" s="277">
        <v>11.96</v>
      </c>
      <c r="D1399" s="277">
        <v>11.02</v>
      </c>
      <c r="E1399" s="70">
        <v>10.29</v>
      </c>
      <c r="F1399" s="335">
        <v>10.220000000000001</v>
      </c>
      <c r="G1399" s="70">
        <v>9.32</v>
      </c>
      <c r="H1399" s="101"/>
      <c r="I1399" s="101"/>
      <c r="J1399" s="101"/>
      <c r="K1399" s="70"/>
      <c r="L1399" s="317"/>
      <c r="M1399" s="317"/>
      <c r="N1399" s="56">
        <v>15</v>
      </c>
      <c r="O1399" s="328">
        <v>14.46</v>
      </c>
      <c r="P1399" s="277">
        <v>11.96</v>
      </c>
      <c r="Q1399" s="277">
        <v>11.02</v>
      </c>
      <c r="R1399" s="70">
        <v>9.2200000000000006</v>
      </c>
      <c r="S1399" s="335">
        <v>9.8000000000000007</v>
      </c>
      <c r="T1399" s="70">
        <v>8.43</v>
      </c>
      <c r="U1399" s="70"/>
      <c r="V1399" s="101"/>
      <c r="W1399" s="101"/>
      <c r="X1399" s="70"/>
      <c r="Y1399" s="317"/>
      <c r="Z1399" s="317"/>
      <c r="AA1399" s="56">
        <v>15</v>
      </c>
      <c r="AC1399" s="74">
        <f t="shared" si="178"/>
        <v>-1.370000000000001</v>
      </c>
    </row>
    <row r="1400" spans="1:29" x14ac:dyDescent="0.2">
      <c r="A1400" s="56">
        <v>16</v>
      </c>
      <c r="B1400" s="70">
        <v>13.15</v>
      </c>
      <c r="C1400" s="277">
        <v>12.7</v>
      </c>
      <c r="D1400" s="277">
        <v>12.18</v>
      </c>
      <c r="E1400" s="70">
        <v>12.22</v>
      </c>
      <c r="F1400" s="335">
        <v>12.19</v>
      </c>
      <c r="G1400" s="70">
        <v>11.87</v>
      </c>
      <c r="H1400" s="101"/>
      <c r="I1400" s="101"/>
      <c r="J1400" s="101"/>
      <c r="K1400" s="70"/>
      <c r="L1400" s="317"/>
      <c r="M1400" s="317"/>
      <c r="N1400" s="56">
        <v>16</v>
      </c>
      <c r="O1400" s="328">
        <v>13.15</v>
      </c>
      <c r="P1400" s="277">
        <v>12.7</v>
      </c>
      <c r="Q1400" s="277">
        <v>12.18</v>
      </c>
      <c r="R1400" s="70">
        <v>12.19</v>
      </c>
      <c r="S1400" s="335">
        <v>11.98</v>
      </c>
      <c r="T1400" s="70">
        <v>10.42</v>
      </c>
      <c r="U1400" s="70"/>
      <c r="V1400" s="101"/>
      <c r="W1400" s="101"/>
      <c r="X1400" s="70"/>
      <c r="Y1400" s="317"/>
      <c r="Z1400" s="317"/>
      <c r="AA1400" s="56">
        <v>16</v>
      </c>
      <c r="AC1400" s="74">
        <f t="shared" si="178"/>
        <v>-1.5600000000000005</v>
      </c>
    </row>
    <row r="1401" spans="1:29" x14ac:dyDescent="0.2">
      <c r="A1401" s="56">
        <v>17</v>
      </c>
      <c r="B1401" s="70">
        <v>12.87</v>
      </c>
      <c r="C1401" s="277">
        <v>12.98</v>
      </c>
      <c r="D1401" s="277">
        <v>12.97</v>
      </c>
      <c r="E1401" s="70">
        <v>12.46</v>
      </c>
      <c r="F1401" s="335">
        <v>11.81</v>
      </c>
      <c r="G1401" s="70">
        <v>11.85</v>
      </c>
      <c r="H1401" s="101"/>
      <c r="I1401" s="101"/>
      <c r="J1401" s="101"/>
      <c r="K1401" s="70"/>
      <c r="L1401" s="317"/>
      <c r="M1401" s="317"/>
      <c r="N1401" s="56">
        <v>17</v>
      </c>
      <c r="O1401" s="328">
        <v>12.87</v>
      </c>
      <c r="P1401" s="277">
        <v>12.98</v>
      </c>
      <c r="Q1401" s="277">
        <v>12.97</v>
      </c>
      <c r="R1401" s="70">
        <v>11</v>
      </c>
      <c r="S1401" s="335">
        <v>10.16</v>
      </c>
      <c r="T1401" s="70">
        <v>12.7</v>
      </c>
      <c r="U1401" s="70"/>
      <c r="V1401" s="101"/>
      <c r="W1401" s="101"/>
      <c r="X1401" s="70"/>
      <c r="Y1401" s="317"/>
      <c r="Z1401" s="317"/>
      <c r="AA1401" s="56">
        <v>17</v>
      </c>
      <c r="AC1401" s="74">
        <f t="shared" si="178"/>
        <v>2.5399999999999991</v>
      </c>
    </row>
    <row r="1402" spans="1:29" x14ac:dyDescent="0.2">
      <c r="A1402" s="56">
        <v>18</v>
      </c>
      <c r="B1402" s="70">
        <v>11.55</v>
      </c>
      <c r="C1402" s="277">
        <v>11.57</v>
      </c>
      <c r="D1402" s="277">
        <v>10.87</v>
      </c>
      <c r="E1402" s="70">
        <v>9.69</v>
      </c>
      <c r="F1402" s="335">
        <v>9.5399999999999991</v>
      </c>
      <c r="G1402" s="70">
        <v>9.4700000000000006</v>
      </c>
      <c r="H1402" s="101"/>
      <c r="I1402" s="101"/>
      <c r="J1402" s="101"/>
      <c r="K1402" s="70"/>
      <c r="L1402" s="317"/>
      <c r="M1402" s="317"/>
      <c r="N1402" s="56">
        <v>18</v>
      </c>
      <c r="O1402" s="328">
        <v>11.55</v>
      </c>
      <c r="P1402" s="277">
        <v>11.57</v>
      </c>
      <c r="Q1402" s="277">
        <v>10.87</v>
      </c>
      <c r="R1402" s="70">
        <v>8.93</v>
      </c>
      <c r="S1402" s="335">
        <v>8.91</v>
      </c>
      <c r="T1402" s="70">
        <v>8.68</v>
      </c>
      <c r="U1402" s="70"/>
      <c r="V1402" s="101"/>
      <c r="W1402" s="101"/>
      <c r="X1402" s="70"/>
      <c r="Y1402" s="317"/>
      <c r="Z1402" s="317"/>
      <c r="AA1402" s="56">
        <v>18</v>
      </c>
      <c r="AC1402" s="74">
        <f t="shared" si="178"/>
        <v>-0.23000000000000043</v>
      </c>
    </row>
    <row r="1403" spans="1:29" x14ac:dyDescent="0.2">
      <c r="A1403" s="56">
        <v>19</v>
      </c>
      <c r="B1403" s="70">
        <v>12.17</v>
      </c>
      <c r="C1403" s="277">
        <v>11.6</v>
      </c>
      <c r="D1403" s="277">
        <v>11.23</v>
      </c>
      <c r="E1403" s="70">
        <v>11</v>
      </c>
      <c r="F1403" s="335">
        <v>11.14</v>
      </c>
      <c r="G1403" s="70">
        <v>11.07</v>
      </c>
      <c r="H1403" s="101"/>
      <c r="I1403" s="101"/>
      <c r="J1403" s="101"/>
      <c r="K1403" s="70"/>
      <c r="L1403" s="317"/>
      <c r="M1403" s="317"/>
      <c r="N1403" s="56">
        <v>19</v>
      </c>
      <c r="O1403" s="328">
        <v>12.17</v>
      </c>
      <c r="P1403" s="277">
        <v>11.6</v>
      </c>
      <c r="Q1403" s="277">
        <v>11.23</v>
      </c>
      <c r="R1403" s="70">
        <v>10.36</v>
      </c>
      <c r="S1403" s="335">
        <v>11.38</v>
      </c>
      <c r="T1403" s="70">
        <v>10.93</v>
      </c>
      <c r="U1403" s="70"/>
      <c r="V1403" s="101"/>
      <c r="W1403" s="101"/>
      <c r="X1403" s="70"/>
      <c r="Y1403" s="317"/>
      <c r="Z1403" s="317"/>
      <c r="AA1403" s="56">
        <v>19</v>
      </c>
      <c r="AC1403" s="74">
        <f t="shared" si="178"/>
        <v>-0.45000000000000107</v>
      </c>
    </row>
    <row r="1404" spans="1:29" x14ac:dyDescent="0.2">
      <c r="A1404" s="56">
        <v>20</v>
      </c>
      <c r="B1404" s="70">
        <v>12.91</v>
      </c>
      <c r="C1404" s="277">
        <v>13.76</v>
      </c>
      <c r="D1404" s="277">
        <v>13.61</v>
      </c>
      <c r="E1404" s="70">
        <v>14.73</v>
      </c>
      <c r="F1404" s="335">
        <v>14.29</v>
      </c>
      <c r="G1404" s="70">
        <v>14.09</v>
      </c>
      <c r="H1404" s="101"/>
      <c r="I1404" s="101"/>
      <c r="J1404" s="101"/>
      <c r="K1404" s="70"/>
      <c r="L1404" s="317"/>
      <c r="M1404" s="317"/>
      <c r="N1404" s="56">
        <v>20</v>
      </c>
      <c r="O1404" s="328">
        <v>12.91</v>
      </c>
      <c r="P1404" s="277">
        <v>13.76</v>
      </c>
      <c r="Q1404" s="277">
        <v>13.61</v>
      </c>
      <c r="R1404" s="70">
        <v>18.73</v>
      </c>
      <c r="S1404" s="335">
        <v>12.71</v>
      </c>
      <c r="T1404" s="70">
        <v>12.8</v>
      </c>
      <c r="U1404" s="70"/>
      <c r="V1404" s="101"/>
      <c r="W1404" s="101"/>
      <c r="X1404" s="70"/>
      <c r="Y1404" s="317"/>
      <c r="Z1404" s="317"/>
      <c r="AA1404" s="56">
        <v>20</v>
      </c>
      <c r="AC1404" s="74">
        <f t="shared" si="178"/>
        <v>8.9999999999999858E-2</v>
      </c>
    </row>
    <row r="1405" spans="1:29" x14ac:dyDescent="0.2">
      <c r="A1405" s="56">
        <v>21</v>
      </c>
      <c r="B1405" s="70">
        <v>11.22</v>
      </c>
      <c r="C1405" s="277">
        <v>11.31</v>
      </c>
      <c r="D1405" s="277">
        <v>11.63</v>
      </c>
      <c r="E1405" s="70">
        <v>11.88</v>
      </c>
      <c r="F1405" s="335">
        <v>12.15</v>
      </c>
      <c r="G1405" s="70">
        <v>12.19</v>
      </c>
      <c r="H1405" s="101"/>
      <c r="I1405" s="101"/>
      <c r="J1405" s="101"/>
      <c r="K1405" s="70"/>
      <c r="L1405" s="317"/>
      <c r="M1405" s="317"/>
      <c r="N1405" s="56">
        <v>21</v>
      </c>
      <c r="O1405" s="328">
        <v>11.22</v>
      </c>
      <c r="P1405" s="277">
        <v>11.31</v>
      </c>
      <c r="Q1405" s="277">
        <v>11.63</v>
      </c>
      <c r="R1405" s="70">
        <v>12.33</v>
      </c>
      <c r="S1405" s="335">
        <v>13.1</v>
      </c>
      <c r="T1405" s="70">
        <v>12.28</v>
      </c>
      <c r="U1405" s="70"/>
      <c r="V1405" s="101"/>
      <c r="W1405" s="101"/>
      <c r="X1405" s="70"/>
      <c r="Y1405" s="317"/>
      <c r="Z1405" s="317"/>
      <c r="AA1405" s="56">
        <v>21</v>
      </c>
      <c r="AC1405" s="74">
        <f t="shared" si="178"/>
        <v>-0.82000000000000028</v>
      </c>
    </row>
    <row r="1406" spans="1:29" x14ac:dyDescent="0.2">
      <c r="A1406" s="56">
        <v>22</v>
      </c>
      <c r="B1406" s="70">
        <v>12.72</v>
      </c>
      <c r="C1406" s="277">
        <v>12.46</v>
      </c>
      <c r="D1406" s="277">
        <v>12.38</v>
      </c>
      <c r="E1406" s="70">
        <v>12.17</v>
      </c>
      <c r="F1406" s="335">
        <v>12.22</v>
      </c>
      <c r="G1406" s="70">
        <v>12.09</v>
      </c>
      <c r="H1406" s="101"/>
      <c r="I1406" s="101"/>
      <c r="J1406" s="101"/>
      <c r="K1406" s="70"/>
      <c r="L1406" s="317"/>
      <c r="M1406" s="317"/>
      <c r="N1406" s="56">
        <v>22</v>
      </c>
      <c r="O1406" s="328">
        <v>12.72</v>
      </c>
      <c r="P1406" s="277">
        <v>12.46</v>
      </c>
      <c r="Q1406" s="277">
        <v>12.38</v>
      </c>
      <c r="R1406" s="70">
        <v>11.46</v>
      </c>
      <c r="S1406" s="335">
        <v>12.47</v>
      </c>
      <c r="T1406" s="70">
        <v>11.5</v>
      </c>
      <c r="U1406" s="70"/>
      <c r="V1406" s="101"/>
      <c r="W1406" s="101"/>
      <c r="X1406" s="70"/>
      <c r="Y1406" s="317"/>
      <c r="Z1406" s="317"/>
      <c r="AA1406" s="56">
        <v>22</v>
      </c>
      <c r="AC1406" s="74">
        <f t="shared" si="178"/>
        <v>-0.97000000000000064</v>
      </c>
    </row>
    <row r="1407" spans="1:29" x14ac:dyDescent="0.2">
      <c r="A1407" s="56">
        <v>23</v>
      </c>
      <c r="B1407" s="70">
        <v>11.22</v>
      </c>
      <c r="C1407" s="277">
        <v>11.1</v>
      </c>
      <c r="D1407" s="277">
        <v>11.16</v>
      </c>
      <c r="E1407" s="70">
        <v>11.06</v>
      </c>
      <c r="F1407" s="335">
        <v>11.06</v>
      </c>
      <c r="G1407" s="70">
        <v>11.05</v>
      </c>
      <c r="H1407" s="101"/>
      <c r="I1407" s="101"/>
      <c r="J1407" s="101"/>
      <c r="K1407" s="70"/>
      <c r="L1407" s="317"/>
      <c r="M1407" s="317"/>
      <c r="N1407" s="56">
        <v>23</v>
      </c>
      <c r="O1407" s="328">
        <v>11.22</v>
      </c>
      <c r="P1407" s="277">
        <v>11.1</v>
      </c>
      <c r="Q1407" s="277">
        <v>11.16</v>
      </c>
      <c r="R1407" s="70">
        <v>10.78</v>
      </c>
      <c r="S1407" s="335">
        <v>11.08</v>
      </c>
      <c r="T1407" s="70">
        <v>11</v>
      </c>
      <c r="U1407" s="70"/>
      <c r="V1407" s="101"/>
      <c r="W1407" s="101"/>
      <c r="X1407" s="70"/>
      <c r="Y1407" s="317"/>
      <c r="Z1407" s="317"/>
      <c r="AA1407" s="56">
        <v>23</v>
      </c>
      <c r="AC1407" s="74">
        <f t="shared" si="178"/>
        <v>-8.0000000000000071E-2</v>
      </c>
    </row>
    <row r="1408" spans="1:29" x14ac:dyDescent="0.2">
      <c r="A1408" s="56">
        <v>24</v>
      </c>
      <c r="B1408" s="70">
        <v>11</v>
      </c>
      <c r="C1408" s="277">
        <v>10.8</v>
      </c>
      <c r="D1408" s="277">
        <v>9.6999999999999993</v>
      </c>
      <c r="E1408" s="70">
        <v>9.4499999999999993</v>
      </c>
      <c r="F1408" s="335">
        <v>9.25</v>
      </c>
      <c r="G1408" s="70">
        <v>9.19</v>
      </c>
      <c r="H1408" s="101"/>
      <c r="I1408" s="101"/>
      <c r="J1408" s="101"/>
      <c r="K1408" s="70"/>
      <c r="L1408" s="317"/>
      <c r="M1408" s="317"/>
      <c r="N1408" s="56">
        <v>24</v>
      </c>
      <c r="O1408" s="328">
        <v>11</v>
      </c>
      <c r="P1408" s="277">
        <v>10.8</v>
      </c>
      <c r="Q1408" s="277">
        <v>9.6999999999999993</v>
      </c>
      <c r="R1408" s="70">
        <v>9.07</v>
      </c>
      <c r="S1408" s="335">
        <v>8.9499999999999993</v>
      </c>
      <c r="T1408" s="70">
        <v>8.91</v>
      </c>
      <c r="U1408" s="70"/>
      <c r="V1408" s="101"/>
      <c r="W1408" s="101"/>
      <c r="X1408" s="70"/>
      <c r="Y1408" s="317"/>
      <c r="Z1408" s="317"/>
      <c r="AA1408" s="56">
        <v>24</v>
      </c>
      <c r="AC1408" s="74">
        <f t="shared" si="178"/>
        <v>-3.9999999999999147E-2</v>
      </c>
    </row>
    <row r="1409" spans="1:29" x14ac:dyDescent="0.2">
      <c r="A1409" s="71" t="s">
        <v>2</v>
      </c>
      <c r="B1409" s="108">
        <v>11.84</v>
      </c>
      <c r="C1409" s="85">
        <v>11.74</v>
      </c>
      <c r="D1409" s="85">
        <v>11.52</v>
      </c>
      <c r="E1409" s="85">
        <v>11.27</v>
      </c>
      <c r="F1409" s="85">
        <v>11.16</v>
      </c>
      <c r="G1409" s="85">
        <v>10.94</v>
      </c>
      <c r="H1409" s="85"/>
      <c r="I1409" s="108"/>
      <c r="J1409" s="108"/>
      <c r="K1409" s="109"/>
      <c r="L1409" s="341"/>
      <c r="M1409" s="341"/>
      <c r="N1409" s="71" t="s">
        <v>2</v>
      </c>
      <c r="O1409" s="108">
        <v>11.84</v>
      </c>
      <c r="P1409" s="118">
        <v>11.54</v>
      </c>
      <c r="Q1409" s="118">
        <v>11.17</v>
      </c>
      <c r="R1409" s="321">
        <v>11.28</v>
      </c>
      <c r="S1409" s="66">
        <v>10.76</v>
      </c>
      <c r="T1409" s="108">
        <v>10.15</v>
      </c>
      <c r="U1409" s="108"/>
      <c r="V1409" s="108"/>
      <c r="W1409" s="108"/>
      <c r="X1409" s="108"/>
      <c r="Y1409" s="340"/>
      <c r="Z1409" s="340"/>
      <c r="AA1409" s="71" t="s">
        <v>2</v>
      </c>
      <c r="AC1409" s="74"/>
    </row>
    <row r="1410" spans="1:29" x14ac:dyDescent="0.2">
      <c r="A1410" s="45"/>
      <c r="F1410" s="15" t="s">
        <v>114</v>
      </c>
      <c r="L1410" s="62"/>
      <c r="N1410" s="45"/>
      <c r="X1410" s="354"/>
      <c r="AA1410" s="45"/>
      <c r="AC1410" s="74"/>
    </row>
    <row r="1411" spans="1:29" x14ac:dyDescent="0.2">
      <c r="B1411" s="95"/>
      <c r="C1411" s="95"/>
      <c r="D1411" s="95"/>
      <c r="E1411" s="99"/>
      <c r="O1411" s="95"/>
      <c r="P1411" s="95"/>
      <c r="AA1411" s="45"/>
      <c r="AC1411" s="74"/>
    </row>
    <row r="1412" spans="1:29" x14ac:dyDescent="0.2">
      <c r="Q1412" s="95"/>
      <c r="AA1412" s="45"/>
      <c r="AC1412" s="74"/>
    </row>
    <row r="1413" spans="1:29" x14ac:dyDescent="0.2">
      <c r="B1413" s="81"/>
      <c r="O1413" s="81"/>
      <c r="AA1413" s="45"/>
      <c r="AC1413" s="74"/>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74"/>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74">
        <f t="shared" ref="AC1415:AC1477" si="184">IFERROR(T1415-S1415,0)</f>
        <v>0</v>
      </c>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74">
        <f t="shared" si="184"/>
        <v>0</v>
      </c>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74">
        <f t="shared" si="184"/>
        <v>0</v>
      </c>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74">
        <f t="shared" si="184"/>
        <v>0</v>
      </c>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74">
        <f t="shared" si="184"/>
        <v>0</v>
      </c>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74">
        <f t="shared" si="184"/>
        <v>0</v>
      </c>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74">
        <f t="shared" si="184"/>
        <v>0</v>
      </c>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74">
        <f t="shared" si="184"/>
        <v>0</v>
      </c>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74">
        <f t="shared" si="184"/>
        <v>0</v>
      </c>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74">
        <f t="shared" si="184"/>
        <v>0</v>
      </c>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74">
        <f t="shared" si="184"/>
        <v>0</v>
      </c>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74">
        <f t="shared" si="184"/>
        <v>0</v>
      </c>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74">
        <f t="shared" si="184"/>
        <v>0</v>
      </c>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74">
        <f t="shared" si="184"/>
        <v>0</v>
      </c>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74">
        <f t="shared" si="184"/>
        <v>0</v>
      </c>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74">
        <f t="shared" si="184"/>
        <v>0</v>
      </c>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74">
        <f t="shared" si="184"/>
        <v>0</v>
      </c>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74">
        <f t="shared" si="184"/>
        <v>0</v>
      </c>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74">
        <f t="shared" si="184"/>
        <v>0</v>
      </c>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74">
        <f t="shared" si="184"/>
        <v>0</v>
      </c>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74">
        <f t="shared" si="184"/>
        <v>0</v>
      </c>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74">
        <f t="shared" si="184"/>
        <v>0</v>
      </c>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74">
        <f t="shared" si="184"/>
        <v>0</v>
      </c>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74">
        <f t="shared" si="184"/>
        <v>0</v>
      </c>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74"/>
    </row>
    <row r="1440" spans="1:29" x14ac:dyDescent="0.2">
      <c r="A1440" s="45"/>
      <c r="N1440" s="45"/>
      <c r="X1440" s="354"/>
      <c r="AC1440" s="74"/>
    </row>
    <row r="1441" spans="1:29" x14ac:dyDescent="0.2">
      <c r="B1441" s="95"/>
      <c r="C1441" s="95"/>
      <c r="D1441" s="95"/>
      <c r="O1441" s="95"/>
      <c r="P1441" s="95"/>
      <c r="AC1441" s="74"/>
    </row>
    <row r="1442" spans="1:29" x14ac:dyDescent="0.2">
      <c r="Q1442" s="95"/>
      <c r="AC1442" s="74"/>
    </row>
    <row r="1443" spans="1:29" x14ac:dyDescent="0.2">
      <c r="B1443" s="81"/>
      <c r="O1443" s="81"/>
      <c r="AC1443" s="74"/>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74"/>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v>12</v>
      </c>
      <c r="S1445" s="69">
        <v>16</v>
      </c>
      <c r="T1445" s="280">
        <v>13</v>
      </c>
      <c r="U1445" s="278"/>
      <c r="V1445" s="368"/>
      <c r="W1445" s="278"/>
      <c r="X1445" s="280"/>
      <c r="Y1445" s="58"/>
      <c r="Z1445" s="58"/>
      <c r="AA1445" s="56">
        <v>1</v>
      </c>
      <c r="AC1445" s="74">
        <f t="shared" si="184"/>
        <v>-3</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v>18</v>
      </c>
      <c r="S1446" s="90">
        <v>18</v>
      </c>
      <c r="T1446" s="70">
        <v>22</v>
      </c>
      <c r="U1446" s="101"/>
      <c r="V1446" s="368"/>
      <c r="W1446" s="101"/>
      <c r="X1446" s="70"/>
      <c r="Y1446" s="58"/>
      <c r="Z1446" s="58"/>
      <c r="AA1446" s="56">
        <v>2</v>
      </c>
      <c r="AC1446" s="74">
        <f t="shared" si="184"/>
        <v>4</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v>4</v>
      </c>
      <c r="S1447" s="90">
        <v>7</v>
      </c>
      <c r="T1447" s="70">
        <v>6</v>
      </c>
      <c r="U1447" s="101"/>
      <c r="V1447" s="368"/>
      <c r="W1447" s="101"/>
      <c r="X1447" s="70"/>
      <c r="Y1447" s="58"/>
      <c r="Z1447" s="58"/>
      <c r="AA1447" s="56">
        <v>3</v>
      </c>
      <c r="AC1447" s="74">
        <f t="shared" si="184"/>
        <v>-1</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v>11</v>
      </c>
      <c r="S1448" s="90">
        <v>11</v>
      </c>
      <c r="T1448" s="70">
        <v>12</v>
      </c>
      <c r="U1448" s="101"/>
      <c r="V1448" s="368"/>
      <c r="W1448" s="101"/>
      <c r="X1448" s="70"/>
      <c r="Y1448" s="58"/>
      <c r="Z1448" s="58"/>
      <c r="AA1448" s="56">
        <v>4</v>
      </c>
      <c r="AC1448" s="74">
        <f t="shared" si="184"/>
        <v>1</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v>12</v>
      </c>
      <c r="S1449" s="90">
        <v>14</v>
      </c>
      <c r="T1449" s="70">
        <v>8</v>
      </c>
      <c r="U1449" s="101"/>
      <c r="V1449" s="368"/>
      <c r="W1449" s="101"/>
      <c r="X1449" s="70"/>
      <c r="Y1449" s="58"/>
      <c r="Z1449" s="58"/>
      <c r="AA1449" s="56">
        <v>5</v>
      </c>
      <c r="AC1449" s="74">
        <f t="shared" si="184"/>
        <v>-6</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v>5</v>
      </c>
      <c r="S1450" s="90">
        <v>2</v>
      </c>
      <c r="T1450" s="70">
        <v>3</v>
      </c>
      <c r="U1450" s="101"/>
      <c r="V1450" s="368"/>
      <c r="W1450" s="101"/>
      <c r="X1450" s="70"/>
      <c r="Y1450" s="58"/>
      <c r="Z1450" s="58"/>
      <c r="AA1450" s="56">
        <v>6</v>
      </c>
      <c r="AC1450" s="74">
        <f t="shared" si="184"/>
        <v>1</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v>6</v>
      </c>
      <c r="S1451" s="90">
        <v>6</v>
      </c>
      <c r="T1451" s="70">
        <v>3</v>
      </c>
      <c r="U1451" s="101"/>
      <c r="V1451" s="368"/>
      <c r="W1451" s="101"/>
      <c r="X1451" s="70"/>
      <c r="Y1451" s="58"/>
      <c r="Z1451" s="58"/>
      <c r="AA1451" s="56">
        <v>7</v>
      </c>
      <c r="AC1451" s="74">
        <f t="shared" si="184"/>
        <v>-3</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v>37</v>
      </c>
      <c r="S1452" s="90">
        <v>39</v>
      </c>
      <c r="T1452" s="70">
        <v>25</v>
      </c>
      <c r="U1452" s="101"/>
      <c r="V1452" s="368"/>
      <c r="W1452" s="101"/>
      <c r="X1452" s="70"/>
      <c r="Y1452" s="58"/>
      <c r="Z1452" s="58"/>
      <c r="AA1452" s="56">
        <v>8</v>
      </c>
      <c r="AC1452" s="74">
        <f t="shared" si="184"/>
        <v>-14</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v>42</v>
      </c>
      <c r="S1453" s="90">
        <v>11</v>
      </c>
      <c r="T1453" s="70">
        <v>10</v>
      </c>
      <c r="U1453" s="101"/>
      <c r="V1453" s="368"/>
      <c r="W1453" s="101"/>
      <c r="X1453" s="70"/>
      <c r="Y1453" s="58"/>
      <c r="Z1453" s="58"/>
      <c r="AA1453" s="56">
        <v>9</v>
      </c>
      <c r="AC1453" s="74">
        <f t="shared" si="184"/>
        <v>-1</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v>15</v>
      </c>
      <c r="S1454" s="90">
        <v>17</v>
      </c>
      <c r="T1454" s="70">
        <v>15</v>
      </c>
      <c r="U1454" s="101"/>
      <c r="V1454" s="368"/>
      <c r="W1454" s="101"/>
      <c r="X1454" s="70"/>
      <c r="Y1454" s="58"/>
      <c r="Z1454" s="58"/>
      <c r="AA1454" s="56">
        <v>10</v>
      </c>
      <c r="AC1454" s="74">
        <f t="shared" si="184"/>
        <v>-2</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v>10</v>
      </c>
      <c r="S1455" s="90">
        <v>14</v>
      </c>
      <c r="T1455" s="70">
        <v>12</v>
      </c>
      <c r="U1455" s="101"/>
      <c r="V1455" s="368"/>
      <c r="W1455" s="101"/>
      <c r="X1455" s="70"/>
      <c r="Y1455" s="58"/>
      <c r="Z1455" s="58"/>
      <c r="AA1455" s="56">
        <v>11</v>
      </c>
      <c r="AC1455" s="74">
        <f t="shared" si="184"/>
        <v>-2</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v>33</v>
      </c>
      <c r="S1456" s="90">
        <v>28</v>
      </c>
      <c r="T1456" s="70">
        <v>21</v>
      </c>
      <c r="U1456" s="101"/>
      <c r="V1456" s="368"/>
      <c r="W1456" s="101"/>
      <c r="X1456" s="70"/>
      <c r="Y1456" s="58"/>
      <c r="Z1456" s="58"/>
      <c r="AA1456" s="56">
        <v>12</v>
      </c>
      <c r="AC1456" s="74">
        <f t="shared" si="184"/>
        <v>-7</v>
      </c>
    </row>
    <row r="1457" spans="1:29"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v>26</v>
      </c>
      <c r="S1457" s="90">
        <v>37</v>
      </c>
      <c r="T1457" s="70">
        <v>23</v>
      </c>
      <c r="U1457" s="101"/>
      <c r="V1457" s="368"/>
      <c r="W1457" s="101"/>
      <c r="X1457" s="70"/>
      <c r="Y1457" s="58"/>
      <c r="Z1457" s="58"/>
      <c r="AA1457" s="56">
        <v>13</v>
      </c>
      <c r="AC1457" s="74">
        <f t="shared" si="184"/>
        <v>-14</v>
      </c>
    </row>
    <row r="1458" spans="1:29"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v>30</v>
      </c>
      <c r="S1458" s="90">
        <v>38</v>
      </c>
      <c r="T1458" s="70">
        <v>19</v>
      </c>
      <c r="U1458" s="101"/>
      <c r="V1458" s="368"/>
      <c r="W1458" s="101"/>
      <c r="X1458" s="70"/>
      <c r="Y1458" s="58"/>
      <c r="Z1458" s="58"/>
      <c r="AA1458" s="56">
        <v>14</v>
      </c>
      <c r="AC1458" s="74">
        <f t="shared" si="184"/>
        <v>-19</v>
      </c>
    </row>
    <row r="1459" spans="1:29"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v>32</v>
      </c>
      <c r="S1459" s="90">
        <v>35</v>
      </c>
      <c r="T1459" s="70">
        <v>13</v>
      </c>
      <c r="U1459" s="101"/>
      <c r="V1459" s="368"/>
      <c r="W1459" s="101"/>
      <c r="X1459" s="70"/>
      <c r="Y1459" s="58"/>
      <c r="Z1459" s="58"/>
      <c r="AA1459" s="56">
        <v>15</v>
      </c>
      <c r="AC1459" s="74">
        <f t="shared" si="184"/>
        <v>-22</v>
      </c>
    </row>
    <row r="1460" spans="1:29"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v>33</v>
      </c>
      <c r="S1460" s="90">
        <v>28</v>
      </c>
      <c r="T1460" s="70">
        <v>14</v>
      </c>
      <c r="U1460" s="101"/>
      <c r="V1460" s="368"/>
      <c r="W1460" s="101"/>
      <c r="X1460" s="70"/>
      <c r="Y1460" s="58"/>
      <c r="Z1460" s="58"/>
      <c r="AA1460" s="56">
        <v>16</v>
      </c>
      <c r="AC1460" s="74">
        <f t="shared" si="184"/>
        <v>-14</v>
      </c>
    </row>
    <row r="1461" spans="1:29"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v>5</v>
      </c>
      <c r="S1461" s="90">
        <v>12</v>
      </c>
      <c r="T1461" s="70">
        <v>14</v>
      </c>
      <c r="U1461" s="101"/>
      <c r="V1461" s="368"/>
      <c r="W1461" s="101"/>
      <c r="X1461" s="70"/>
      <c r="Y1461" s="58"/>
      <c r="Z1461" s="58"/>
      <c r="AA1461" s="56">
        <v>17</v>
      </c>
      <c r="AC1461" s="74">
        <f t="shared" si="184"/>
        <v>2</v>
      </c>
    </row>
    <row r="1462" spans="1:29"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v>7</v>
      </c>
      <c r="S1462" s="90">
        <v>12</v>
      </c>
      <c r="T1462" s="70">
        <v>7</v>
      </c>
      <c r="U1462" s="101"/>
      <c r="V1462" s="368"/>
      <c r="W1462" s="101"/>
      <c r="X1462" s="70"/>
      <c r="Y1462" s="58"/>
      <c r="Z1462" s="58"/>
      <c r="AA1462" s="56">
        <v>18</v>
      </c>
      <c r="AC1462" s="74">
        <f t="shared" si="184"/>
        <v>-5</v>
      </c>
    </row>
    <row r="1463" spans="1:29"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v>12</v>
      </c>
      <c r="S1463" s="90">
        <v>10</v>
      </c>
      <c r="T1463" s="70">
        <v>5</v>
      </c>
      <c r="U1463" s="101"/>
      <c r="V1463" s="368"/>
      <c r="W1463" s="101"/>
      <c r="X1463" s="70"/>
      <c r="Y1463" s="58"/>
      <c r="Z1463" s="58"/>
      <c r="AA1463" s="56">
        <v>19</v>
      </c>
      <c r="AC1463" s="74">
        <f t="shared" si="184"/>
        <v>-5</v>
      </c>
    </row>
    <row r="1464" spans="1:29"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v>11</v>
      </c>
      <c r="S1464" s="90">
        <v>16</v>
      </c>
      <c r="T1464" s="70">
        <v>10</v>
      </c>
      <c r="U1464" s="101"/>
      <c r="V1464" s="368"/>
      <c r="W1464" s="101"/>
      <c r="X1464" s="70"/>
      <c r="Y1464" s="58"/>
      <c r="Z1464" s="58"/>
      <c r="AA1464" s="56">
        <v>20</v>
      </c>
      <c r="AC1464" s="74">
        <f t="shared" si="184"/>
        <v>-6</v>
      </c>
    </row>
    <row r="1465" spans="1:29"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v>15</v>
      </c>
      <c r="S1465" s="90">
        <v>20</v>
      </c>
      <c r="T1465" s="70">
        <v>22</v>
      </c>
      <c r="U1465" s="101"/>
      <c r="V1465" s="368"/>
      <c r="W1465" s="101"/>
      <c r="X1465" s="70"/>
      <c r="Y1465" s="58"/>
      <c r="Z1465" s="58"/>
      <c r="AA1465" s="56">
        <v>21</v>
      </c>
      <c r="AC1465" s="74">
        <f t="shared" si="184"/>
        <v>2</v>
      </c>
    </row>
    <row r="1466" spans="1:29"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v>42</v>
      </c>
      <c r="S1466" s="90">
        <v>25</v>
      </c>
      <c r="T1466" s="70">
        <v>31</v>
      </c>
      <c r="U1466" s="101"/>
      <c r="V1466" s="368"/>
      <c r="W1466" s="101"/>
      <c r="X1466" s="70"/>
      <c r="Y1466" s="58"/>
      <c r="Z1466" s="58"/>
      <c r="AA1466" s="56">
        <v>22</v>
      </c>
      <c r="AC1466" s="74">
        <f t="shared" si="184"/>
        <v>6</v>
      </c>
    </row>
    <row r="1467" spans="1:29"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v>19</v>
      </c>
      <c r="S1467" s="90">
        <v>16</v>
      </c>
      <c r="T1467" s="70">
        <v>14</v>
      </c>
      <c r="U1467" s="101"/>
      <c r="V1467" s="368"/>
      <c r="W1467" s="101"/>
      <c r="X1467" s="70"/>
      <c r="Y1467" s="58"/>
      <c r="Z1467" s="58"/>
      <c r="AA1467" s="56">
        <v>23</v>
      </c>
      <c r="AC1467" s="74">
        <f t="shared" si="184"/>
        <v>-2</v>
      </c>
    </row>
    <row r="1468" spans="1:29"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v>15</v>
      </c>
      <c r="S1468" s="90">
        <v>25</v>
      </c>
      <c r="T1468" s="70">
        <v>8</v>
      </c>
      <c r="U1468" s="101"/>
      <c r="V1468" s="368"/>
      <c r="W1468" s="101"/>
      <c r="X1468" s="70"/>
      <c r="Y1468" s="58"/>
      <c r="Z1468" s="58"/>
      <c r="AA1468" s="56">
        <v>24</v>
      </c>
      <c r="AC1468" s="74">
        <f t="shared" si="184"/>
        <v>-17</v>
      </c>
    </row>
    <row r="1469" spans="1:29" x14ac:dyDescent="0.2">
      <c r="A1469" s="60" t="s">
        <v>2</v>
      </c>
      <c r="B1469" s="61">
        <f>SUM(B1445:B1468)</f>
        <v>465</v>
      </c>
      <c r="C1469" s="61">
        <f t="shared" ref="C1469:M1469" si="185">SUM(C1445:C1468)</f>
        <v>911</v>
      </c>
      <c r="D1469" s="61">
        <f>SUM(D1445:D1468)</f>
        <v>1387</v>
      </c>
      <c r="E1469" s="61">
        <f>SUM(E1445:E1468)</f>
        <v>1839</v>
      </c>
      <c r="F1469" s="61">
        <f>SUM(F1445:F1468)</f>
        <v>2296</v>
      </c>
      <c r="G1469" s="61">
        <f t="shared" si="185"/>
        <v>2626</v>
      </c>
      <c r="H1469" s="61">
        <f t="shared" si="185"/>
        <v>0</v>
      </c>
      <c r="I1469" s="61">
        <f t="shared" si="185"/>
        <v>0</v>
      </c>
      <c r="J1469" s="61">
        <f t="shared" si="185"/>
        <v>0</v>
      </c>
      <c r="K1469" s="61">
        <f t="shared" si="185"/>
        <v>0</v>
      </c>
      <c r="L1469" s="61">
        <f t="shared" ref="L1469" si="186">SUM(L1445:L1468)</f>
        <v>0</v>
      </c>
      <c r="M1469" s="61">
        <f t="shared" si="185"/>
        <v>0</v>
      </c>
      <c r="N1469" s="60" t="s">
        <v>2</v>
      </c>
      <c r="O1469" s="61">
        <f>SUM(O1445:O1468)</f>
        <v>465</v>
      </c>
      <c r="P1469" s="61">
        <f>SUM(P1445:P1468)</f>
        <v>446</v>
      </c>
      <c r="Q1469" s="61">
        <f>SUM(Q1445:Q1468)</f>
        <v>476</v>
      </c>
      <c r="R1469" s="61">
        <f>SUM(R1445:R1468)</f>
        <v>452</v>
      </c>
      <c r="S1469" s="61">
        <f t="shared" ref="S1469:X1469" si="187">SUM(S1445:S1468)</f>
        <v>457</v>
      </c>
      <c r="T1469" s="61">
        <f t="shared" si="187"/>
        <v>330</v>
      </c>
      <c r="U1469" s="61">
        <f t="shared" si="187"/>
        <v>0</v>
      </c>
      <c r="V1469" s="61">
        <f t="shared" si="187"/>
        <v>0</v>
      </c>
      <c r="W1469" s="61">
        <f t="shared" si="187"/>
        <v>0</v>
      </c>
      <c r="X1469" s="61">
        <f t="shared" si="187"/>
        <v>0</v>
      </c>
      <c r="Y1469" s="61">
        <f>SUM(Y1445:Y1468)</f>
        <v>0</v>
      </c>
      <c r="Z1469" s="61">
        <f>SUM(Z1445:Z1468)</f>
        <v>0</v>
      </c>
      <c r="AA1469" s="71" t="s">
        <v>2</v>
      </c>
      <c r="AC1469" s="74"/>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74"/>
    </row>
    <row r="1471" spans="1:29" x14ac:dyDescent="0.2">
      <c r="B1471" s="62"/>
      <c r="C1471" s="62"/>
      <c r="D1471" s="62"/>
      <c r="E1471" s="62"/>
      <c r="F1471" s="62"/>
      <c r="G1471" s="62"/>
      <c r="H1471" s="62"/>
      <c r="I1471" s="62"/>
      <c r="J1471" s="62"/>
      <c r="K1471" s="62"/>
      <c r="L1471" s="62"/>
      <c r="M1471" s="62"/>
      <c r="O1471" s="95"/>
      <c r="P1471" s="95"/>
      <c r="Q1471" s="354"/>
      <c r="AC1471" s="74"/>
    </row>
    <row r="1472" spans="1:29" x14ac:dyDescent="0.2">
      <c r="B1472" s="62"/>
      <c r="C1472" s="62"/>
      <c r="D1472" s="62"/>
      <c r="E1472" s="62"/>
      <c r="F1472" s="62"/>
      <c r="G1472" s="62"/>
      <c r="H1472" s="62"/>
      <c r="I1472" s="62"/>
      <c r="J1472" s="62"/>
      <c r="K1472" s="62"/>
      <c r="L1472" s="62"/>
      <c r="M1472" s="62"/>
      <c r="Q1472" s="95"/>
      <c r="AC1472" s="74"/>
    </row>
    <row r="1473" spans="1:30" x14ac:dyDescent="0.2">
      <c r="B1473" s="81"/>
      <c r="O1473" s="81"/>
      <c r="AC1473" s="74"/>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74"/>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v>37</v>
      </c>
      <c r="S1475" s="69">
        <v>42</v>
      </c>
      <c r="T1475" s="280">
        <v>28</v>
      </c>
      <c r="U1475" s="278"/>
      <c r="V1475" s="368"/>
      <c r="W1475" s="278"/>
      <c r="X1475" s="280"/>
      <c r="Y1475" s="58"/>
      <c r="Z1475" s="58"/>
      <c r="AA1475" s="64">
        <v>1</v>
      </c>
      <c r="AC1475" s="74">
        <f t="shared" si="184"/>
        <v>-14</v>
      </c>
      <c r="AD1475" s="15" t="b">
        <f t="shared" ref="AD1475:AD1498" si="188">IF(T1475&gt;=T1445,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v>43</v>
      </c>
      <c r="S1476" s="90">
        <v>44</v>
      </c>
      <c r="T1476" s="70">
        <v>43</v>
      </c>
      <c r="U1476" s="101"/>
      <c r="V1476" s="368"/>
      <c r="W1476" s="101"/>
      <c r="X1476" s="70"/>
      <c r="Y1476" s="58"/>
      <c r="Z1476" s="58"/>
      <c r="AA1476" s="64">
        <v>2</v>
      </c>
      <c r="AC1476" s="74">
        <f t="shared" si="184"/>
        <v>-1</v>
      </c>
      <c r="AD1476" s="15" t="b">
        <f t="shared" si="188"/>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v>11</v>
      </c>
      <c r="S1477" s="90">
        <v>18</v>
      </c>
      <c r="T1477" s="70">
        <v>14</v>
      </c>
      <c r="U1477" s="101"/>
      <c r="V1477" s="368"/>
      <c r="W1477" s="101"/>
      <c r="X1477" s="70"/>
      <c r="Y1477" s="58"/>
      <c r="Z1477" s="58"/>
      <c r="AA1477" s="64">
        <v>3</v>
      </c>
      <c r="AC1477" s="74">
        <f t="shared" si="184"/>
        <v>-4</v>
      </c>
      <c r="AD1477" s="15" t="b">
        <f t="shared" si="188"/>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v>40</v>
      </c>
      <c r="S1478" s="90">
        <v>56</v>
      </c>
      <c r="T1478" s="70">
        <v>49</v>
      </c>
      <c r="U1478" s="101"/>
      <c r="V1478" s="368"/>
      <c r="W1478" s="101"/>
      <c r="X1478" s="70"/>
      <c r="Y1478" s="58"/>
      <c r="Z1478" s="58"/>
      <c r="AA1478" s="64">
        <v>4</v>
      </c>
      <c r="AC1478" s="74">
        <f t="shared" ref="AC1478:AC1541" si="189">IFERROR(T1478-S1478,0)</f>
        <v>-7</v>
      </c>
      <c r="AD1478" s="15" t="b">
        <f t="shared" si="188"/>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v>38</v>
      </c>
      <c r="S1479" s="90">
        <v>40</v>
      </c>
      <c r="T1479" s="70">
        <v>26</v>
      </c>
      <c r="U1479" s="101"/>
      <c r="V1479" s="368"/>
      <c r="W1479" s="101"/>
      <c r="X1479" s="70"/>
      <c r="Y1479" s="58"/>
      <c r="Z1479" s="58"/>
      <c r="AA1479" s="64">
        <v>5</v>
      </c>
      <c r="AC1479" s="74">
        <f t="shared" si="189"/>
        <v>-14</v>
      </c>
      <c r="AD1479" s="15" t="b">
        <f t="shared" si="188"/>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v>10</v>
      </c>
      <c r="S1480" s="90">
        <v>19</v>
      </c>
      <c r="T1480" s="70">
        <v>16</v>
      </c>
      <c r="U1480" s="101"/>
      <c r="V1480" s="368"/>
      <c r="W1480" s="101"/>
      <c r="X1480" s="70"/>
      <c r="Y1480" s="58"/>
      <c r="Z1480" s="58"/>
      <c r="AA1480" s="64">
        <v>6</v>
      </c>
      <c r="AC1480" s="74">
        <f t="shared" si="189"/>
        <v>-3</v>
      </c>
      <c r="AD1480" s="15" t="b">
        <f t="shared" si="188"/>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v>12</v>
      </c>
      <c r="S1481" s="90">
        <v>20</v>
      </c>
      <c r="T1481" s="70">
        <v>17</v>
      </c>
      <c r="U1481" s="101"/>
      <c r="V1481" s="368"/>
      <c r="W1481" s="101"/>
      <c r="X1481" s="70"/>
      <c r="Y1481" s="58"/>
      <c r="Z1481" s="58"/>
      <c r="AA1481" s="64">
        <v>7</v>
      </c>
      <c r="AC1481" s="74">
        <f t="shared" si="189"/>
        <v>-3</v>
      </c>
      <c r="AD1481" s="15" t="b">
        <f t="shared" si="188"/>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v>93</v>
      </c>
      <c r="S1482" s="90">
        <v>101</v>
      </c>
      <c r="T1482" s="70">
        <v>61</v>
      </c>
      <c r="U1482" s="101"/>
      <c r="V1482" s="368"/>
      <c r="W1482" s="101"/>
      <c r="X1482" s="70"/>
      <c r="Y1482" s="58"/>
      <c r="Z1482" s="58"/>
      <c r="AA1482" s="64">
        <v>8</v>
      </c>
      <c r="AC1482" s="74">
        <f t="shared" si="189"/>
        <v>-40</v>
      </c>
      <c r="AD1482" s="15" t="b">
        <f t="shared" si="188"/>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7">
        <v>7</v>
      </c>
      <c r="Q1483" s="277">
        <v>16</v>
      </c>
      <c r="R1483" s="280">
        <v>433</v>
      </c>
      <c r="S1483" s="90">
        <v>37</v>
      </c>
      <c r="T1483" s="70">
        <v>20</v>
      </c>
      <c r="U1483" s="101"/>
      <c r="V1483" s="368"/>
      <c r="W1483" s="101"/>
      <c r="X1483" s="70"/>
      <c r="Y1483" s="58"/>
      <c r="Z1483" s="58"/>
      <c r="AA1483" s="64">
        <v>9</v>
      </c>
      <c r="AC1483" s="74">
        <f t="shared" si="189"/>
        <v>-17</v>
      </c>
      <c r="AD1483" s="15" t="b">
        <f t="shared" si="188"/>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v>33</v>
      </c>
      <c r="S1484" s="90">
        <v>31</v>
      </c>
      <c r="T1484" s="70">
        <v>32</v>
      </c>
      <c r="U1484" s="101"/>
      <c r="V1484" s="368"/>
      <c r="W1484" s="101"/>
      <c r="X1484" s="70"/>
      <c r="Y1484" s="58"/>
      <c r="Z1484" s="58"/>
      <c r="AA1484" s="64">
        <v>10</v>
      </c>
      <c r="AC1484" s="74">
        <f t="shared" si="189"/>
        <v>1</v>
      </c>
      <c r="AD1484" s="15" t="b">
        <f t="shared" si="188"/>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v>37</v>
      </c>
      <c r="S1485" s="90">
        <v>41</v>
      </c>
      <c r="T1485" s="70">
        <v>45</v>
      </c>
      <c r="U1485" s="101"/>
      <c r="V1485" s="368"/>
      <c r="W1485" s="101"/>
      <c r="X1485" s="70"/>
      <c r="Y1485" s="58"/>
      <c r="Z1485" s="58"/>
      <c r="AA1485" s="64">
        <v>11</v>
      </c>
      <c r="AC1485" s="74">
        <f t="shared" si="189"/>
        <v>4</v>
      </c>
      <c r="AD1485" s="15" t="b">
        <f t="shared" si="188"/>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v>94</v>
      </c>
      <c r="S1486" s="90">
        <v>71</v>
      </c>
      <c r="T1486" s="70">
        <v>57</v>
      </c>
      <c r="U1486" s="101"/>
      <c r="V1486" s="368"/>
      <c r="W1486" s="101"/>
      <c r="X1486" s="70"/>
      <c r="Y1486" s="58"/>
      <c r="Z1486" s="58"/>
      <c r="AA1486" s="64">
        <v>12</v>
      </c>
      <c r="AC1486" s="74">
        <f t="shared" si="189"/>
        <v>-14</v>
      </c>
      <c r="AD1486" s="15" t="b">
        <f t="shared" si="188"/>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v>75</v>
      </c>
      <c r="S1487" s="90">
        <v>82</v>
      </c>
      <c r="T1487" s="70">
        <v>77</v>
      </c>
      <c r="U1487" s="101"/>
      <c r="V1487" s="368"/>
      <c r="W1487" s="101"/>
      <c r="X1487" s="70"/>
      <c r="Y1487" s="58"/>
      <c r="Z1487" s="58"/>
      <c r="AA1487" s="64">
        <v>13</v>
      </c>
      <c r="AC1487" s="74">
        <f t="shared" si="189"/>
        <v>-5</v>
      </c>
      <c r="AD1487" s="15" t="b">
        <f t="shared" si="188"/>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v>41</v>
      </c>
      <c r="S1488" s="90">
        <v>44</v>
      </c>
      <c r="T1488" s="70">
        <v>22</v>
      </c>
      <c r="U1488" s="101"/>
      <c r="V1488" s="368"/>
      <c r="W1488" s="101"/>
      <c r="X1488" s="70"/>
      <c r="Y1488" s="58"/>
      <c r="Z1488" s="58"/>
      <c r="AA1488" s="64">
        <v>14</v>
      </c>
      <c r="AC1488" s="74">
        <f t="shared" si="189"/>
        <v>-22</v>
      </c>
      <c r="AD1488" s="15" t="b">
        <f t="shared" si="188"/>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v>53</v>
      </c>
      <c r="S1489" s="90">
        <v>50</v>
      </c>
      <c r="T1489" s="70">
        <v>21</v>
      </c>
      <c r="U1489" s="101"/>
      <c r="V1489" s="368"/>
      <c r="W1489" s="101"/>
      <c r="X1489" s="70"/>
      <c r="Y1489" s="58"/>
      <c r="Z1489" s="58"/>
      <c r="AA1489" s="64">
        <v>15</v>
      </c>
      <c r="AC1489" s="74">
        <f t="shared" si="189"/>
        <v>-29</v>
      </c>
      <c r="AD1489" s="15" t="b">
        <f t="shared" si="188"/>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v>44</v>
      </c>
      <c r="S1490" s="90">
        <v>35</v>
      </c>
      <c r="T1490" s="70">
        <v>21</v>
      </c>
      <c r="U1490" s="101"/>
      <c r="V1490" s="368"/>
      <c r="W1490" s="101"/>
      <c r="X1490" s="70"/>
      <c r="Y1490" s="58"/>
      <c r="Z1490" s="58"/>
      <c r="AA1490" s="64">
        <v>16</v>
      </c>
      <c r="AC1490" s="74">
        <f t="shared" si="189"/>
        <v>-14</v>
      </c>
      <c r="AD1490" s="15" t="b">
        <f t="shared" si="188"/>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v>30</v>
      </c>
      <c r="S1491" s="90">
        <v>24</v>
      </c>
      <c r="T1491" s="70">
        <v>31</v>
      </c>
      <c r="U1491" s="101"/>
      <c r="V1491" s="368"/>
      <c r="W1491" s="101"/>
      <c r="X1491" s="70"/>
      <c r="Y1491" s="58"/>
      <c r="Z1491" s="58"/>
      <c r="AA1491" s="64">
        <v>17</v>
      </c>
      <c r="AC1491" s="74">
        <f t="shared" si="189"/>
        <v>7</v>
      </c>
      <c r="AD1491" s="15" t="b">
        <f t="shared" si="188"/>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v>16</v>
      </c>
      <c r="S1492" s="90">
        <v>26</v>
      </c>
      <c r="T1492" s="70">
        <v>14</v>
      </c>
      <c r="U1492" s="101"/>
      <c r="V1492" s="368"/>
      <c r="W1492" s="101"/>
      <c r="X1492" s="70"/>
      <c r="Y1492" s="58"/>
      <c r="Z1492" s="58"/>
      <c r="AA1492" s="64">
        <v>18</v>
      </c>
      <c r="AC1492" s="74">
        <f t="shared" si="189"/>
        <v>-12</v>
      </c>
      <c r="AD1492" s="15" t="b">
        <f t="shared" si="188"/>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v>22</v>
      </c>
      <c r="S1493" s="90">
        <v>19</v>
      </c>
      <c r="T1493" s="70">
        <v>8</v>
      </c>
      <c r="U1493" s="101"/>
      <c r="V1493" s="368"/>
      <c r="W1493" s="101"/>
      <c r="X1493" s="70"/>
      <c r="Y1493" s="58"/>
      <c r="Z1493" s="58"/>
      <c r="AA1493" s="64">
        <v>19</v>
      </c>
      <c r="AC1493" s="74">
        <f t="shared" si="189"/>
        <v>-11</v>
      </c>
      <c r="AD1493" s="15" t="b">
        <f t="shared" si="188"/>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v>35</v>
      </c>
      <c r="S1494" s="90">
        <v>35</v>
      </c>
      <c r="T1494" s="70">
        <v>28</v>
      </c>
      <c r="U1494" s="101"/>
      <c r="V1494" s="368"/>
      <c r="W1494" s="101"/>
      <c r="X1494" s="70"/>
      <c r="Y1494" s="58"/>
      <c r="Z1494" s="58"/>
      <c r="AA1494" s="64">
        <v>20</v>
      </c>
      <c r="AC1494" s="74">
        <f t="shared" si="189"/>
        <v>-7</v>
      </c>
      <c r="AD1494" s="15" t="b">
        <f t="shared" si="188"/>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v>55</v>
      </c>
      <c r="S1495" s="90">
        <v>72</v>
      </c>
      <c r="T1495" s="70">
        <v>50</v>
      </c>
      <c r="U1495" s="101"/>
      <c r="V1495" s="368"/>
      <c r="W1495" s="101"/>
      <c r="X1495" s="70"/>
      <c r="Y1495" s="58"/>
      <c r="Z1495" s="58"/>
      <c r="AA1495" s="64">
        <v>21</v>
      </c>
      <c r="AC1495" s="74">
        <f t="shared" si="189"/>
        <v>-22</v>
      </c>
      <c r="AD1495" s="15" t="b">
        <f t="shared" si="188"/>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v>98</v>
      </c>
      <c r="S1496" s="90">
        <v>62</v>
      </c>
      <c r="T1496" s="70">
        <v>59</v>
      </c>
      <c r="U1496" s="101"/>
      <c r="V1496" s="368"/>
      <c r="W1496" s="101"/>
      <c r="X1496" s="70"/>
      <c r="Y1496" s="58"/>
      <c r="Z1496" s="58"/>
      <c r="AA1496" s="64">
        <v>22</v>
      </c>
      <c r="AC1496" s="74">
        <f t="shared" si="189"/>
        <v>-3</v>
      </c>
      <c r="AD1496" s="15" t="b">
        <f t="shared" si="188"/>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v>59</v>
      </c>
      <c r="S1497" s="90">
        <v>52</v>
      </c>
      <c r="T1497" s="70">
        <v>46</v>
      </c>
      <c r="U1497" s="101"/>
      <c r="V1497" s="368"/>
      <c r="W1497" s="101"/>
      <c r="X1497" s="70"/>
      <c r="Y1497" s="58"/>
      <c r="Z1497" s="58"/>
      <c r="AA1497" s="64">
        <v>23</v>
      </c>
      <c r="AC1497" s="74">
        <f t="shared" si="189"/>
        <v>-6</v>
      </c>
      <c r="AD1497" s="15" t="b">
        <f t="shared" si="188"/>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v>40</v>
      </c>
      <c r="S1498" s="90">
        <v>50</v>
      </c>
      <c r="T1498" s="70">
        <v>26</v>
      </c>
      <c r="U1498" s="101"/>
      <c r="V1498" s="368"/>
      <c r="W1498" s="101"/>
      <c r="X1498" s="70"/>
      <c r="Y1498" s="58"/>
      <c r="Z1498" s="58"/>
      <c r="AA1498" s="64">
        <v>24</v>
      </c>
      <c r="AC1498" s="74">
        <f t="shared" si="189"/>
        <v>-24</v>
      </c>
      <c r="AD1498" s="15" t="b">
        <f t="shared" si="188"/>
        <v>1</v>
      </c>
    </row>
    <row r="1499" spans="1:30" x14ac:dyDescent="0.2">
      <c r="A1499" s="64" t="s">
        <v>2</v>
      </c>
      <c r="B1499" s="61">
        <f>SUM(B1475:B1498)</f>
        <v>1236</v>
      </c>
      <c r="C1499" s="61">
        <f t="shared" ref="C1499:M1499" si="190">SUM(C1475:C1498)</f>
        <v>2413</v>
      </c>
      <c r="D1499" s="61">
        <f>SUM(D1475:D1498)</f>
        <v>3750</v>
      </c>
      <c r="E1499" s="61">
        <f>SUM(E1475:E1498)</f>
        <v>5199</v>
      </c>
      <c r="F1499" s="61">
        <f>SUM(F1475:F1498)</f>
        <v>6270</v>
      </c>
      <c r="G1499" s="61">
        <f t="shared" si="190"/>
        <v>7081</v>
      </c>
      <c r="H1499" s="61">
        <f t="shared" si="190"/>
        <v>0</v>
      </c>
      <c r="I1499" s="61">
        <f t="shared" si="190"/>
        <v>0</v>
      </c>
      <c r="J1499" s="61">
        <f t="shared" si="190"/>
        <v>0</v>
      </c>
      <c r="K1499" s="61">
        <f t="shared" si="190"/>
        <v>0</v>
      </c>
      <c r="L1499" s="61">
        <f t="shared" ref="L1499" si="191">SUM(L1475:L1498)</f>
        <v>0</v>
      </c>
      <c r="M1499" s="61">
        <f t="shared" si="190"/>
        <v>0</v>
      </c>
      <c r="N1499" s="64" t="s">
        <v>2</v>
      </c>
      <c r="O1499" s="61">
        <f>SUM(O1475:O1498)</f>
        <v>1236</v>
      </c>
      <c r="P1499" s="61">
        <f>SUM(P1475:P1498)</f>
        <v>1177</v>
      </c>
      <c r="Q1499" s="61">
        <f>SUM(Q1475:Q1498)</f>
        <v>1337</v>
      </c>
      <c r="R1499" s="61">
        <f>SUM(R1475:R1498)</f>
        <v>1449</v>
      </c>
      <c r="S1499" s="61">
        <f t="shared" ref="S1499:X1499" si="192">SUM(S1475:S1498)</f>
        <v>1071</v>
      </c>
      <c r="T1499" s="61">
        <f t="shared" si="192"/>
        <v>811</v>
      </c>
      <c r="U1499" s="61">
        <f t="shared" si="192"/>
        <v>0</v>
      </c>
      <c r="V1499" s="61">
        <f t="shared" si="192"/>
        <v>0</v>
      </c>
      <c r="W1499" s="61">
        <f t="shared" si="192"/>
        <v>0</v>
      </c>
      <c r="X1499" s="61">
        <f t="shared" si="192"/>
        <v>0</v>
      </c>
      <c r="Y1499" s="61">
        <f>SUM(Y1475:Y1498)</f>
        <v>0</v>
      </c>
      <c r="Z1499" s="61">
        <f>SUM(Z1475:Z1498)</f>
        <v>0</v>
      </c>
      <c r="AA1499" s="71" t="s">
        <v>2</v>
      </c>
      <c r="AC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74"/>
    </row>
    <row r="1501" spans="1:30" x14ac:dyDescent="0.2">
      <c r="B1501" s="62"/>
      <c r="C1501" s="62"/>
      <c r="D1501" s="62"/>
      <c r="E1501" s="62"/>
      <c r="F1501" s="62"/>
      <c r="G1501" s="62"/>
      <c r="H1501" s="62"/>
      <c r="I1501" s="62"/>
      <c r="J1501" s="62"/>
      <c r="K1501" s="62"/>
      <c r="L1501" s="62"/>
      <c r="M1501" s="62"/>
      <c r="O1501" s="95"/>
      <c r="P1501" s="95"/>
      <c r="Q1501" s="354"/>
      <c r="AC1501" s="74"/>
    </row>
    <row r="1502" spans="1:30" x14ac:dyDescent="0.2">
      <c r="B1502" s="62"/>
      <c r="C1502" s="62"/>
      <c r="D1502" s="62"/>
      <c r="E1502" s="62"/>
      <c r="F1502" s="62"/>
      <c r="G1502" s="62"/>
      <c r="H1502" s="62"/>
      <c r="I1502" s="62"/>
      <c r="J1502" s="62"/>
      <c r="K1502" s="62"/>
      <c r="L1502" s="62"/>
      <c r="M1502" s="62"/>
      <c r="Q1502" s="95"/>
      <c r="AC1502" s="74"/>
    </row>
    <row r="1503" spans="1:30" x14ac:dyDescent="0.2">
      <c r="B1503" s="81"/>
      <c r="O1503" s="81"/>
      <c r="AC1503" s="74"/>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74"/>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v>5</v>
      </c>
      <c r="S1505" s="69">
        <v>2</v>
      </c>
      <c r="T1505" s="280">
        <v>7</v>
      </c>
      <c r="U1505" s="278"/>
      <c r="V1505" s="70"/>
      <c r="W1505" s="278"/>
      <c r="X1505" s="280"/>
      <c r="Y1505" s="58"/>
      <c r="Z1505" s="58"/>
      <c r="AA1505" s="56">
        <v>1</v>
      </c>
      <c r="AC1505" s="74">
        <f t="shared" si="189"/>
        <v>5</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v>7</v>
      </c>
      <c r="S1506" s="90">
        <v>6</v>
      </c>
      <c r="T1506" s="70">
        <v>3</v>
      </c>
      <c r="U1506" s="101"/>
      <c r="V1506" s="280"/>
      <c r="W1506" s="101"/>
      <c r="X1506" s="70"/>
      <c r="Y1506" s="58"/>
      <c r="Z1506" s="58"/>
      <c r="AA1506" s="56">
        <v>2</v>
      </c>
      <c r="AC1506" s="74">
        <f t="shared" si="189"/>
        <v>-3</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v>1</v>
      </c>
      <c r="S1507" s="90">
        <v>2</v>
      </c>
      <c r="T1507" s="70">
        <v>1</v>
      </c>
      <c r="U1507" s="101"/>
      <c r="V1507" s="70"/>
      <c r="W1507" s="101"/>
      <c r="X1507" s="70"/>
      <c r="Y1507" s="58"/>
      <c r="Z1507" s="58"/>
      <c r="AA1507" s="56">
        <v>3</v>
      </c>
      <c r="AC1507" s="74">
        <f t="shared" si="189"/>
        <v>-1</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v>1</v>
      </c>
      <c r="S1508" s="90">
        <v>8</v>
      </c>
      <c r="T1508" s="70">
        <v>1</v>
      </c>
      <c r="U1508" s="101"/>
      <c r="V1508" s="70"/>
      <c r="W1508" s="101"/>
      <c r="X1508" s="70"/>
      <c r="Y1508" s="58"/>
      <c r="Z1508" s="58"/>
      <c r="AA1508" s="56">
        <v>4</v>
      </c>
      <c r="AC1508" s="74">
        <f t="shared" si="189"/>
        <v>-7</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v>4</v>
      </c>
      <c r="S1509" s="90">
        <v>4</v>
      </c>
      <c r="T1509" s="70">
        <v>3</v>
      </c>
      <c r="U1509" s="101"/>
      <c r="V1509" s="70"/>
      <c r="W1509" s="101"/>
      <c r="X1509" s="70"/>
      <c r="Y1509" s="58"/>
      <c r="Z1509" s="58"/>
      <c r="AA1509" s="56">
        <v>5</v>
      </c>
      <c r="AC1509" s="74">
        <f t="shared" si="189"/>
        <v>-1</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v>1</v>
      </c>
      <c r="S1510" s="90">
        <v>1</v>
      </c>
      <c r="T1510" s="70">
        <v>6</v>
      </c>
      <c r="U1510" s="101"/>
      <c r="V1510" s="70"/>
      <c r="W1510" s="101"/>
      <c r="X1510" s="70"/>
      <c r="Y1510" s="58"/>
      <c r="Z1510" s="58"/>
      <c r="AA1510" s="56">
        <v>6</v>
      </c>
      <c r="AC1510" s="74">
        <f t="shared" si="189"/>
        <v>5</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v>2</v>
      </c>
      <c r="S1511" s="90">
        <v>0</v>
      </c>
      <c r="T1511" s="70">
        <v>1</v>
      </c>
      <c r="U1511" s="101"/>
      <c r="V1511" s="70"/>
      <c r="W1511" s="101"/>
      <c r="X1511" s="70"/>
      <c r="Y1511" s="58"/>
      <c r="Z1511" s="58"/>
      <c r="AA1511" s="56">
        <v>7</v>
      </c>
      <c r="AC1511" s="74">
        <f t="shared" si="189"/>
        <v>1</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v>9</v>
      </c>
      <c r="S1512" s="90">
        <v>17</v>
      </c>
      <c r="T1512" s="70">
        <v>13</v>
      </c>
      <c r="U1512" s="101"/>
      <c r="V1512" s="70"/>
      <c r="W1512" s="101"/>
      <c r="X1512" s="70"/>
      <c r="Y1512" s="58"/>
      <c r="Z1512" s="58"/>
      <c r="AA1512" s="56">
        <v>8</v>
      </c>
      <c r="AC1512" s="74">
        <f t="shared" si="189"/>
        <v>-4</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v>14</v>
      </c>
      <c r="S1513" s="90">
        <v>4</v>
      </c>
      <c r="T1513" s="70">
        <v>0</v>
      </c>
      <c r="U1513" s="101"/>
      <c r="V1513" s="70"/>
      <c r="W1513" s="101"/>
      <c r="X1513" s="70"/>
      <c r="Y1513" s="58"/>
      <c r="Z1513" s="58"/>
      <c r="AA1513" s="56">
        <v>9</v>
      </c>
      <c r="AC1513" s="74">
        <f t="shared" si="189"/>
        <v>-4</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v>2</v>
      </c>
      <c r="S1514" s="90">
        <v>4</v>
      </c>
      <c r="T1514" s="70">
        <v>3</v>
      </c>
      <c r="U1514" s="101"/>
      <c r="V1514" s="70"/>
      <c r="W1514" s="101"/>
      <c r="X1514" s="70"/>
      <c r="Y1514" s="58"/>
      <c r="Z1514" s="58"/>
      <c r="AA1514" s="56">
        <v>10</v>
      </c>
      <c r="AC1514" s="74">
        <f t="shared" si="189"/>
        <v>-1</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v>2</v>
      </c>
      <c r="S1515" s="90">
        <v>2</v>
      </c>
      <c r="T1515" s="70">
        <v>2</v>
      </c>
      <c r="U1515" s="101"/>
      <c r="V1515" s="70"/>
      <c r="W1515" s="101"/>
      <c r="X1515" s="70"/>
      <c r="Y1515" s="58"/>
      <c r="Z1515" s="58"/>
      <c r="AA1515" s="56">
        <v>11</v>
      </c>
      <c r="AC1515" s="74">
        <f t="shared" si="189"/>
        <v>0</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v>7</v>
      </c>
      <c r="S1516" s="90">
        <v>6</v>
      </c>
      <c r="T1516" s="70">
        <v>1</v>
      </c>
      <c r="U1516" s="101"/>
      <c r="V1516" s="70"/>
      <c r="W1516" s="101"/>
      <c r="X1516" s="70"/>
      <c r="Y1516" s="58"/>
      <c r="Z1516" s="58"/>
      <c r="AA1516" s="56">
        <v>12</v>
      </c>
      <c r="AC1516" s="74">
        <f t="shared" si="189"/>
        <v>-5</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v>10</v>
      </c>
      <c r="S1517" s="90">
        <v>14</v>
      </c>
      <c r="T1517" s="70">
        <v>9</v>
      </c>
      <c r="U1517" s="101"/>
      <c r="V1517" s="70"/>
      <c r="W1517" s="101"/>
      <c r="X1517" s="70"/>
      <c r="Y1517" s="58"/>
      <c r="Z1517" s="58"/>
      <c r="AA1517" s="56">
        <v>13</v>
      </c>
      <c r="AC1517" s="74">
        <f t="shared" si="189"/>
        <v>-5</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v>5</v>
      </c>
      <c r="S1518" s="90">
        <v>5</v>
      </c>
      <c r="T1518" s="70">
        <v>7</v>
      </c>
      <c r="U1518" s="101"/>
      <c r="V1518" s="70"/>
      <c r="W1518" s="101"/>
      <c r="X1518" s="70"/>
      <c r="Y1518" s="58"/>
      <c r="Z1518" s="58"/>
      <c r="AA1518" s="56">
        <v>14</v>
      </c>
      <c r="AC1518" s="74">
        <f t="shared" si="189"/>
        <v>2</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v>8</v>
      </c>
      <c r="S1519" s="90">
        <v>7</v>
      </c>
      <c r="T1519" s="70">
        <v>3</v>
      </c>
      <c r="U1519" s="101"/>
      <c r="V1519" s="70"/>
      <c r="W1519" s="101"/>
      <c r="X1519" s="70"/>
      <c r="Y1519" s="58"/>
      <c r="Z1519" s="58"/>
      <c r="AA1519" s="56">
        <v>15</v>
      </c>
      <c r="AC1519" s="74">
        <f t="shared" si="189"/>
        <v>-4</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v>7</v>
      </c>
      <c r="S1520" s="90">
        <v>9</v>
      </c>
      <c r="T1520" s="70">
        <v>1</v>
      </c>
      <c r="U1520" s="101"/>
      <c r="V1520" s="70"/>
      <c r="W1520" s="101"/>
      <c r="X1520" s="70"/>
      <c r="Y1520" s="58"/>
      <c r="Z1520" s="58"/>
      <c r="AA1520" s="56">
        <v>16</v>
      </c>
      <c r="AC1520" s="74">
        <f t="shared" si="189"/>
        <v>-8</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v>1</v>
      </c>
      <c r="S1521" s="90">
        <v>4</v>
      </c>
      <c r="T1521" s="70">
        <v>2</v>
      </c>
      <c r="U1521" s="101"/>
      <c r="V1521" s="70"/>
      <c r="W1521" s="101"/>
      <c r="X1521" s="70"/>
      <c r="Y1521" s="58"/>
      <c r="Z1521" s="58"/>
      <c r="AA1521" s="56">
        <v>17</v>
      </c>
      <c r="AC1521" s="74">
        <f t="shared" si="189"/>
        <v>-2</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v>0</v>
      </c>
      <c r="S1522" s="90">
        <v>2</v>
      </c>
      <c r="T1522" s="70">
        <v>0</v>
      </c>
      <c r="U1522" s="101"/>
      <c r="V1522" s="70"/>
      <c r="W1522" s="101"/>
      <c r="X1522" s="70"/>
      <c r="Y1522" s="58"/>
      <c r="Z1522" s="58"/>
      <c r="AA1522" s="56">
        <v>18</v>
      </c>
      <c r="AC1522" s="74">
        <f t="shared" si="189"/>
        <v>-2</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v>3</v>
      </c>
      <c r="S1523" s="90">
        <v>4</v>
      </c>
      <c r="T1523" s="70">
        <v>2</v>
      </c>
      <c r="U1523" s="101"/>
      <c r="V1523" s="70"/>
      <c r="W1523" s="101"/>
      <c r="X1523" s="70"/>
      <c r="Y1523" s="58"/>
      <c r="Z1523" s="58"/>
      <c r="AA1523" s="56">
        <v>19</v>
      </c>
      <c r="AC1523" s="74">
        <f t="shared" si="189"/>
        <v>-2</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v>8</v>
      </c>
      <c r="S1524" s="90">
        <v>3</v>
      </c>
      <c r="T1524" s="70">
        <v>3</v>
      </c>
      <c r="U1524" s="101"/>
      <c r="V1524" s="70"/>
      <c r="W1524" s="101"/>
      <c r="X1524" s="70"/>
      <c r="Y1524" s="58"/>
      <c r="Z1524" s="58"/>
      <c r="AA1524" s="56">
        <v>20</v>
      </c>
      <c r="AC1524" s="74">
        <f t="shared" si="189"/>
        <v>0</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v>3</v>
      </c>
      <c r="S1525" s="90">
        <v>6</v>
      </c>
      <c r="T1525" s="70">
        <v>3</v>
      </c>
      <c r="U1525" s="101"/>
      <c r="V1525" s="70"/>
      <c r="W1525" s="101"/>
      <c r="X1525" s="70"/>
      <c r="Y1525" s="58"/>
      <c r="Z1525" s="58"/>
      <c r="AA1525" s="56">
        <v>21</v>
      </c>
      <c r="AC1525" s="74">
        <f t="shared" si="189"/>
        <v>-3</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v>8</v>
      </c>
      <c r="S1526" s="90">
        <v>5</v>
      </c>
      <c r="T1526" s="70">
        <v>2</v>
      </c>
      <c r="U1526" s="101"/>
      <c r="V1526" s="70"/>
      <c r="W1526" s="101"/>
      <c r="X1526" s="70"/>
      <c r="Y1526" s="58"/>
      <c r="Z1526" s="58"/>
      <c r="AA1526" s="56">
        <v>22</v>
      </c>
      <c r="AC1526" s="74">
        <f t="shared" si="189"/>
        <v>-3</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v>1</v>
      </c>
      <c r="S1527" s="90">
        <v>2</v>
      </c>
      <c r="T1527" s="70">
        <v>3</v>
      </c>
      <c r="U1527" s="101"/>
      <c r="V1527" s="70"/>
      <c r="W1527" s="101"/>
      <c r="X1527" s="70"/>
      <c r="Y1527" s="58"/>
      <c r="Z1527" s="58"/>
      <c r="AA1527" s="56">
        <v>23</v>
      </c>
      <c r="AC1527" s="74">
        <f t="shared" si="189"/>
        <v>1</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v>3</v>
      </c>
      <c r="S1528" s="90">
        <v>4</v>
      </c>
      <c r="T1528" s="70">
        <v>6</v>
      </c>
      <c r="U1528" s="101"/>
      <c r="V1528" s="70"/>
      <c r="W1528" s="101"/>
      <c r="X1528" s="70"/>
      <c r="Y1528" s="58"/>
      <c r="Z1528" s="58"/>
      <c r="AA1528" s="56">
        <v>24</v>
      </c>
      <c r="AC1528" s="74">
        <f t="shared" si="189"/>
        <v>2</v>
      </c>
    </row>
    <row r="1529" spans="1:30" x14ac:dyDescent="0.2">
      <c r="A1529" s="71" t="s">
        <v>2</v>
      </c>
      <c r="B1529" s="61">
        <f>SUM(B1505:B1528)</f>
        <v>123</v>
      </c>
      <c r="C1529" s="61">
        <f t="shared" ref="C1529:M1529" si="193">SUM(C1505:C1528)</f>
        <v>239</v>
      </c>
      <c r="D1529" s="61">
        <f t="shared" si="193"/>
        <v>363</v>
      </c>
      <c r="E1529" s="61">
        <f>SUM(E1505:E1528)</f>
        <v>475</v>
      </c>
      <c r="F1529" s="61">
        <f t="shared" si="193"/>
        <v>596</v>
      </c>
      <c r="G1529" s="61">
        <f>SUM(G1505:G1528)</f>
        <v>678</v>
      </c>
      <c r="H1529" s="61">
        <f t="shared" si="193"/>
        <v>0</v>
      </c>
      <c r="I1529" s="61">
        <f t="shared" si="193"/>
        <v>0</v>
      </c>
      <c r="J1529" s="61">
        <f t="shared" si="193"/>
        <v>0</v>
      </c>
      <c r="K1529" s="61">
        <f t="shared" si="193"/>
        <v>0</v>
      </c>
      <c r="L1529" s="61">
        <f t="shared" ref="L1529" si="194">SUM(L1505:L1528)</f>
        <v>0</v>
      </c>
      <c r="M1529" s="61">
        <f t="shared" si="193"/>
        <v>0</v>
      </c>
      <c r="N1529" s="71" t="s">
        <v>2</v>
      </c>
      <c r="O1529" s="61">
        <f>SUM(O1505:O1528)</f>
        <v>123</v>
      </c>
      <c r="P1529" s="61">
        <f>SUM(P1505:P1528)</f>
        <v>116</v>
      </c>
      <c r="Q1529" s="61">
        <f>SUM(Q1505:Q1528)</f>
        <v>124</v>
      </c>
      <c r="R1529" s="61">
        <f>SUM(R1505:R1528)</f>
        <v>112</v>
      </c>
      <c r="S1529" s="61">
        <f t="shared" ref="S1529:X1529" si="195">SUM(S1505:S1528)</f>
        <v>121</v>
      </c>
      <c r="T1529" s="61">
        <f t="shared" si="195"/>
        <v>82</v>
      </c>
      <c r="U1529" s="61">
        <f t="shared" si="195"/>
        <v>0</v>
      </c>
      <c r="V1529" s="61">
        <f t="shared" si="195"/>
        <v>0</v>
      </c>
      <c r="W1529" s="61">
        <f t="shared" si="195"/>
        <v>0</v>
      </c>
      <c r="X1529" s="61">
        <f t="shared" si="195"/>
        <v>0</v>
      </c>
      <c r="Y1529" s="61">
        <f>SUM(Y1505:Y1528)</f>
        <v>0</v>
      </c>
      <c r="Z1529" s="61">
        <f>SUM(Z1505:Z1528)</f>
        <v>0</v>
      </c>
      <c r="AA1529" s="71" t="s">
        <v>2</v>
      </c>
      <c r="AC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74"/>
    </row>
    <row r="1531" spans="1:30" x14ac:dyDescent="0.2">
      <c r="B1531" s="62"/>
      <c r="C1531" s="62"/>
      <c r="D1531" s="62"/>
      <c r="E1531" s="62"/>
      <c r="F1531" s="62"/>
      <c r="G1531" s="62"/>
      <c r="H1531" s="62"/>
      <c r="I1531" s="62"/>
      <c r="J1531" s="62"/>
      <c r="K1531" s="62"/>
      <c r="L1531" s="62"/>
      <c r="M1531" s="62"/>
      <c r="O1531" s="95"/>
      <c r="P1531" s="95"/>
      <c r="Q1531" s="354"/>
      <c r="AC1531" s="74"/>
    </row>
    <row r="1532" spans="1:30" x14ac:dyDescent="0.2">
      <c r="B1532" s="62"/>
      <c r="C1532" s="62"/>
      <c r="D1532" s="62"/>
      <c r="E1532" s="62"/>
      <c r="F1532" s="62"/>
      <c r="G1532" s="62"/>
      <c r="H1532" s="62"/>
      <c r="I1532" s="62"/>
      <c r="J1532" s="62"/>
      <c r="K1532" s="62"/>
      <c r="L1532" s="62"/>
      <c r="M1532" s="62"/>
      <c r="Q1532" s="95"/>
      <c r="AC1532" s="74"/>
    </row>
    <row r="1533" spans="1:30" x14ac:dyDescent="0.2">
      <c r="B1533" s="81"/>
      <c r="O1533" s="81"/>
      <c r="AC1533" s="74"/>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74"/>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v>11</v>
      </c>
      <c r="S1535" s="69">
        <v>14</v>
      </c>
      <c r="T1535" s="280">
        <v>9</v>
      </c>
      <c r="U1535" s="278"/>
      <c r="V1535" s="70"/>
      <c r="W1535" s="278"/>
      <c r="X1535" s="280"/>
      <c r="Y1535" s="58"/>
      <c r="Z1535" s="58"/>
      <c r="AA1535" s="64">
        <v>1</v>
      </c>
      <c r="AC1535" s="74">
        <f t="shared" si="189"/>
        <v>-5</v>
      </c>
      <c r="AD1535" s="15" t="b">
        <f t="shared" ref="AD1535:AD1558" si="196">IF(T1535&gt;=T1505,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v>25</v>
      </c>
      <c r="S1536" s="90">
        <v>22</v>
      </c>
      <c r="T1536" s="70">
        <v>20</v>
      </c>
      <c r="U1536" s="101"/>
      <c r="V1536" s="280"/>
      <c r="W1536" s="101"/>
      <c r="X1536" s="70"/>
      <c r="Y1536" s="58"/>
      <c r="Z1536" s="58"/>
      <c r="AA1536" s="64">
        <v>2</v>
      </c>
      <c r="AC1536" s="74">
        <f t="shared" si="189"/>
        <v>-2</v>
      </c>
      <c r="AD1536" s="15" t="b">
        <f t="shared" si="196"/>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v>7</v>
      </c>
      <c r="S1537" s="90">
        <v>4</v>
      </c>
      <c r="T1537" s="70">
        <v>3</v>
      </c>
      <c r="U1537" s="101"/>
      <c r="V1537" s="70"/>
      <c r="W1537" s="101"/>
      <c r="X1537" s="70"/>
      <c r="Y1537" s="58"/>
      <c r="Z1537" s="58"/>
      <c r="AA1537" s="64">
        <v>3</v>
      </c>
      <c r="AC1537" s="74">
        <f t="shared" si="189"/>
        <v>-1</v>
      </c>
      <c r="AD1537" s="15" t="b">
        <f t="shared" si="196"/>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v>17</v>
      </c>
      <c r="S1538" s="90">
        <v>23</v>
      </c>
      <c r="T1538" s="70">
        <v>17</v>
      </c>
      <c r="U1538" s="101"/>
      <c r="V1538" s="70"/>
      <c r="W1538" s="101"/>
      <c r="X1538" s="70"/>
      <c r="Y1538" s="58"/>
      <c r="Z1538" s="58"/>
      <c r="AA1538" s="64">
        <v>4</v>
      </c>
      <c r="AC1538" s="74">
        <f t="shared" si="189"/>
        <v>-6</v>
      </c>
      <c r="AD1538" s="15" t="b">
        <f t="shared" si="196"/>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v>7</v>
      </c>
      <c r="S1539" s="90">
        <v>10</v>
      </c>
      <c r="T1539" s="70">
        <v>7</v>
      </c>
      <c r="U1539" s="101"/>
      <c r="V1539" s="70"/>
      <c r="W1539" s="101"/>
      <c r="X1539" s="70"/>
      <c r="Y1539" s="58"/>
      <c r="Z1539" s="58"/>
      <c r="AA1539" s="64">
        <v>5</v>
      </c>
      <c r="AC1539" s="74">
        <f t="shared" si="189"/>
        <v>-3</v>
      </c>
      <c r="AD1539" s="15" t="b">
        <f t="shared" si="196"/>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v>5</v>
      </c>
      <c r="S1540" s="90">
        <v>14</v>
      </c>
      <c r="T1540" s="70">
        <v>12</v>
      </c>
      <c r="U1540" s="101"/>
      <c r="V1540" s="70"/>
      <c r="W1540" s="101"/>
      <c r="X1540" s="70"/>
      <c r="Y1540" s="58"/>
      <c r="Z1540" s="58"/>
      <c r="AA1540" s="64">
        <v>6</v>
      </c>
      <c r="AC1540" s="74">
        <f t="shared" si="189"/>
        <v>-2</v>
      </c>
      <c r="AD1540" s="15" t="b">
        <f t="shared" si="196"/>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v>3</v>
      </c>
      <c r="S1541" s="90">
        <v>2</v>
      </c>
      <c r="T1541" s="70">
        <v>5</v>
      </c>
      <c r="U1541" s="101"/>
      <c r="V1541" s="70"/>
      <c r="W1541" s="101"/>
      <c r="X1541" s="70"/>
      <c r="Y1541" s="58"/>
      <c r="Z1541" s="58"/>
      <c r="AA1541" s="64">
        <v>7</v>
      </c>
      <c r="AC1541" s="74">
        <f t="shared" si="189"/>
        <v>3</v>
      </c>
      <c r="AD1541" s="15" t="b">
        <f t="shared" si="196"/>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v>25</v>
      </c>
      <c r="S1542" s="90">
        <v>35</v>
      </c>
      <c r="T1542" s="70">
        <v>23</v>
      </c>
      <c r="U1542" s="101"/>
      <c r="V1542" s="70"/>
      <c r="W1542" s="101"/>
      <c r="X1542" s="70"/>
      <c r="Y1542" s="58"/>
      <c r="Z1542" s="58"/>
      <c r="AA1542" s="64">
        <v>8</v>
      </c>
      <c r="AC1542" s="74">
        <f t="shared" ref="AC1542:AC1605" si="197">IFERROR(T1542-S1542,0)</f>
        <v>-12</v>
      </c>
      <c r="AD1542" s="15" t="b">
        <f t="shared" si="196"/>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7">
        <v>5</v>
      </c>
      <c r="Q1543" s="277">
        <v>10</v>
      </c>
      <c r="R1543" s="280">
        <v>136</v>
      </c>
      <c r="S1543" s="90">
        <v>13</v>
      </c>
      <c r="T1543" s="70">
        <v>7</v>
      </c>
      <c r="U1543" s="101"/>
      <c r="V1543" s="70"/>
      <c r="W1543" s="101"/>
      <c r="X1543" s="70"/>
      <c r="Y1543" s="58"/>
      <c r="Z1543" s="58"/>
      <c r="AA1543" s="64">
        <v>9</v>
      </c>
      <c r="AC1543" s="74">
        <f t="shared" si="197"/>
        <v>-6</v>
      </c>
      <c r="AD1543" s="15" t="b">
        <f t="shared" si="196"/>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v>4</v>
      </c>
      <c r="S1544" s="90">
        <v>6</v>
      </c>
      <c r="T1544" s="70">
        <v>6</v>
      </c>
      <c r="U1544" s="101"/>
      <c r="V1544" s="70"/>
      <c r="W1544" s="101"/>
      <c r="X1544" s="70"/>
      <c r="Y1544" s="58"/>
      <c r="Z1544" s="58"/>
      <c r="AA1544" s="64">
        <v>10</v>
      </c>
      <c r="AC1544" s="74">
        <f t="shared" si="197"/>
        <v>0</v>
      </c>
      <c r="AD1544" s="15" t="b">
        <f t="shared" si="196"/>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v>10</v>
      </c>
      <c r="S1545" s="90">
        <v>13</v>
      </c>
      <c r="T1545" s="70">
        <v>5</v>
      </c>
      <c r="U1545" s="101"/>
      <c r="V1545" s="70"/>
      <c r="W1545" s="101"/>
      <c r="X1545" s="70"/>
      <c r="Y1545" s="58"/>
      <c r="Z1545" s="58"/>
      <c r="AA1545" s="64">
        <v>11</v>
      </c>
      <c r="AC1545" s="74">
        <f t="shared" si="197"/>
        <v>-8</v>
      </c>
      <c r="AD1545" s="15" t="b">
        <f t="shared" si="196"/>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v>14</v>
      </c>
      <c r="S1546" s="90">
        <v>15</v>
      </c>
      <c r="T1546" s="70">
        <v>11</v>
      </c>
      <c r="U1546" s="101"/>
      <c r="V1546" s="70"/>
      <c r="W1546" s="101"/>
      <c r="X1546" s="70"/>
      <c r="Y1546" s="58"/>
      <c r="Z1546" s="58"/>
      <c r="AA1546" s="64">
        <v>12</v>
      </c>
      <c r="AC1546" s="74">
        <f t="shared" si="197"/>
        <v>-4</v>
      </c>
      <c r="AD1546" s="15" t="b">
        <f t="shared" si="196"/>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v>23</v>
      </c>
      <c r="S1547" s="90">
        <v>26</v>
      </c>
      <c r="T1547" s="70">
        <v>27</v>
      </c>
      <c r="U1547" s="101"/>
      <c r="V1547" s="70"/>
      <c r="W1547" s="101"/>
      <c r="X1547" s="70"/>
      <c r="Y1547" s="58"/>
      <c r="Z1547" s="58"/>
      <c r="AA1547" s="64">
        <v>13</v>
      </c>
      <c r="AC1547" s="74">
        <f t="shared" si="197"/>
        <v>1</v>
      </c>
      <c r="AD1547" s="15" t="b">
        <f t="shared" si="196"/>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v>8</v>
      </c>
      <c r="S1548" s="90">
        <v>7</v>
      </c>
      <c r="T1548" s="70">
        <v>8</v>
      </c>
      <c r="U1548" s="101"/>
      <c r="V1548" s="70"/>
      <c r="W1548" s="101"/>
      <c r="X1548" s="70"/>
      <c r="Y1548" s="58"/>
      <c r="Z1548" s="58"/>
      <c r="AA1548" s="64">
        <v>14</v>
      </c>
      <c r="AC1548" s="74">
        <f t="shared" si="197"/>
        <v>1</v>
      </c>
      <c r="AD1548" s="15" t="b">
        <f t="shared" si="196"/>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v>20</v>
      </c>
      <c r="S1549" s="90">
        <v>12</v>
      </c>
      <c r="T1549" s="70">
        <v>6</v>
      </c>
      <c r="U1549" s="101"/>
      <c r="V1549" s="70"/>
      <c r="W1549" s="101"/>
      <c r="X1549" s="70"/>
      <c r="Y1549" s="58"/>
      <c r="Z1549" s="58"/>
      <c r="AA1549" s="64">
        <v>15</v>
      </c>
      <c r="AC1549" s="74">
        <f t="shared" si="197"/>
        <v>-6</v>
      </c>
      <c r="AD1549" s="15" t="b">
        <f t="shared" si="196"/>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v>8</v>
      </c>
      <c r="S1550" s="90">
        <v>13</v>
      </c>
      <c r="T1550" s="70">
        <v>5</v>
      </c>
      <c r="U1550" s="101"/>
      <c r="V1550" s="70"/>
      <c r="W1550" s="101"/>
      <c r="X1550" s="70"/>
      <c r="Y1550" s="58"/>
      <c r="Z1550" s="58"/>
      <c r="AA1550" s="64">
        <v>16</v>
      </c>
      <c r="AC1550" s="74">
        <f t="shared" si="197"/>
        <v>-8</v>
      </c>
      <c r="AD1550" s="15" t="b">
        <f t="shared" si="196"/>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v>10</v>
      </c>
      <c r="S1551" s="90">
        <v>11</v>
      </c>
      <c r="T1551" s="70">
        <v>4</v>
      </c>
      <c r="U1551" s="101"/>
      <c r="V1551" s="70"/>
      <c r="W1551" s="101"/>
      <c r="X1551" s="70"/>
      <c r="Y1551" s="58"/>
      <c r="Z1551" s="58"/>
      <c r="AA1551" s="64">
        <v>17</v>
      </c>
      <c r="AC1551" s="74">
        <f t="shared" si="197"/>
        <v>-7</v>
      </c>
      <c r="AD1551" s="15" t="b">
        <f t="shared" si="196"/>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v>0</v>
      </c>
      <c r="S1552" s="90">
        <v>4</v>
      </c>
      <c r="T1552" s="70">
        <v>1</v>
      </c>
      <c r="U1552" s="101"/>
      <c r="V1552" s="70"/>
      <c r="W1552" s="101"/>
      <c r="X1552" s="70"/>
      <c r="Y1552" s="58"/>
      <c r="Z1552" s="58"/>
      <c r="AA1552" s="64">
        <v>18</v>
      </c>
      <c r="AC1552" s="74">
        <f t="shared" si="197"/>
        <v>-3</v>
      </c>
      <c r="AD1552" s="15" t="b">
        <f t="shared" si="196"/>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v>3</v>
      </c>
      <c r="S1553" s="90">
        <v>5</v>
      </c>
      <c r="T1553" s="70">
        <v>2</v>
      </c>
      <c r="U1553" s="101"/>
      <c r="V1553" s="70"/>
      <c r="W1553" s="101"/>
      <c r="X1553" s="70"/>
      <c r="Y1553" s="58"/>
      <c r="Z1553" s="58"/>
      <c r="AA1553" s="64">
        <v>19</v>
      </c>
      <c r="AC1553" s="74">
        <f t="shared" si="197"/>
        <v>-3</v>
      </c>
      <c r="AD1553" s="15" t="b">
        <f t="shared" si="196"/>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v>10</v>
      </c>
      <c r="S1554" s="90">
        <v>11</v>
      </c>
      <c r="T1554" s="70">
        <v>7</v>
      </c>
      <c r="U1554" s="101"/>
      <c r="V1554" s="70"/>
      <c r="W1554" s="101"/>
      <c r="X1554" s="70"/>
      <c r="Y1554" s="58"/>
      <c r="Z1554" s="58"/>
      <c r="AA1554" s="64">
        <v>20</v>
      </c>
      <c r="AC1554" s="74">
        <f t="shared" si="197"/>
        <v>-4</v>
      </c>
      <c r="AD1554" s="15" t="b">
        <f t="shared" si="196"/>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v>8</v>
      </c>
      <c r="S1555" s="90">
        <v>14</v>
      </c>
      <c r="T1555" s="70">
        <v>10</v>
      </c>
      <c r="U1555" s="101"/>
      <c r="V1555" s="70"/>
      <c r="W1555" s="101"/>
      <c r="X1555" s="70"/>
      <c r="Y1555" s="58"/>
      <c r="Z1555" s="58"/>
      <c r="AA1555" s="64">
        <v>21</v>
      </c>
      <c r="AC1555" s="74">
        <f t="shared" si="197"/>
        <v>-4</v>
      </c>
      <c r="AD1555" s="15" t="b">
        <f t="shared" si="196"/>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v>22</v>
      </c>
      <c r="S1556" s="90">
        <v>22</v>
      </c>
      <c r="T1556" s="70">
        <v>6</v>
      </c>
      <c r="U1556" s="101"/>
      <c r="V1556" s="70"/>
      <c r="W1556" s="101"/>
      <c r="X1556" s="70"/>
      <c r="Y1556" s="58"/>
      <c r="Z1556" s="58"/>
      <c r="AA1556" s="64">
        <v>22</v>
      </c>
      <c r="AC1556" s="74">
        <f t="shared" si="197"/>
        <v>-16</v>
      </c>
      <c r="AD1556" s="15" t="b">
        <f t="shared" si="196"/>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v>7</v>
      </c>
      <c r="S1557" s="90">
        <v>7</v>
      </c>
      <c r="T1557" s="70">
        <v>12</v>
      </c>
      <c r="U1557" s="101"/>
      <c r="V1557" s="70"/>
      <c r="W1557" s="101"/>
      <c r="X1557" s="70"/>
      <c r="Y1557" s="58"/>
      <c r="Z1557" s="58"/>
      <c r="AA1557" s="64">
        <v>23</v>
      </c>
      <c r="AC1557" s="74">
        <f t="shared" si="197"/>
        <v>5</v>
      </c>
      <c r="AD1557" s="15" t="b">
        <f t="shared" si="196"/>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v>9</v>
      </c>
      <c r="S1558" s="90">
        <v>10</v>
      </c>
      <c r="T1558" s="70">
        <v>8</v>
      </c>
      <c r="U1558" s="101"/>
      <c r="V1558" s="70"/>
      <c r="W1558" s="101"/>
      <c r="X1558" s="70"/>
      <c r="Y1558" s="58"/>
      <c r="Z1558" s="58"/>
      <c r="AA1558" s="64">
        <v>24</v>
      </c>
      <c r="AC1558" s="74">
        <f t="shared" si="197"/>
        <v>-2</v>
      </c>
      <c r="AD1558" s="15" t="b">
        <f t="shared" si="196"/>
        <v>1</v>
      </c>
    </row>
    <row r="1559" spans="1:237" x14ac:dyDescent="0.2">
      <c r="A1559" s="71" t="s">
        <v>2</v>
      </c>
      <c r="B1559" s="61">
        <f>SUM(B1535:B1558)</f>
        <v>337</v>
      </c>
      <c r="C1559" s="61">
        <f t="shared" ref="C1559:M1559" si="198">SUM(C1535:C1558)</f>
        <v>645</v>
      </c>
      <c r="D1559" s="61">
        <f t="shared" si="198"/>
        <v>967</v>
      </c>
      <c r="E1559" s="61">
        <f t="shared" si="198"/>
        <v>1359</v>
      </c>
      <c r="F1559" s="61">
        <f t="shared" si="198"/>
        <v>1672</v>
      </c>
      <c r="G1559" s="61">
        <f>SUM(G1535:G1558)</f>
        <v>1893</v>
      </c>
      <c r="H1559" s="61">
        <f t="shared" si="198"/>
        <v>0</v>
      </c>
      <c r="I1559" s="61">
        <f t="shared" si="198"/>
        <v>0</v>
      </c>
      <c r="J1559" s="61">
        <f t="shared" si="198"/>
        <v>0</v>
      </c>
      <c r="K1559" s="61">
        <f t="shared" si="198"/>
        <v>0</v>
      </c>
      <c r="L1559" s="61">
        <f t="shared" ref="L1559" si="199">SUM(L1535:L1558)</f>
        <v>0</v>
      </c>
      <c r="M1559" s="61">
        <f t="shared" si="198"/>
        <v>0</v>
      </c>
      <c r="N1559" s="71" t="s">
        <v>2</v>
      </c>
      <c r="O1559" s="61">
        <f>SUM(O1535:O1558)</f>
        <v>337</v>
      </c>
      <c r="P1559" s="61">
        <f>SUM(P1535:P1558)</f>
        <v>308</v>
      </c>
      <c r="Q1559" s="61">
        <f>SUM(Q1535:Q1558)</f>
        <v>322</v>
      </c>
      <c r="R1559" s="61">
        <f>SUM(R1535:R1558)</f>
        <v>392</v>
      </c>
      <c r="S1559" s="61">
        <f t="shared" ref="S1559:X1559" si="200">SUM(S1535:S1558)</f>
        <v>313</v>
      </c>
      <c r="T1559" s="61">
        <f t="shared" si="200"/>
        <v>221</v>
      </c>
      <c r="U1559" s="61">
        <f t="shared" si="200"/>
        <v>0</v>
      </c>
      <c r="V1559" s="61">
        <f t="shared" si="200"/>
        <v>0</v>
      </c>
      <c r="W1559" s="61">
        <f t="shared" si="200"/>
        <v>0</v>
      </c>
      <c r="X1559" s="61">
        <f t="shared" si="200"/>
        <v>0</v>
      </c>
      <c r="Y1559" s="61">
        <f>SUM(Y1535:Y1558)</f>
        <v>0</v>
      </c>
      <c r="Z1559" s="61">
        <f>SUM(Z1535:Z1558)</f>
        <v>0</v>
      </c>
      <c r="AA1559" s="71" t="s">
        <v>2</v>
      </c>
      <c r="AC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74"/>
    </row>
    <row r="1561" spans="1:237" x14ac:dyDescent="0.2">
      <c r="B1561" s="62"/>
      <c r="C1561" s="62"/>
      <c r="D1561" s="62"/>
      <c r="E1561" s="62"/>
      <c r="F1561" s="62"/>
      <c r="G1561" s="62"/>
      <c r="H1561" s="62"/>
      <c r="I1561" s="62"/>
      <c r="J1561" s="62"/>
      <c r="K1561" s="62"/>
      <c r="L1561" s="62"/>
      <c r="M1561" s="62"/>
      <c r="O1561" s="95"/>
      <c r="P1561" s="95"/>
      <c r="Q1561" s="354"/>
      <c r="AC1561" s="74"/>
    </row>
    <row r="1562" spans="1:237" x14ac:dyDescent="0.2">
      <c r="A1562" s="78"/>
      <c r="B1562" s="62"/>
      <c r="C1562" s="62"/>
      <c r="D1562" s="62"/>
      <c r="E1562" s="62"/>
      <c r="F1562" s="62"/>
      <c r="G1562" s="62"/>
      <c r="H1562" s="62"/>
      <c r="I1562" s="62"/>
      <c r="J1562" s="62"/>
      <c r="K1562" s="62"/>
      <c r="L1562" s="62"/>
      <c r="M1562" s="62"/>
      <c r="N1562" s="78"/>
      <c r="Q1562" s="95"/>
      <c r="AC1562" s="74"/>
    </row>
    <row r="1563" spans="1:237" x14ac:dyDescent="0.2">
      <c r="B1563" s="81"/>
      <c r="O1563" s="81"/>
      <c r="AC1563" s="74"/>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74"/>
    </row>
    <row r="1565" spans="1:237" x14ac:dyDescent="0.2">
      <c r="A1565" s="56">
        <v>1</v>
      </c>
      <c r="B1565" s="280" t="s">
        <v>114</v>
      </c>
      <c r="C1565" s="277" t="s">
        <v>114</v>
      </c>
      <c r="D1565" s="277" t="s">
        <v>114</v>
      </c>
      <c r="E1565" s="280" t="s">
        <v>114</v>
      </c>
      <c r="F1565" s="69" t="s">
        <v>114</v>
      </c>
      <c r="G1565" s="280" t="s">
        <v>114</v>
      </c>
      <c r="H1565" s="278"/>
      <c r="I1565" s="278"/>
      <c r="J1565" s="278"/>
      <c r="K1565" s="280"/>
      <c r="L1565" s="70"/>
      <c r="M1565" s="58"/>
      <c r="N1565" s="56">
        <v>1</v>
      </c>
      <c r="O1565" s="280" t="s">
        <v>114</v>
      </c>
      <c r="P1565" s="277" t="s">
        <v>114</v>
      </c>
      <c r="Q1565" s="277" t="s">
        <v>114</v>
      </c>
      <c r="R1565" s="280" t="s">
        <v>114</v>
      </c>
      <c r="S1565" s="69" t="s">
        <v>114</v>
      </c>
      <c r="T1565" s="280" t="s">
        <v>114</v>
      </c>
      <c r="U1565" s="278"/>
      <c r="V1565" s="278"/>
      <c r="W1565" s="278"/>
      <c r="X1565" s="280"/>
      <c r="Y1565" s="70"/>
      <c r="Z1565" s="58"/>
      <c r="AA1565" s="56">
        <v>1</v>
      </c>
      <c r="AC1565" s="74">
        <f t="shared" si="197"/>
        <v>0</v>
      </c>
    </row>
    <row r="1566" spans="1:237" x14ac:dyDescent="0.2">
      <c r="A1566" s="56">
        <v>2</v>
      </c>
      <c r="B1566" s="70">
        <v>24</v>
      </c>
      <c r="C1566" s="277">
        <v>35</v>
      </c>
      <c r="D1566" s="70">
        <v>46</v>
      </c>
      <c r="E1566" s="70">
        <v>63</v>
      </c>
      <c r="F1566" s="90">
        <v>83</v>
      </c>
      <c r="G1566" s="70">
        <v>96</v>
      </c>
      <c r="H1566" s="101"/>
      <c r="I1566" s="101"/>
      <c r="J1566" s="101"/>
      <c r="K1566" s="70"/>
      <c r="L1566" s="280"/>
      <c r="M1566" s="58"/>
      <c r="N1566" s="56">
        <v>2</v>
      </c>
      <c r="O1566" s="70">
        <v>24</v>
      </c>
      <c r="P1566" s="277">
        <v>11</v>
      </c>
      <c r="Q1566" s="277">
        <v>9</v>
      </c>
      <c r="R1566" s="70">
        <v>15</v>
      </c>
      <c r="S1566" s="90">
        <v>17</v>
      </c>
      <c r="T1566" s="70">
        <v>12</v>
      </c>
      <c r="U1566" s="101"/>
      <c r="V1566" s="280"/>
      <c r="W1566" s="101"/>
      <c r="X1566" s="70"/>
      <c r="Y1566" s="280"/>
      <c r="Z1566" s="58"/>
      <c r="AA1566" s="56">
        <v>2</v>
      </c>
      <c r="AB1566" s="282"/>
      <c r="AC1566" s="74">
        <f t="shared" si="197"/>
        <v>-5</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c r="I1567" s="101"/>
      <c r="J1567" s="101"/>
      <c r="K1567" s="70"/>
      <c r="L1567" s="280"/>
      <c r="M1567" s="58"/>
      <c r="N1567" s="56">
        <v>3</v>
      </c>
      <c r="O1567" s="70">
        <v>23</v>
      </c>
      <c r="P1567" s="277">
        <v>6</v>
      </c>
      <c r="Q1567" s="277">
        <v>11</v>
      </c>
      <c r="R1567" s="70">
        <v>9</v>
      </c>
      <c r="S1567" s="90">
        <v>7</v>
      </c>
      <c r="T1567" s="70">
        <v>5</v>
      </c>
      <c r="U1567" s="101"/>
      <c r="V1567" s="280"/>
      <c r="W1567" s="101"/>
      <c r="X1567" s="70"/>
      <c r="Y1567" s="280"/>
      <c r="Z1567" s="58"/>
      <c r="AA1567" s="56">
        <v>3</v>
      </c>
      <c r="AB1567" s="112"/>
      <c r="AC1567" s="74">
        <f t="shared" si="197"/>
        <v>-2</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c r="I1568" s="101"/>
      <c r="J1568" s="101"/>
      <c r="K1568" s="70"/>
      <c r="L1568" s="374"/>
      <c r="M1568" s="58"/>
      <c r="N1568" s="56">
        <v>4</v>
      </c>
      <c r="O1568" s="70">
        <v>22</v>
      </c>
      <c r="P1568" s="277">
        <v>20</v>
      </c>
      <c r="Q1568" s="277">
        <v>23</v>
      </c>
      <c r="R1568" s="70">
        <v>26</v>
      </c>
      <c r="S1568" s="90">
        <v>31</v>
      </c>
      <c r="T1568" s="70">
        <v>21</v>
      </c>
      <c r="U1568" s="101"/>
      <c r="V1568" s="280"/>
      <c r="W1568" s="101"/>
      <c r="X1568" s="70"/>
      <c r="Y1568" s="374"/>
      <c r="Z1568" s="58"/>
      <c r="AA1568" s="56">
        <v>4</v>
      </c>
      <c r="AB1568" s="110"/>
      <c r="AC1568" s="74">
        <f t="shared" si="197"/>
        <v>-10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c r="I1569" s="101"/>
      <c r="J1569" s="101"/>
      <c r="K1569" s="70"/>
      <c r="L1569" s="374"/>
      <c r="M1569" s="58"/>
      <c r="N1569" s="56">
        <v>5</v>
      </c>
      <c r="O1569" s="70">
        <v>0</v>
      </c>
      <c r="P1569" s="277">
        <v>0</v>
      </c>
      <c r="Q1569" s="277">
        <v>2</v>
      </c>
      <c r="R1569" s="70">
        <v>4</v>
      </c>
      <c r="S1569" s="90">
        <v>4</v>
      </c>
      <c r="T1569" s="70">
        <v>1</v>
      </c>
      <c r="U1569" s="101"/>
      <c r="V1569" s="280"/>
      <c r="W1569" s="101"/>
      <c r="X1569" s="70"/>
      <c r="Y1569" s="374"/>
      <c r="Z1569" s="58"/>
      <c r="AA1569" s="56">
        <v>5</v>
      </c>
      <c r="AB1569" s="110"/>
      <c r="AC1569" s="74">
        <f t="shared" si="197"/>
        <v>-3</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c r="I1570" s="101"/>
      <c r="J1570" s="101"/>
      <c r="K1570" s="70"/>
      <c r="L1570" s="374"/>
      <c r="M1570" s="58"/>
      <c r="N1570" s="56">
        <v>6</v>
      </c>
      <c r="O1570" s="70">
        <v>8</v>
      </c>
      <c r="P1570" s="277">
        <v>12</v>
      </c>
      <c r="Q1570" s="277">
        <v>8</v>
      </c>
      <c r="R1570" s="70">
        <v>8</v>
      </c>
      <c r="S1570" s="90">
        <v>7</v>
      </c>
      <c r="T1570" s="70">
        <v>5</v>
      </c>
      <c r="U1570" s="101"/>
      <c r="V1570" s="280"/>
      <c r="W1570" s="101"/>
      <c r="X1570" s="70"/>
      <c r="Y1570" s="374"/>
      <c r="Z1570" s="58"/>
      <c r="AA1570" s="56">
        <v>6</v>
      </c>
      <c r="AB1570" s="110"/>
      <c r="AC1570" s="74">
        <f t="shared" si="197"/>
        <v>-2</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c r="I1571" s="101"/>
      <c r="J1571" s="101"/>
      <c r="K1571" s="70"/>
      <c r="L1571" s="374"/>
      <c r="M1571" s="58"/>
      <c r="N1571" s="56">
        <v>7</v>
      </c>
      <c r="O1571" s="70">
        <v>11</v>
      </c>
      <c r="P1571" s="277">
        <v>14</v>
      </c>
      <c r="Q1571" s="277">
        <v>9</v>
      </c>
      <c r="R1571" s="70">
        <v>11</v>
      </c>
      <c r="S1571" s="90">
        <v>22</v>
      </c>
      <c r="T1571" s="70">
        <v>24</v>
      </c>
      <c r="U1571" s="101"/>
      <c r="V1571" s="280"/>
      <c r="W1571" s="101"/>
      <c r="X1571" s="70"/>
      <c r="Y1571" s="374"/>
      <c r="Z1571" s="58"/>
      <c r="AA1571" s="56">
        <v>7</v>
      </c>
      <c r="AB1571" s="110"/>
      <c r="AC1571" s="74">
        <f t="shared" si="197"/>
        <v>2</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c r="I1572" s="101"/>
      <c r="J1572" s="101"/>
      <c r="K1572" s="70"/>
      <c r="L1572" s="374"/>
      <c r="M1572" s="58"/>
      <c r="N1572" s="56">
        <v>8</v>
      </c>
      <c r="O1572" s="70">
        <v>130</v>
      </c>
      <c r="P1572" s="277">
        <v>131</v>
      </c>
      <c r="Q1572" s="277">
        <v>125</v>
      </c>
      <c r="R1572" s="70">
        <v>103</v>
      </c>
      <c r="S1572" s="90">
        <v>124</v>
      </c>
      <c r="T1572" s="70">
        <v>78</v>
      </c>
      <c r="U1572" s="101"/>
      <c r="V1572" s="280"/>
      <c r="W1572" s="101"/>
      <c r="X1572" s="70"/>
      <c r="Y1572" s="374"/>
      <c r="Z1572" s="58"/>
      <c r="AA1572" s="56">
        <v>8</v>
      </c>
      <c r="AB1572" s="110"/>
      <c r="AC1572" s="74">
        <f t="shared" si="197"/>
        <v>-46</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c r="I1573" s="101"/>
      <c r="J1573" s="101"/>
      <c r="K1573" s="70"/>
      <c r="L1573" s="374"/>
      <c r="M1573" s="58"/>
      <c r="N1573" s="56">
        <v>9</v>
      </c>
      <c r="O1573" s="70">
        <v>24</v>
      </c>
      <c r="P1573" s="277">
        <v>34</v>
      </c>
      <c r="Q1573" s="277">
        <v>39</v>
      </c>
      <c r="R1573" s="70">
        <v>108</v>
      </c>
      <c r="S1573" s="90">
        <v>26</v>
      </c>
      <c r="T1573" s="70">
        <v>16</v>
      </c>
      <c r="U1573" s="101"/>
      <c r="V1573" s="280"/>
      <c r="W1573" s="101"/>
      <c r="X1573" s="70"/>
      <c r="Y1573" s="374"/>
      <c r="Z1573" s="58"/>
      <c r="AA1573" s="56">
        <v>9</v>
      </c>
      <c r="AB1573" s="110"/>
      <c r="AC1573" s="74">
        <f t="shared" si="197"/>
        <v>-10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c r="I1574" s="101"/>
      <c r="J1574" s="101"/>
      <c r="K1574" s="70"/>
      <c r="L1574" s="374"/>
      <c r="M1574" s="58"/>
      <c r="N1574" s="56">
        <v>10</v>
      </c>
      <c r="O1574" s="70">
        <v>32</v>
      </c>
      <c r="P1574" s="277">
        <v>29</v>
      </c>
      <c r="Q1574" s="277">
        <v>38</v>
      </c>
      <c r="R1574" s="70">
        <v>20</v>
      </c>
      <c r="S1574" s="90">
        <v>20</v>
      </c>
      <c r="T1574" s="70">
        <v>20</v>
      </c>
      <c r="U1574" s="101"/>
      <c r="V1574" s="280"/>
      <c r="W1574" s="101"/>
      <c r="X1574" s="70"/>
      <c r="Y1574" s="374"/>
      <c r="Z1574" s="58"/>
      <c r="AA1574" s="56">
        <v>10</v>
      </c>
      <c r="AB1574" s="110"/>
      <c r="AC1574" s="74">
        <f t="shared" si="197"/>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c r="I1575" s="101"/>
      <c r="J1575" s="101"/>
      <c r="K1575" s="70"/>
      <c r="L1575" s="374"/>
      <c r="M1575" s="58"/>
      <c r="N1575" s="56">
        <v>11</v>
      </c>
      <c r="O1575" s="70">
        <v>40</v>
      </c>
      <c r="P1575" s="277">
        <v>38</v>
      </c>
      <c r="Q1575" s="277">
        <v>30</v>
      </c>
      <c r="R1575" s="70">
        <v>22</v>
      </c>
      <c r="S1575" s="90">
        <v>23</v>
      </c>
      <c r="T1575" s="70">
        <v>22</v>
      </c>
      <c r="U1575" s="101"/>
      <c r="V1575" s="280"/>
      <c r="W1575" s="101"/>
      <c r="X1575" s="70"/>
      <c r="Y1575" s="374"/>
      <c r="Z1575" s="58"/>
      <c r="AA1575" s="56">
        <v>11</v>
      </c>
      <c r="AB1575" s="110"/>
      <c r="AC1575" s="74">
        <f t="shared" si="197"/>
        <v>-1</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c r="I1576" s="101"/>
      <c r="J1576" s="101"/>
      <c r="K1576" s="70"/>
      <c r="L1576" s="374"/>
      <c r="M1576" s="58"/>
      <c r="N1576" s="56">
        <v>12</v>
      </c>
      <c r="O1576" s="70">
        <v>110</v>
      </c>
      <c r="P1576" s="277">
        <v>103</v>
      </c>
      <c r="Q1576" s="277">
        <v>84</v>
      </c>
      <c r="R1576" s="70">
        <v>77</v>
      </c>
      <c r="S1576" s="90">
        <v>102</v>
      </c>
      <c r="T1576" s="70">
        <v>76</v>
      </c>
      <c r="U1576" s="101"/>
      <c r="V1576" s="280"/>
      <c r="W1576" s="101"/>
      <c r="X1576" s="70"/>
      <c r="Y1576" s="374"/>
      <c r="Z1576" s="58"/>
      <c r="AA1576" s="56">
        <v>12</v>
      </c>
      <c r="AB1576" s="110"/>
      <c r="AC1576" s="74">
        <f t="shared" si="197"/>
        <v>-26</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c r="I1577" s="101"/>
      <c r="J1577" s="101"/>
      <c r="K1577" s="70"/>
      <c r="L1577" s="374"/>
      <c r="M1577" s="58"/>
      <c r="N1577" s="56">
        <v>13</v>
      </c>
      <c r="O1577" s="70">
        <v>79</v>
      </c>
      <c r="P1577" s="277">
        <v>64</v>
      </c>
      <c r="Q1577" s="277">
        <v>54</v>
      </c>
      <c r="R1577" s="70">
        <v>77</v>
      </c>
      <c r="S1577" s="90">
        <v>84</v>
      </c>
      <c r="T1577" s="70">
        <v>58</v>
      </c>
      <c r="U1577" s="101"/>
      <c r="V1577" s="280"/>
      <c r="W1577" s="101"/>
      <c r="X1577" s="70"/>
      <c r="Y1577" s="374"/>
      <c r="Z1577" s="58"/>
      <c r="AA1577" s="56">
        <v>13</v>
      </c>
      <c r="AB1577" s="110"/>
      <c r="AC1577" s="74">
        <f t="shared" si="197"/>
        <v>-26</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c r="I1578" s="101"/>
      <c r="J1578" s="101"/>
      <c r="K1578" s="70"/>
      <c r="L1578" s="374"/>
      <c r="M1578" s="58"/>
      <c r="N1578" s="56">
        <v>14</v>
      </c>
      <c r="O1578" s="70">
        <v>204</v>
      </c>
      <c r="P1578" s="277">
        <v>329</v>
      </c>
      <c r="Q1578" s="277">
        <v>168</v>
      </c>
      <c r="R1578" s="70">
        <v>175</v>
      </c>
      <c r="S1578" s="90">
        <v>240</v>
      </c>
      <c r="T1578" s="70">
        <v>155</v>
      </c>
      <c r="U1578" s="101"/>
      <c r="V1578" s="280"/>
      <c r="W1578" s="101"/>
      <c r="X1578" s="70"/>
      <c r="Y1578" s="374"/>
      <c r="Z1578" s="58"/>
      <c r="AA1578" s="56">
        <v>14</v>
      </c>
      <c r="AB1578" s="110"/>
      <c r="AC1578" s="74">
        <f t="shared" si="197"/>
        <v>-85</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c r="I1579" s="101"/>
      <c r="J1579" s="101"/>
      <c r="K1579" s="70"/>
      <c r="L1579" s="374"/>
      <c r="M1579" s="58"/>
      <c r="N1579" s="56">
        <v>15</v>
      </c>
      <c r="O1579" s="70">
        <v>311</v>
      </c>
      <c r="P1579" s="277">
        <v>253</v>
      </c>
      <c r="Q1579" s="277">
        <v>321</v>
      </c>
      <c r="R1579" s="70">
        <v>244</v>
      </c>
      <c r="S1579" s="90">
        <v>243</v>
      </c>
      <c r="T1579" s="70">
        <v>93</v>
      </c>
      <c r="U1579" s="101"/>
      <c r="V1579" s="280"/>
      <c r="W1579" s="101"/>
      <c r="X1579" s="70"/>
      <c r="Y1579" s="374"/>
      <c r="Z1579" s="58"/>
      <c r="AA1579" s="56">
        <v>15</v>
      </c>
      <c r="AB1579" s="110"/>
      <c r="AC1579" s="74">
        <f t="shared" si="197"/>
        <v>-150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c r="I1580" s="101"/>
      <c r="J1580" s="101"/>
      <c r="K1580" s="70"/>
      <c r="L1580" s="374"/>
      <c r="M1580" s="58"/>
      <c r="N1580" s="56">
        <v>16</v>
      </c>
      <c r="O1580" s="70">
        <v>90</v>
      </c>
      <c r="P1580" s="277">
        <v>69</v>
      </c>
      <c r="Q1580" s="277">
        <v>85</v>
      </c>
      <c r="R1580" s="70">
        <v>90</v>
      </c>
      <c r="S1580" s="90">
        <v>107</v>
      </c>
      <c r="T1580" s="70">
        <v>90</v>
      </c>
      <c r="U1580" s="101"/>
      <c r="V1580" s="280"/>
      <c r="W1580" s="101"/>
      <c r="X1580" s="70"/>
      <c r="Y1580" s="374"/>
      <c r="Z1580" s="58"/>
      <c r="AA1580" s="56">
        <v>16</v>
      </c>
      <c r="AB1580" s="110"/>
      <c r="AC1580" s="74">
        <f t="shared" si="197"/>
        <v>-17</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c r="I1581" s="101"/>
      <c r="J1581" s="101"/>
      <c r="K1581" s="70"/>
      <c r="L1581" s="374"/>
      <c r="M1581" s="58"/>
      <c r="N1581" s="56">
        <v>17</v>
      </c>
      <c r="O1581" s="70">
        <v>61</v>
      </c>
      <c r="P1581" s="277">
        <v>61</v>
      </c>
      <c r="Q1581" s="277">
        <v>53</v>
      </c>
      <c r="R1581" s="70">
        <v>57</v>
      </c>
      <c r="S1581" s="90">
        <v>93</v>
      </c>
      <c r="T1581" s="70">
        <v>62</v>
      </c>
      <c r="U1581" s="101"/>
      <c r="V1581" s="280"/>
      <c r="W1581" s="101"/>
      <c r="X1581" s="70"/>
      <c r="Y1581" s="374"/>
      <c r="Z1581" s="58"/>
      <c r="AA1581" s="56">
        <v>17</v>
      </c>
      <c r="AB1581" s="110"/>
      <c r="AC1581" s="74">
        <f t="shared" si="197"/>
        <v>-31</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c r="I1582" s="101"/>
      <c r="J1582" s="101"/>
      <c r="K1582" s="70"/>
      <c r="L1582" s="374"/>
      <c r="M1582" s="58"/>
      <c r="N1582" s="56">
        <v>18</v>
      </c>
      <c r="O1582" s="70">
        <v>29</v>
      </c>
      <c r="P1582" s="277">
        <v>43</v>
      </c>
      <c r="Q1582" s="277">
        <v>39</v>
      </c>
      <c r="R1582" s="70">
        <v>35</v>
      </c>
      <c r="S1582" s="90">
        <v>59</v>
      </c>
      <c r="T1582" s="70">
        <v>44</v>
      </c>
      <c r="U1582" s="101"/>
      <c r="V1582" s="280"/>
      <c r="W1582" s="101"/>
      <c r="X1582" s="70"/>
      <c r="Y1582" s="374"/>
      <c r="Z1582" s="58"/>
      <c r="AA1582" s="56">
        <v>18</v>
      </c>
      <c r="AB1582" s="110"/>
      <c r="AC1582" s="74">
        <f t="shared" si="197"/>
        <v>-15</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c r="I1583" s="101"/>
      <c r="J1583" s="101"/>
      <c r="K1583" s="70"/>
      <c r="L1583" s="374"/>
      <c r="M1583" s="58"/>
      <c r="N1583" s="56">
        <v>19</v>
      </c>
      <c r="O1583" s="70">
        <v>2</v>
      </c>
      <c r="P1583" s="277">
        <v>2</v>
      </c>
      <c r="Q1583" s="277">
        <v>2</v>
      </c>
      <c r="R1583" s="70">
        <v>5</v>
      </c>
      <c r="S1583" s="90">
        <v>3</v>
      </c>
      <c r="T1583" s="70">
        <v>8</v>
      </c>
      <c r="U1583" s="101"/>
      <c r="V1583" s="280"/>
      <c r="W1583" s="101"/>
      <c r="X1583" s="70"/>
      <c r="Y1583" s="374"/>
      <c r="Z1583" s="58"/>
      <c r="AA1583" s="56">
        <v>19</v>
      </c>
      <c r="AB1583" s="110"/>
      <c r="AC1583" s="74">
        <f t="shared" si="197"/>
        <v>5</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c r="I1584" s="101"/>
      <c r="J1584" s="101"/>
      <c r="K1584" s="70"/>
      <c r="L1584" s="374"/>
      <c r="M1584" s="58"/>
      <c r="N1584" s="56">
        <v>20</v>
      </c>
      <c r="O1584" s="70">
        <v>13</v>
      </c>
      <c r="P1584" s="277">
        <v>9</v>
      </c>
      <c r="Q1584" s="277">
        <v>18</v>
      </c>
      <c r="R1584" s="70">
        <v>24</v>
      </c>
      <c r="S1584" s="90">
        <v>29</v>
      </c>
      <c r="T1584" s="70">
        <v>18</v>
      </c>
      <c r="U1584" s="101"/>
      <c r="V1584" s="280"/>
      <c r="W1584" s="101"/>
      <c r="X1584" s="70"/>
      <c r="Y1584" s="374"/>
      <c r="Z1584" s="58"/>
      <c r="AA1584" s="56">
        <v>20</v>
      </c>
      <c r="AB1584" s="110"/>
      <c r="AC1584" s="74">
        <f t="shared" si="197"/>
        <v>-11</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c r="I1585" s="101"/>
      <c r="J1585" s="101"/>
      <c r="K1585" s="70"/>
      <c r="L1585" s="374"/>
      <c r="M1585" s="58"/>
      <c r="N1585" s="56">
        <v>21</v>
      </c>
      <c r="O1585" s="70">
        <v>183</v>
      </c>
      <c r="P1585" s="277">
        <v>219</v>
      </c>
      <c r="Q1585" s="277">
        <v>234</v>
      </c>
      <c r="R1585" s="70">
        <v>296</v>
      </c>
      <c r="S1585" s="90">
        <v>387</v>
      </c>
      <c r="T1585" s="70">
        <v>261</v>
      </c>
      <c r="U1585" s="101"/>
      <c r="V1585" s="280"/>
      <c r="W1585" s="101"/>
      <c r="X1585" s="70"/>
      <c r="Y1585" s="374"/>
      <c r="Z1585" s="58"/>
      <c r="AA1585" s="56">
        <v>21</v>
      </c>
      <c r="AB1585" s="110"/>
      <c r="AC1585" s="74">
        <f t="shared" si="197"/>
        <v>-126</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c r="I1586" s="101"/>
      <c r="J1586" s="101"/>
      <c r="K1586" s="70"/>
      <c r="L1586" s="374"/>
      <c r="M1586" s="58"/>
      <c r="N1586" s="56">
        <v>22</v>
      </c>
      <c r="O1586" s="70">
        <v>120</v>
      </c>
      <c r="P1586" s="277">
        <v>130</v>
      </c>
      <c r="Q1586" s="277">
        <v>129</v>
      </c>
      <c r="R1586" s="70">
        <v>105</v>
      </c>
      <c r="S1586" s="90">
        <v>128</v>
      </c>
      <c r="T1586" s="70">
        <v>102</v>
      </c>
      <c r="U1586" s="101"/>
      <c r="V1586" s="280"/>
      <c r="W1586" s="101"/>
      <c r="X1586" s="70"/>
      <c r="Y1586" s="374"/>
      <c r="Z1586" s="58"/>
      <c r="AA1586" s="56">
        <v>22</v>
      </c>
      <c r="AB1586" s="110"/>
      <c r="AC1586" s="74">
        <f t="shared" si="197"/>
        <v>-26</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c r="I1587" s="101"/>
      <c r="J1587" s="101"/>
      <c r="K1587" s="70"/>
      <c r="L1587" s="374"/>
      <c r="M1587" s="58"/>
      <c r="N1587" s="56">
        <v>23</v>
      </c>
      <c r="O1587" s="70">
        <v>224</v>
      </c>
      <c r="P1587" s="277">
        <v>271</v>
      </c>
      <c r="Q1587" s="277">
        <v>270</v>
      </c>
      <c r="R1587" s="70">
        <v>258</v>
      </c>
      <c r="S1587" s="90">
        <v>289</v>
      </c>
      <c r="T1587" s="70">
        <v>268</v>
      </c>
      <c r="U1587" s="101"/>
      <c r="V1587" s="280"/>
      <c r="W1587" s="101"/>
      <c r="X1587" s="70"/>
      <c r="Y1587" s="374"/>
      <c r="Z1587" s="58"/>
      <c r="AA1587" s="56">
        <v>23</v>
      </c>
      <c r="AB1587" s="110"/>
      <c r="AC1587" s="74">
        <f t="shared" si="197"/>
        <v>-21</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c r="I1588" s="101"/>
      <c r="J1588" s="101"/>
      <c r="K1588" s="70"/>
      <c r="L1588" s="374"/>
      <c r="M1588" s="58"/>
      <c r="N1588" s="56">
        <v>24</v>
      </c>
      <c r="O1588" s="70">
        <v>1</v>
      </c>
      <c r="P1588" s="277">
        <v>0</v>
      </c>
      <c r="Q1588" s="277">
        <v>0</v>
      </c>
      <c r="R1588" s="70">
        <v>0</v>
      </c>
      <c r="S1588" s="90" t="s">
        <v>114</v>
      </c>
      <c r="T1588" s="70">
        <v>1</v>
      </c>
      <c r="U1588" s="101"/>
      <c r="V1588" s="368"/>
      <c r="W1588" s="101"/>
      <c r="X1588" s="70"/>
      <c r="Y1588" s="374"/>
      <c r="Z1588" s="58"/>
      <c r="AA1588" s="56">
        <v>24</v>
      </c>
      <c r="AB1588" s="110"/>
      <c r="AC1588" s="74">
        <f t="shared" si="197"/>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1">SUM(F1565:F1588)</f>
        <v>10159</v>
      </c>
      <c r="G1589" s="61">
        <f t="shared" si="201"/>
        <v>11885</v>
      </c>
      <c r="H1589" s="61">
        <f t="shared" si="201"/>
        <v>0</v>
      </c>
      <c r="I1589" s="61">
        <f t="shared" si="201"/>
        <v>0</v>
      </c>
      <c r="J1589" s="61">
        <f t="shared" si="201"/>
        <v>0</v>
      </c>
      <c r="K1589" s="61">
        <f t="shared" si="201"/>
        <v>0</v>
      </c>
      <c r="L1589" s="61">
        <f t="shared" si="201"/>
        <v>0</v>
      </c>
      <c r="M1589" s="61">
        <f t="shared" si="201"/>
        <v>0</v>
      </c>
      <c r="N1589" s="71" t="s">
        <v>2</v>
      </c>
      <c r="O1589" s="61">
        <f>SUM(O1565:O1588)</f>
        <v>1741</v>
      </c>
      <c r="P1589" s="61">
        <f>SUM(P1566:P1588)</f>
        <v>1848</v>
      </c>
      <c r="Q1589" s="61">
        <f>SUM(Q1566:Q1588)</f>
        <v>1751</v>
      </c>
      <c r="R1589" s="61">
        <f>SUM(R1566:R1588)</f>
        <v>1769</v>
      </c>
      <c r="S1589" s="61">
        <f t="shared" ref="S1589:Z1589" si="202">SUM(S1565:S1588)</f>
        <v>2045</v>
      </c>
      <c r="T1589" s="61">
        <f t="shared" si="202"/>
        <v>1440</v>
      </c>
      <c r="U1589" s="61">
        <f t="shared" si="202"/>
        <v>0</v>
      </c>
      <c r="V1589" s="61">
        <f t="shared" si="202"/>
        <v>0</v>
      </c>
      <c r="W1589" s="61">
        <f t="shared" si="202"/>
        <v>0</v>
      </c>
      <c r="X1589" s="61">
        <f t="shared" si="202"/>
        <v>0</v>
      </c>
      <c r="Y1589" s="61">
        <f t="shared" si="202"/>
        <v>0</v>
      </c>
      <c r="Z1589" s="61">
        <f t="shared" si="202"/>
        <v>0</v>
      </c>
      <c r="AA1589" s="60" t="s">
        <v>2</v>
      </c>
      <c r="AB1589" s="110"/>
      <c r="AC1589" s="74"/>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74"/>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74"/>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74"/>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74"/>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c r="S1594" s="310"/>
      <c r="T1594" s="310"/>
      <c r="U1594" s="310"/>
      <c r="V1594" s="310"/>
      <c r="W1594" s="310"/>
      <c r="X1594" s="310" t="s">
        <v>114</v>
      </c>
      <c r="Y1594" s="310"/>
      <c r="Z1594" s="310"/>
      <c r="AA1594" s="103" t="s">
        <v>308</v>
      </c>
      <c r="AB1594" s="116"/>
      <c r="AC1594" s="74"/>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c r="I1595" s="278"/>
      <c r="J1595" s="278"/>
      <c r="K1595" s="280"/>
      <c r="L1595" s="15"/>
      <c r="M1595" s="58"/>
      <c r="N1595" s="64">
        <v>1</v>
      </c>
      <c r="O1595" s="280" t="s">
        <v>114</v>
      </c>
      <c r="P1595" s="277" t="s">
        <v>114</v>
      </c>
      <c r="Q1595" s="277" t="s">
        <v>114</v>
      </c>
      <c r="R1595" s="280" t="s">
        <v>114</v>
      </c>
      <c r="S1595" s="69" t="s">
        <v>114</v>
      </c>
      <c r="T1595" s="280" t="s">
        <v>114</v>
      </c>
      <c r="U1595" s="278" t="s">
        <v>114</v>
      </c>
      <c r="V1595" s="278" t="s">
        <v>114</v>
      </c>
      <c r="W1595" s="278" t="s">
        <v>114</v>
      </c>
      <c r="X1595" s="280" t="s">
        <v>114</v>
      </c>
      <c r="Y1595" s="70" t="s">
        <v>114</v>
      </c>
      <c r="Z1595" s="58" t="s">
        <v>114</v>
      </c>
      <c r="AA1595" s="64">
        <v>1</v>
      </c>
      <c r="AC1595" s="74">
        <f t="shared" si="197"/>
        <v>0</v>
      </c>
      <c r="AD1595" s="15" t="b">
        <f t="shared" ref="AD1595:AD1618" si="203">IF(T1595&gt;=T1565,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c r="I1596" s="101"/>
      <c r="J1596" s="101"/>
      <c r="K1596" s="70"/>
      <c r="L1596" s="280"/>
      <c r="M1596" s="58"/>
      <c r="N1596" s="64">
        <v>2</v>
      </c>
      <c r="O1596" s="70">
        <v>48</v>
      </c>
      <c r="P1596" s="277">
        <v>32</v>
      </c>
      <c r="Q1596" s="277">
        <v>36</v>
      </c>
      <c r="R1596" s="280">
        <v>33</v>
      </c>
      <c r="S1596" s="90">
        <v>35</v>
      </c>
      <c r="T1596" s="70">
        <v>32</v>
      </c>
      <c r="U1596" s="101"/>
      <c r="V1596" s="280"/>
      <c r="W1596" s="101"/>
      <c r="X1596" s="70"/>
      <c r="Y1596" s="280"/>
      <c r="Z1596" s="58"/>
      <c r="AA1596" s="64">
        <v>2</v>
      </c>
      <c r="AC1596" s="74">
        <f t="shared" si="197"/>
        <v>-3</v>
      </c>
      <c r="AD1596" s="15" t="b">
        <f t="shared" si="203"/>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c r="I1597" s="101"/>
      <c r="J1597" s="101"/>
      <c r="K1597" s="70"/>
      <c r="L1597" s="280"/>
      <c r="M1597" s="58"/>
      <c r="N1597" s="64">
        <v>3</v>
      </c>
      <c r="O1597" s="70">
        <v>34</v>
      </c>
      <c r="P1597" s="277">
        <v>24</v>
      </c>
      <c r="Q1597" s="277">
        <v>25</v>
      </c>
      <c r="R1597" s="280">
        <v>33</v>
      </c>
      <c r="S1597" s="90">
        <v>23</v>
      </c>
      <c r="T1597" s="70">
        <v>16</v>
      </c>
      <c r="U1597" s="101"/>
      <c r="V1597" s="368"/>
      <c r="W1597" s="101"/>
      <c r="X1597" s="70"/>
      <c r="Y1597" s="280"/>
      <c r="Z1597" s="58"/>
      <c r="AA1597" s="64">
        <v>3</v>
      </c>
      <c r="AB1597" s="112"/>
      <c r="AC1597" s="74">
        <f t="shared" si="197"/>
        <v>-7</v>
      </c>
      <c r="AD1597" s="15" t="b">
        <f t="shared" si="203"/>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c r="I1598" s="101"/>
      <c r="J1598" s="101"/>
      <c r="K1598" s="70"/>
      <c r="L1598" s="368"/>
      <c r="M1598" s="58"/>
      <c r="N1598" s="64">
        <v>4</v>
      </c>
      <c r="O1598" s="70">
        <v>69</v>
      </c>
      <c r="P1598" s="277">
        <v>71</v>
      </c>
      <c r="Q1598" s="277">
        <v>79</v>
      </c>
      <c r="R1598" s="280">
        <v>96</v>
      </c>
      <c r="S1598" s="90">
        <v>101</v>
      </c>
      <c r="T1598" s="70">
        <v>90</v>
      </c>
      <c r="U1598" s="101"/>
      <c r="V1598" s="368"/>
      <c r="W1598" s="101"/>
      <c r="X1598" s="70"/>
      <c r="Y1598" s="368"/>
      <c r="Z1598" s="58"/>
      <c r="AA1598" s="64">
        <v>4</v>
      </c>
      <c r="AC1598" s="74">
        <f t="shared" si="197"/>
        <v>-11</v>
      </c>
      <c r="AD1598" s="15" t="b">
        <f t="shared" si="203"/>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c r="I1599" s="101"/>
      <c r="J1599" s="101"/>
      <c r="K1599" s="70"/>
      <c r="L1599" s="368"/>
      <c r="M1599" s="58"/>
      <c r="N1599" s="64">
        <v>5</v>
      </c>
      <c r="O1599" s="70">
        <v>3</v>
      </c>
      <c r="P1599" s="277">
        <v>0</v>
      </c>
      <c r="Q1599" s="277">
        <v>7</v>
      </c>
      <c r="R1599" s="280">
        <v>7</v>
      </c>
      <c r="S1599" s="90">
        <v>9</v>
      </c>
      <c r="T1599" s="70">
        <v>3</v>
      </c>
      <c r="U1599" s="101"/>
      <c r="V1599" s="368"/>
      <c r="W1599" s="101"/>
      <c r="X1599" s="70"/>
      <c r="Y1599" s="368"/>
      <c r="Z1599" s="58"/>
      <c r="AA1599" s="64">
        <v>5</v>
      </c>
      <c r="AC1599" s="74">
        <f t="shared" si="197"/>
        <v>-6</v>
      </c>
      <c r="AD1599" s="15" t="b">
        <f t="shared" si="203"/>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c r="I1600" s="101"/>
      <c r="J1600" s="101"/>
      <c r="K1600" s="70"/>
      <c r="L1600" s="368"/>
      <c r="M1600" s="58"/>
      <c r="N1600" s="64">
        <v>6</v>
      </c>
      <c r="O1600" s="70">
        <v>32</v>
      </c>
      <c r="P1600" s="277">
        <v>24</v>
      </c>
      <c r="Q1600" s="277">
        <v>21</v>
      </c>
      <c r="R1600" s="280">
        <v>21</v>
      </c>
      <c r="S1600" s="90">
        <v>23</v>
      </c>
      <c r="T1600" s="70">
        <v>24</v>
      </c>
      <c r="U1600" s="101"/>
      <c r="V1600" s="368"/>
      <c r="W1600" s="101"/>
      <c r="X1600" s="70"/>
      <c r="Y1600" s="368"/>
      <c r="Z1600" s="58"/>
      <c r="AA1600" s="64">
        <v>6</v>
      </c>
      <c r="AC1600" s="74">
        <f t="shared" si="197"/>
        <v>1</v>
      </c>
      <c r="AD1600" s="15" t="b">
        <f t="shared" si="203"/>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c r="I1601" s="101"/>
      <c r="J1601" s="101"/>
      <c r="K1601" s="70"/>
      <c r="L1601" s="368"/>
      <c r="M1601" s="58"/>
      <c r="N1601" s="64">
        <v>7</v>
      </c>
      <c r="O1601" s="70">
        <v>26</v>
      </c>
      <c r="P1601" s="277">
        <v>30</v>
      </c>
      <c r="Q1601" s="277">
        <v>27</v>
      </c>
      <c r="R1601" s="280">
        <v>26</v>
      </c>
      <c r="S1601" s="90">
        <v>40</v>
      </c>
      <c r="T1601" s="70">
        <v>86</v>
      </c>
      <c r="U1601" s="101"/>
      <c r="V1601" s="368"/>
      <c r="W1601" s="101"/>
      <c r="X1601" s="70"/>
      <c r="Y1601" s="368"/>
      <c r="Z1601" s="58"/>
      <c r="AA1601" s="64">
        <v>7</v>
      </c>
      <c r="AC1601" s="74">
        <f t="shared" si="197"/>
        <v>46</v>
      </c>
      <c r="AD1601" s="15" t="b">
        <f t="shared" si="203"/>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c r="I1602" s="101"/>
      <c r="J1602" s="101"/>
      <c r="K1602" s="70"/>
      <c r="L1602" s="368"/>
      <c r="M1602" s="58"/>
      <c r="N1602" s="64">
        <v>8</v>
      </c>
      <c r="O1602" s="70">
        <v>258</v>
      </c>
      <c r="P1602" s="277">
        <v>245</v>
      </c>
      <c r="Q1602" s="277">
        <v>236</v>
      </c>
      <c r="R1602" s="280">
        <v>241</v>
      </c>
      <c r="S1602" s="90">
        <v>261</v>
      </c>
      <c r="T1602" s="70">
        <v>185</v>
      </c>
      <c r="U1602" s="101"/>
      <c r="V1602" s="368"/>
      <c r="W1602" s="101"/>
      <c r="X1602" s="70"/>
      <c r="Y1602" s="368"/>
      <c r="Z1602" s="58"/>
      <c r="AA1602" s="64">
        <v>8</v>
      </c>
      <c r="AC1602" s="74">
        <f t="shared" si="197"/>
        <v>-76</v>
      </c>
      <c r="AD1602" s="15" t="b">
        <f t="shared" si="203"/>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c r="I1603" s="101"/>
      <c r="J1603" s="101"/>
      <c r="K1603" s="70"/>
      <c r="L1603" s="368"/>
      <c r="M1603" s="58"/>
      <c r="N1603" s="64">
        <v>9</v>
      </c>
      <c r="O1603" s="70">
        <v>27</v>
      </c>
      <c r="P1603" s="277">
        <v>36</v>
      </c>
      <c r="Q1603" s="277">
        <v>41</v>
      </c>
      <c r="R1603" s="280">
        <v>772</v>
      </c>
      <c r="S1603" s="90">
        <v>70</v>
      </c>
      <c r="T1603" s="70">
        <v>45</v>
      </c>
      <c r="U1603" s="101"/>
      <c r="V1603" s="368"/>
      <c r="W1603" s="101"/>
      <c r="X1603" s="70"/>
      <c r="Y1603" s="368"/>
      <c r="Z1603" s="58"/>
      <c r="AA1603" s="64">
        <v>9</v>
      </c>
      <c r="AC1603" s="74">
        <f t="shared" si="197"/>
        <v>-25</v>
      </c>
      <c r="AD1603" s="15" t="b">
        <f t="shared" si="203"/>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c r="I1604" s="101"/>
      <c r="J1604" s="101"/>
      <c r="K1604" s="70"/>
      <c r="L1604" s="368"/>
      <c r="M1604" s="58"/>
      <c r="N1604" s="64">
        <v>10</v>
      </c>
      <c r="O1604" s="70">
        <v>133</v>
      </c>
      <c r="P1604" s="277">
        <v>112</v>
      </c>
      <c r="Q1604" s="277">
        <v>125</v>
      </c>
      <c r="R1604" s="280">
        <v>56</v>
      </c>
      <c r="S1604" s="90">
        <v>74</v>
      </c>
      <c r="T1604" s="70">
        <v>53</v>
      </c>
      <c r="U1604" s="101"/>
      <c r="V1604" s="368"/>
      <c r="W1604" s="101"/>
      <c r="X1604" s="70"/>
      <c r="Y1604" s="368"/>
      <c r="Z1604" s="58"/>
      <c r="AA1604" s="64">
        <v>10</v>
      </c>
      <c r="AC1604" s="74">
        <f t="shared" si="197"/>
        <v>-21</v>
      </c>
      <c r="AD1604" s="15" t="b">
        <f t="shared" si="203"/>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c r="I1605" s="101"/>
      <c r="J1605" s="101"/>
      <c r="K1605" s="70"/>
      <c r="L1605" s="368"/>
      <c r="M1605" s="58"/>
      <c r="N1605" s="64">
        <v>11</v>
      </c>
      <c r="O1605" s="70">
        <v>115</v>
      </c>
      <c r="P1605" s="277">
        <v>108</v>
      </c>
      <c r="Q1605" s="277">
        <v>89</v>
      </c>
      <c r="R1605" s="280">
        <v>87</v>
      </c>
      <c r="S1605" s="90">
        <v>86</v>
      </c>
      <c r="T1605" s="70">
        <v>69</v>
      </c>
      <c r="U1605" s="101"/>
      <c r="V1605" s="368"/>
      <c r="W1605" s="101"/>
      <c r="X1605" s="70"/>
      <c r="Y1605" s="368"/>
      <c r="Z1605" s="58"/>
      <c r="AA1605" s="64">
        <v>11</v>
      </c>
      <c r="AC1605" s="74">
        <f t="shared" si="197"/>
        <v>-17</v>
      </c>
      <c r="AD1605" s="15" t="b">
        <f t="shared" si="203"/>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c r="I1606" s="101"/>
      <c r="J1606" s="101"/>
      <c r="K1606" s="70"/>
      <c r="L1606" s="368"/>
      <c r="M1606" s="58"/>
      <c r="N1606" s="64">
        <v>12</v>
      </c>
      <c r="O1606" s="70">
        <v>320</v>
      </c>
      <c r="P1606" s="277">
        <v>318</v>
      </c>
      <c r="Q1606" s="277">
        <v>295</v>
      </c>
      <c r="R1606" s="280">
        <v>296</v>
      </c>
      <c r="S1606" s="90">
        <v>350</v>
      </c>
      <c r="T1606" s="70">
        <v>233</v>
      </c>
      <c r="U1606" s="101"/>
      <c r="V1606" s="368"/>
      <c r="W1606" s="101"/>
      <c r="X1606" s="70"/>
      <c r="Y1606" s="368"/>
      <c r="Z1606" s="58"/>
      <c r="AA1606" s="64">
        <v>12</v>
      </c>
      <c r="AC1606" s="74">
        <f t="shared" ref="AC1606:AC1669" si="204">IFERROR(T1606-S1606,0)</f>
        <v>-117</v>
      </c>
      <c r="AD1606" s="15" t="b">
        <f t="shared" si="203"/>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c r="I1607" s="101"/>
      <c r="J1607" s="101"/>
      <c r="K1607" s="70"/>
      <c r="L1607" s="368"/>
      <c r="M1607" s="58"/>
      <c r="N1607" s="64">
        <v>13</v>
      </c>
      <c r="O1607" s="70">
        <v>217</v>
      </c>
      <c r="P1607" s="277">
        <v>154</v>
      </c>
      <c r="Q1607" s="277">
        <v>131</v>
      </c>
      <c r="R1607" s="280">
        <v>184</v>
      </c>
      <c r="S1607" s="90">
        <v>178</v>
      </c>
      <c r="T1607" s="70">
        <v>130</v>
      </c>
      <c r="U1607" s="101"/>
      <c r="V1607" s="368"/>
      <c r="W1607" s="101"/>
      <c r="X1607" s="70"/>
      <c r="Y1607" s="368"/>
      <c r="Z1607" s="58"/>
      <c r="AA1607" s="64">
        <v>13</v>
      </c>
      <c r="AC1607" s="74">
        <f t="shared" si="204"/>
        <v>-48</v>
      </c>
      <c r="AD1607" s="15" t="b">
        <f t="shared" si="203"/>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c r="I1608" s="101"/>
      <c r="J1608" s="101"/>
      <c r="K1608" s="70"/>
      <c r="L1608" s="368"/>
      <c r="M1608" s="58"/>
      <c r="N1608" s="64">
        <v>14</v>
      </c>
      <c r="O1608" s="70">
        <v>527</v>
      </c>
      <c r="P1608" s="277">
        <v>898</v>
      </c>
      <c r="Q1608" s="277">
        <v>202</v>
      </c>
      <c r="R1608" s="280">
        <v>233</v>
      </c>
      <c r="S1608" s="90">
        <v>269</v>
      </c>
      <c r="T1608" s="70">
        <v>173</v>
      </c>
      <c r="U1608" s="101"/>
      <c r="V1608" s="368"/>
      <c r="W1608" s="101"/>
      <c r="X1608" s="70"/>
      <c r="Y1608" s="368"/>
      <c r="Z1608" s="58"/>
      <c r="AA1608" s="64">
        <v>14</v>
      </c>
      <c r="AC1608" s="74">
        <f t="shared" si="204"/>
        <v>-96</v>
      </c>
      <c r="AD1608" s="15" t="b">
        <f t="shared" si="203"/>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c r="I1609" s="101"/>
      <c r="J1609" s="101"/>
      <c r="K1609" s="70"/>
      <c r="L1609" s="368"/>
      <c r="M1609" s="58"/>
      <c r="N1609" s="64">
        <v>15</v>
      </c>
      <c r="O1609" s="70">
        <v>760</v>
      </c>
      <c r="P1609" s="277">
        <v>535</v>
      </c>
      <c r="Q1609" s="277">
        <v>919</v>
      </c>
      <c r="R1609" s="280">
        <v>368</v>
      </c>
      <c r="S1609" s="90">
        <v>287</v>
      </c>
      <c r="T1609" s="70">
        <v>129</v>
      </c>
      <c r="U1609" s="101"/>
      <c r="V1609" s="368"/>
      <c r="W1609" s="101"/>
      <c r="X1609" s="70"/>
      <c r="Y1609" s="368"/>
      <c r="Z1609" s="58"/>
      <c r="AA1609" s="64">
        <v>15</v>
      </c>
      <c r="AC1609" s="74">
        <f t="shared" si="204"/>
        <v>-158</v>
      </c>
      <c r="AD1609" s="15" t="b">
        <f t="shared" si="203"/>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c r="I1610" s="101"/>
      <c r="J1610" s="101"/>
      <c r="K1610" s="70"/>
      <c r="L1610" s="368"/>
      <c r="M1610" s="58"/>
      <c r="N1610" s="64">
        <v>16</v>
      </c>
      <c r="O1610" s="70">
        <v>125</v>
      </c>
      <c r="P1610" s="277">
        <v>101</v>
      </c>
      <c r="Q1610" s="277">
        <v>106</v>
      </c>
      <c r="R1610" s="280">
        <v>114</v>
      </c>
      <c r="S1610" s="90">
        <v>135</v>
      </c>
      <c r="T1610" s="70">
        <v>107</v>
      </c>
      <c r="U1610" s="101"/>
      <c r="V1610" s="368"/>
      <c r="W1610" s="101"/>
      <c r="X1610" s="70"/>
      <c r="Y1610" s="368"/>
      <c r="Z1610" s="58"/>
      <c r="AA1610" s="64">
        <v>16</v>
      </c>
      <c r="AC1610" s="74">
        <f t="shared" si="204"/>
        <v>-28</v>
      </c>
      <c r="AD1610" s="15" t="b">
        <f t="shared" si="203"/>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c r="I1611" s="101"/>
      <c r="J1611" s="101"/>
      <c r="K1611" s="70"/>
      <c r="L1611" s="368"/>
      <c r="M1611" s="58"/>
      <c r="N1611" s="64">
        <v>17</v>
      </c>
      <c r="O1611" s="70">
        <v>161</v>
      </c>
      <c r="P1611" s="277">
        <v>171</v>
      </c>
      <c r="Q1611" s="277">
        <v>181</v>
      </c>
      <c r="R1611" s="280">
        <v>189</v>
      </c>
      <c r="S1611" s="90">
        <v>247</v>
      </c>
      <c r="T1611" s="70">
        <v>184</v>
      </c>
      <c r="U1611" s="101"/>
      <c r="V1611" s="368"/>
      <c r="W1611" s="101"/>
      <c r="X1611" s="70"/>
      <c r="Y1611" s="368"/>
      <c r="Z1611" s="58"/>
      <c r="AA1611" s="64">
        <v>17</v>
      </c>
      <c r="AC1611" s="74">
        <f t="shared" si="204"/>
        <v>-63</v>
      </c>
      <c r="AD1611" s="15" t="b">
        <f t="shared" si="203"/>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c r="I1612" s="101"/>
      <c r="J1612" s="101"/>
      <c r="K1612" s="70"/>
      <c r="L1612" s="368"/>
      <c r="M1612" s="58"/>
      <c r="N1612" s="64">
        <v>18</v>
      </c>
      <c r="O1612" s="70">
        <v>101</v>
      </c>
      <c r="P1612" s="277">
        <v>137</v>
      </c>
      <c r="Q1612" s="277">
        <v>126</v>
      </c>
      <c r="R1612" s="280">
        <v>119</v>
      </c>
      <c r="S1612" s="90">
        <v>172</v>
      </c>
      <c r="T1612" s="70">
        <v>132</v>
      </c>
      <c r="U1612" s="101"/>
      <c r="V1612" s="368"/>
      <c r="W1612" s="101"/>
      <c r="X1612" s="70"/>
      <c r="Y1612" s="368"/>
      <c r="Z1612" s="58"/>
      <c r="AA1612" s="64">
        <v>18</v>
      </c>
      <c r="AC1612" s="74">
        <f t="shared" si="204"/>
        <v>-40</v>
      </c>
      <c r="AD1612" s="15" t="b">
        <f t="shared" si="203"/>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c r="I1613" s="101"/>
      <c r="J1613" s="101"/>
      <c r="K1613" s="70"/>
      <c r="L1613" s="368"/>
      <c r="M1613" s="58"/>
      <c r="N1613" s="64">
        <v>19</v>
      </c>
      <c r="O1613" s="70">
        <v>4</v>
      </c>
      <c r="P1613" s="277">
        <v>10</v>
      </c>
      <c r="Q1613" s="277">
        <v>7</v>
      </c>
      <c r="R1613" s="280">
        <v>13</v>
      </c>
      <c r="S1613" s="90">
        <v>21</v>
      </c>
      <c r="T1613" s="70">
        <v>14</v>
      </c>
      <c r="U1613" s="101"/>
      <c r="V1613" s="368"/>
      <c r="W1613" s="101"/>
      <c r="X1613" s="70"/>
      <c r="Y1613" s="368"/>
      <c r="Z1613" s="58"/>
      <c r="AA1613" s="64">
        <v>19</v>
      </c>
      <c r="AC1613" s="74">
        <f t="shared" si="204"/>
        <v>-7</v>
      </c>
      <c r="AD1613" s="15" t="b">
        <f t="shared" si="203"/>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c r="I1614" s="101"/>
      <c r="J1614" s="101"/>
      <c r="K1614" s="70"/>
      <c r="L1614" s="368"/>
      <c r="M1614" s="58"/>
      <c r="N1614" s="64">
        <v>20</v>
      </c>
      <c r="O1614" s="70">
        <v>42</v>
      </c>
      <c r="P1614" s="277">
        <v>41</v>
      </c>
      <c r="Q1614" s="277">
        <v>49</v>
      </c>
      <c r="R1614" s="280">
        <v>54</v>
      </c>
      <c r="S1614" s="90">
        <v>66</v>
      </c>
      <c r="T1614" s="70">
        <v>52</v>
      </c>
      <c r="U1614" s="101"/>
      <c r="V1614" s="368"/>
      <c r="W1614" s="101"/>
      <c r="X1614" s="70"/>
      <c r="Y1614" s="368"/>
      <c r="Z1614" s="58"/>
      <c r="AA1614" s="64">
        <v>20</v>
      </c>
      <c r="AC1614" s="74">
        <f t="shared" si="204"/>
        <v>-14</v>
      </c>
      <c r="AD1614" s="15" t="b">
        <f t="shared" si="203"/>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c r="I1615" s="101"/>
      <c r="J1615" s="101"/>
      <c r="K1615" s="70"/>
      <c r="L1615" s="368"/>
      <c r="M1615" s="58"/>
      <c r="N1615" s="64">
        <v>21</v>
      </c>
      <c r="O1615" s="70">
        <v>464</v>
      </c>
      <c r="P1615" s="277">
        <v>524</v>
      </c>
      <c r="Q1615" s="277">
        <v>617</v>
      </c>
      <c r="R1615" s="280">
        <v>699</v>
      </c>
      <c r="S1615" s="90">
        <v>911</v>
      </c>
      <c r="T1615" s="70">
        <v>602</v>
      </c>
      <c r="U1615" s="101"/>
      <c r="V1615" s="368"/>
      <c r="W1615" s="101"/>
      <c r="X1615" s="70"/>
      <c r="Y1615" s="368"/>
      <c r="Z1615" s="58"/>
      <c r="AA1615" s="64">
        <v>21</v>
      </c>
      <c r="AC1615" s="74">
        <f t="shared" si="204"/>
        <v>-309</v>
      </c>
      <c r="AD1615" s="15" t="b">
        <f t="shared" si="203"/>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c r="I1616" s="101"/>
      <c r="J1616" s="101"/>
      <c r="K1616" s="70"/>
      <c r="L1616" s="368"/>
      <c r="M1616" s="58"/>
      <c r="N1616" s="64">
        <v>22</v>
      </c>
      <c r="O1616" s="70">
        <v>340</v>
      </c>
      <c r="P1616" s="277">
        <v>356</v>
      </c>
      <c r="Q1616" s="277">
        <v>328</v>
      </c>
      <c r="R1616" s="280">
        <v>300</v>
      </c>
      <c r="S1616" s="90">
        <v>371</v>
      </c>
      <c r="T1616" s="70">
        <v>293</v>
      </c>
      <c r="U1616" s="101"/>
      <c r="V1616" s="368"/>
      <c r="W1616" s="101"/>
      <c r="X1616" s="70"/>
      <c r="Y1616" s="368"/>
      <c r="Z1616" s="58"/>
      <c r="AA1616" s="64">
        <v>22</v>
      </c>
      <c r="AC1616" s="74">
        <f t="shared" si="204"/>
        <v>-78</v>
      </c>
      <c r="AD1616" s="15" t="b">
        <f t="shared" si="203"/>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c r="I1617" s="101"/>
      <c r="J1617" s="101"/>
      <c r="K1617" s="70"/>
      <c r="L1617" s="368"/>
      <c r="M1617" s="58"/>
      <c r="N1617" s="64">
        <v>23</v>
      </c>
      <c r="O1617" s="70">
        <v>791</v>
      </c>
      <c r="P1617" s="277">
        <v>821</v>
      </c>
      <c r="Q1617" s="277">
        <v>813</v>
      </c>
      <c r="R1617" s="280">
        <v>828</v>
      </c>
      <c r="S1617" s="90">
        <v>889</v>
      </c>
      <c r="T1617" s="70">
        <v>710</v>
      </c>
      <c r="U1617" s="101"/>
      <c r="V1617" s="368"/>
      <c r="W1617" s="101"/>
      <c r="X1617" s="70"/>
      <c r="Y1617" s="368"/>
      <c r="Z1617" s="58"/>
      <c r="AA1617" s="64">
        <v>23</v>
      </c>
      <c r="AC1617" s="74">
        <f t="shared" si="204"/>
        <v>-179</v>
      </c>
      <c r="AD1617" s="15" t="b">
        <f t="shared" si="203"/>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c r="I1618" s="101"/>
      <c r="J1618" s="101"/>
      <c r="K1618" s="70"/>
      <c r="L1618" s="368"/>
      <c r="M1618" s="58"/>
      <c r="N1618" s="64">
        <v>24</v>
      </c>
      <c r="O1618" s="70">
        <v>1</v>
      </c>
      <c r="P1618" s="277">
        <v>0</v>
      </c>
      <c r="Q1618" s="277">
        <v>1</v>
      </c>
      <c r="R1618" s="280">
        <v>1</v>
      </c>
      <c r="S1618" s="90" t="s">
        <v>114</v>
      </c>
      <c r="T1618" s="70">
        <v>1</v>
      </c>
      <c r="U1618" s="101"/>
      <c r="V1618" s="368"/>
      <c r="W1618" s="101"/>
      <c r="X1618" s="70"/>
      <c r="Y1618" s="368"/>
      <c r="Z1618" s="58"/>
      <c r="AA1618" s="64">
        <v>24</v>
      </c>
      <c r="AC1618" s="74">
        <f t="shared" si="204"/>
        <v>0</v>
      </c>
      <c r="AD1618" s="15" t="b">
        <f t="shared" si="203"/>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5">SUM(F1595:F1618)</f>
        <v>23257</v>
      </c>
      <c r="G1619" s="61">
        <f t="shared" si="205"/>
        <v>26644</v>
      </c>
      <c r="H1619" s="61">
        <f t="shared" si="205"/>
        <v>0</v>
      </c>
      <c r="I1619" s="61">
        <f t="shared" si="205"/>
        <v>0</v>
      </c>
      <c r="J1619" s="61">
        <f t="shared" si="205"/>
        <v>0</v>
      </c>
      <c r="K1619" s="61">
        <f t="shared" si="205"/>
        <v>0</v>
      </c>
      <c r="L1619" s="61">
        <f t="shared" si="205"/>
        <v>0</v>
      </c>
      <c r="M1619" s="61">
        <f t="shared" si="205"/>
        <v>0</v>
      </c>
      <c r="N1619" s="71" t="s">
        <v>2</v>
      </c>
      <c r="O1619" s="61">
        <f>SUM(O1596:O1618)</f>
        <v>4598</v>
      </c>
      <c r="P1619" s="61">
        <f>SUM(P1596:P1618)</f>
        <v>4748</v>
      </c>
      <c r="Q1619" s="61">
        <f>SUM(Q1596:Q1618)</f>
        <v>4461</v>
      </c>
      <c r="R1619" s="61">
        <f>SUM(R1596:R1618)</f>
        <v>4770</v>
      </c>
      <c r="S1619" s="61">
        <f>SUM(S1595:S1618)</f>
        <v>4618</v>
      </c>
      <c r="T1619" s="61">
        <f t="shared" ref="T1619:Z1619" si="206">SUM(T1595:T1618)</f>
        <v>3363</v>
      </c>
      <c r="U1619" s="61">
        <f t="shared" si="206"/>
        <v>0</v>
      </c>
      <c r="V1619" s="61">
        <f>SUM(V1595:V1618)</f>
        <v>0</v>
      </c>
      <c r="W1619" s="61">
        <f t="shared" si="206"/>
        <v>0</v>
      </c>
      <c r="X1619" s="61">
        <f t="shared" si="206"/>
        <v>0</v>
      </c>
      <c r="Y1619" s="61">
        <f t="shared" si="206"/>
        <v>0</v>
      </c>
      <c r="Z1619" s="61">
        <f t="shared" si="206"/>
        <v>0</v>
      </c>
      <c r="AA1619" s="60" t="s">
        <v>2</v>
      </c>
      <c r="AC1619" s="74"/>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74"/>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74"/>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74"/>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74"/>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c r="S1624" s="310"/>
      <c r="T1624" s="310"/>
      <c r="U1624" s="310"/>
      <c r="V1624" s="310"/>
      <c r="W1624" s="310"/>
      <c r="X1624" s="310" t="s">
        <v>114</v>
      </c>
      <c r="Y1624" s="310"/>
      <c r="Z1624" s="310"/>
      <c r="AA1624" s="103" t="s">
        <v>309</v>
      </c>
      <c r="AB1624" s="282" t="s">
        <v>451</v>
      </c>
      <c r="AC1624" s="74"/>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c r="I1625" s="278"/>
      <c r="J1625" s="278"/>
      <c r="K1625" s="280"/>
      <c r="L1625" s="317"/>
      <c r="M1625" s="317"/>
      <c r="N1625" s="56">
        <v>1</v>
      </c>
      <c r="O1625" s="280" t="s">
        <v>114</v>
      </c>
      <c r="P1625" s="277" t="s">
        <v>114</v>
      </c>
      <c r="Q1625" s="277" t="s">
        <v>114</v>
      </c>
      <c r="R1625" s="280" t="s">
        <v>114</v>
      </c>
      <c r="S1625" s="69" t="s">
        <v>114</v>
      </c>
      <c r="T1625" s="280" t="s">
        <v>114</v>
      </c>
      <c r="U1625" s="278"/>
      <c r="V1625" s="278"/>
      <c r="W1625" s="278"/>
      <c r="X1625" s="280"/>
      <c r="Y1625" s="317"/>
      <c r="Z1625" s="317"/>
      <c r="AA1625" s="56">
        <v>1</v>
      </c>
      <c r="AB1625" s="15"/>
      <c r="AC1625" s="74">
        <f t="shared" si="204"/>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c r="I1626" s="101"/>
      <c r="J1626" s="101"/>
      <c r="K1626" s="70"/>
      <c r="L1626" s="317"/>
      <c r="M1626" s="317"/>
      <c r="N1626" s="56">
        <v>2</v>
      </c>
      <c r="O1626" s="70">
        <v>10</v>
      </c>
      <c r="P1626" s="277">
        <v>14</v>
      </c>
      <c r="Q1626" s="277">
        <v>16.62</v>
      </c>
      <c r="R1626" s="70" t="s">
        <v>114</v>
      </c>
      <c r="S1626" s="334">
        <v>72.12</v>
      </c>
      <c r="T1626" s="70">
        <v>14</v>
      </c>
      <c r="U1626" s="101"/>
      <c r="V1626" s="101"/>
      <c r="W1626" s="101"/>
      <c r="X1626" s="70"/>
      <c r="Y1626" s="317"/>
      <c r="Z1626" s="317"/>
      <c r="AA1626" s="56">
        <v>2</v>
      </c>
      <c r="AB1626" s="15"/>
      <c r="AC1626" s="74">
        <f t="shared" si="204"/>
        <v>-58.120000000000005</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c r="I1627" s="101"/>
      <c r="J1627" s="101"/>
      <c r="K1627" s="70"/>
      <c r="L1627" s="317"/>
      <c r="M1627" s="317"/>
      <c r="N1627" s="56">
        <v>3</v>
      </c>
      <c r="O1627" s="70">
        <v>10</v>
      </c>
      <c r="P1627" s="277">
        <v>9.69</v>
      </c>
      <c r="Q1627" s="277">
        <v>10.38</v>
      </c>
      <c r="R1627" s="70">
        <v>11</v>
      </c>
      <c r="S1627" s="335">
        <v>12.17</v>
      </c>
      <c r="T1627" s="70">
        <v>12.75</v>
      </c>
      <c r="U1627" s="101"/>
      <c r="V1627" s="101"/>
      <c r="W1627" s="101"/>
      <c r="X1627" s="70"/>
      <c r="Y1627" s="317"/>
      <c r="Z1627" s="317"/>
      <c r="AA1627" s="56">
        <v>3</v>
      </c>
      <c r="AB1627" s="281"/>
      <c r="AC1627" s="74">
        <f t="shared" si="204"/>
        <v>0.58000000000000007</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c r="I1628" s="101"/>
      <c r="J1628" s="101"/>
      <c r="K1628" s="70"/>
      <c r="L1628" s="317"/>
      <c r="M1628" s="317"/>
      <c r="N1628" s="56">
        <v>4</v>
      </c>
      <c r="O1628" s="70">
        <v>24</v>
      </c>
      <c r="P1628" s="277">
        <v>12.9</v>
      </c>
      <c r="Q1628" s="277">
        <v>8.25</v>
      </c>
      <c r="R1628" s="70" t="s">
        <v>114</v>
      </c>
      <c r="S1628" s="335">
        <v>12.65</v>
      </c>
      <c r="T1628" s="70">
        <v>14</v>
      </c>
      <c r="U1628" s="101"/>
      <c r="V1628" s="101"/>
      <c r="W1628" s="101"/>
      <c r="X1628" s="70"/>
      <c r="Y1628" s="317"/>
      <c r="Z1628" s="317"/>
      <c r="AA1628" s="56">
        <v>4</v>
      </c>
      <c r="AB1628" s="15"/>
      <c r="AC1628" s="74">
        <f t="shared" si="204"/>
        <v>1.3499999999999996</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c r="I1629" s="101"/>
      <c r="J1629" s="101"/>
      <c r="K1629" s="70"/>
      <c r="L1629" s="317"/>
      <c r="M1629" s="317"/>
      <c r="N1629" s="56">
        <v>5</v>
      </c>
      <c r="O1629" s="70" t="s">
        <v>114</v>
      </c>
      <c r="P1629" s="277">
        <v>9</v>
      </c>
      <c r="Q1629" s="277">
        <v>9.5</v>
      </c>
      <c r="R1629" s="70">
        <v>10</v>
      </c>
      <c r="S1629" s="335">
        <v>12</v>
      </c>
      <c r="T1629" s="70">
        <v>10</v>
      </c>
      <c r="U1629" s="101"/>
      <c r="V1629" s="101"/>
      <c r="W1629" s="101"/>
      <c r="X1629" s="70"/>
      <c r="Y1629" s="317"/>
      <c r="Z1629" s="317"/>
      <c r="AA1629" s="56">
        <v>5</v>
      </c>
      <c r="AB1629" s="15"/>
      <c r="AC1629" s="74">
        <f t="shared" si="204"/>
        <v>-2</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c r="I1630" s="101"/>
      <c r="J1630" s="101"/>
      <c r="K1630" s="70"/>
      <c r="L1630" s="317"/>
      <c r="M1630" s="317"/>
      <c r="N1630" s="56">
        <v>6</v>
      </c>
      <c r="O1630" s="70">
        <v>11.51</v>
      </c>
      <c r="P1630" s="277">
        <v>10.89</v>
      </c>
      <c r="Q1630" s="277">
        <v>11.75</v>
      </c>
      <c r="R1630" s="70">
        <v>11.69</v>
      </c>
      <c r="S1630" s="335">
        <v>13</v>
      </c>
      <c r="T1630" s="70">
        <v>10.89</v>
      </c>
      <c r="U1630" s="101"/>
      <c r="V1630" s="101"/>
      <c r="W1630" s="101"/>
      <c r="X1630" s="70"/>
      <c r="Y1630" s="317"/>
      <c r="Z1630" s="317"/>
      <c r="AA1630" s="56">
        <v>6</v>
      </c>
      <c r="AB1630" s="15"/>
      <c r="AC1630" s="74">
        <f t="shared" si="204"/>
        <v>-2.1099999999999994</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c r="I1631" s="101"/>
      <c r="J1631" s="101"/>
      <c r="K1631" s="70"/>
      <c r="L1631" s="317"/>
      <c r="M1631" s="317"/>
      <c r="N1631" s="56">
        <v>7</v>
      </c>
      <c r="O1631" s="70">
        <v>10</v>
      </c>
      <c r="P1631" s="277">
        <v>10.130000000000001</v>
      </c>
      <c r="Q1631" s="277">
        <v>10.17</v>
      </c>
      <c r="R1631" s="70">
        <v>10.89</v>
      </c>
      <c r="S1631" s="335" t="s">
        <v>114</v>
      </c>
      <c r="T1631" s="70">
        <v>10.44</v>
      </c>
      <c r="U1631" s="101"/>
      <c r="V1631" s="101"/>
      <c r="W1631" s="101"/>
      <c r="X1631" s="70"/>
      <c r="Y1631" s="317"/>
      <c r="Z1631" s="317"/>
      <c r="AA1631" s="56">
        <v>7</v>
      </c>
      <c r="AB1631" s="15"/>
      <c r="AC1631" s="74">
        <f t="shared" si="204"/>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c r="I1632" s="101"/>
      <c r="J1632" s="101"/>
      <c r="K1632" s="70"/>
      <c r="L1632" s="317"/>
      <c r="M1632" s="317"/>
      <c r="N1632" s="56">
        <v>8</v>
      </c>
      <c r="O1632" s="70" t="s">
        <v>114</v>
      </c>
      <c r="P1632" s="277" t="s">
        <v>114</v>
      </c>
      <c r="Q1632" s="277" t="s">
        <v>114</v>
      </c>
      <c r="R1632" s="70" t="s">
        <v>114</v>
      </c>
      <c r="S1632" s="335" t="s">
        <v>114</v>
      </c>
      <c r="T1632" s="70" t="s">
        <v>114</v>
      </c>
      <c r="U1632" s="101"/>
      <c r="V1632" s="101"/>
      <c r="W1632" s="101"/>
      <c r="X1632" s="70"/>
      <c r="Y1632" s="317"/>
      <c r="Z1632" s="317"/>
      <c r="AA1632" s="56">
        <v>8</v>
      </c>
      <c r="AB1632" s="15"/>
      <c r="AC1632" s="74">
        <f t="shared" si="204"/>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c r="I1633" s="101"/>
      <c r="J1633" s="101"/>
      <c r="K1633" s="70"/>
      <c r="L1633" s="317"/>
      <c r="M1633" s="317"/>
      <c r="N1633" s="56">
        <v>9</v>
      </c>
      <c r="O1633" s="70">
        <v>9.25</v>
      </c>
      <c r="P1633" s="277">
        <v>10</v>
      </c>
      <c r="Q1633" s="277" t="s">
        <v>114</v>
      </c>
      <c r="R1633" s="70">
        <v>9.31</v>
      </c>
      <c r="S1633" s="335">
        <v>13.58</v>
      </c>
      <c r="T1633" s="70">
        <v>9.5</v>
      </c>
      <c r="U1633" s="101"/>
      <c r="V1633" s="101"/>
      <c r="W1633" s="101"/>
      <c r="X1633" s="70"/>
      <c r="Y1633" s="317"/>
      <c r="Z1633" s="317"/>
      <c r="AA1633" s="56">
        <v>9</v>
      </c>
      <c r="AB1633" s="15"/>
      <c r="AC1633" s="74">
        <f t="shared" si="204"/>
        <v>-4.08</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c r="I1634" s="101"/>
      <c r="J1634" s="101"/>
      <c r="K1634" s="70"/>
      <c r="L1634" s="317"/>
      <c r="M1634" s="317"/>
      <c r="N1634" s="56">
        <v>10</v>
      </c>
      <c r="O1634" s="70">
        <v>10</v>
      </c>
      <c r="P1634" s="277">
        <v>13.1</v>
      </c>
      <c r="Q1634" s="277">
        <v>11.03</v>
      </c>
      <c r="R1634" s="70">
        <v>13</v>
      </c>
      <c r="S1634" s="335">
        <v>15.63</v>
      </c>
      <c r="T1634" s="70">
        <v>10.119999999999999</v>
      </c>
      <c r="U1634" s="101"/>
      <c r="V1634" s="101"/>
      <c r="W1634" s="101"/>
      <c r="X1634" s="70"/>
      <c r="Y1634" s="317"/>
      <c r="Z1634" s="317"/>
      <c r="AA1634" s="56">
        <v>10</v>
      </c>
      <c r="AB1634" s="15"/>
      <c r="AC1634" s="74">
        <f t="shared" si="204"/>
        <v>-5.5100000000000016</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c r="I1635" s="101"/>
      <c r="J1635" s="101"/>
      <c r="K1635" s="70"/>
      <c r="L1635" s="317"/>
      <c r="M1635" s="317"/>
      <c r="N1635" s="56">
        <v>11</v>
      </c>
      <c r="O1635" s="70" t="s">
        <v>114</v>
      </c>
      <c r="P1635" s="277" t="s">
        <v>114</v>
      </c>
      <c r="Q1635" s="277">
        <v>19.23</v>
      </c>
      <c r="R1635" s="70" t="s">
        <v>114</v>
      </c>
      <c r="S1635" s="335" t="s">
        <v>114</v>
      </c>
      <c r="T1635" s="70">
        <v>14</v>
      </c>
      <c r="U1635" s="101"/>
      <c r="V1635" s="101"/>
      <c r="W1635" s="101"/>
      <c r="X1635" s="70"/>
      <c r="Y1635" s="317"/>
      <c r="Z1635" s="317"/>
      <c r="AA1635" s="56">
        <v>11</v>
      </c>
      <c r="AB1635" s="15"/>
      <c r="AC1635" s="74">
        <f t="shared" si="204"/>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c r="I1636" s="101"/>
      <c r="J1636" s="101"/>
      <c r="K1636" s="70"/>
      <c r="L1636" s="317"/>
      <c r="M1636" s="317"/>
      <c r="N1636" s="56">
        <v>12</v>
      </c>
      <c r="O1636" s="70">
        <v>16.29</v>
      </c>
      <c r="P1636" s="277">
        <v>18.78</v>
      </c>
      <c r="Q1636" s="277">
        <v>23.33</v>
      </c>
      <c r="R1636" s="70">
        <v>15</v>
      </c>
      <c r="S1636" s="335">
        <v>14.73</v>
      </c>
      <c r="T1636" s="70">
        <v>11.18</v>
      </c>
      <c r="U1636" s="101"/>
      <c r="V1636" s="101"/>
      <c r="W1636" s="101"/>
      <c r="X1636" s="70"/>
      <c r="Y1636" s="317"/>
      <c r="Z1636" s="317"/>
      <c r="AA1636" s="56">
        <v>12</v>
      </c>
      <c r="AB1636" s="15"/>
      <c r="AC1636" s="74">
        <f t="shared" si="204"/>
        <v>-3.5500000000000007</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c r="I1637" s="101"/>
      <c r="J1637" s="101"/>
      <c r="K1637" s="70"/>
      <c r="L1637" s="317"/>
      <c r="M1637" s="317"/>
      <c r="N1637" s="56">
        <v>13</v>
      </c>
      <c r="O1637" s="70">
        <v>12.54</v>
      </c>
      <c r="P1637" s="277">
        <v>18.55</v>
      </c>
      <c r="Q1637" s="277">
        <v>12.47</v>
      </c>
      <c r="R1637" s="70">
        <v>14.74</v>
      </c>
      <c r="S1637" s="335">
        <v>11.95</v>
      </c>
      <c r="T1637" s="70">
        <v>11.39</v>
      </c>
      <c r="U1637" s="101"/>
      <c r="V1637" s="101"/>
      <c r="W1637" s="101"/>
      <c r="X1637" s="70"/>
      <c r="Y1637" s="317"/>
      <c r="Z1637" s="317"/>
      <c r="AA1637" s="56">
        <v>13</v>
      </c>
      <c r="AB1637" s="15"/>
      <c r="AC1637" s="74">
        <f t="shared" si="204"/>
        <v>-0.55999999999999872</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c r="I1638" s="101"/>
      <c r="J1638" s="101"/>
      <c r="K1638" s="70"/>
      <c r="L1638" s="317"/>
      <c r="M1638" s="317"/>
      <c r="N1638" s="56">
        <v>14</v>
      </c>
      <c r="O1638" s="70">
        <v>14.65</v>
      </c>
      <c r="P1638" s="277">
        <v>16.079999999999998</v>
      </c>
      <c r="Q1638" s="277">
        <v>13.2</v>
      </c>
      <c r="R1638" s="70">
        <v>15.53</v>
      </c>
      <c r="S1638" s="335">
        <v>12.69</v>
      </c>
      <c r="T1638" s="70">
        <v>10.5</v>
      </c>
      <c r="U1638" s="101"/>
      <c r="V1638" s="101"/>
      <c r="W1638" s="101"/>
      <c r="X1638" s="70"/>
      <c r="Y1638" s="317"/>
      <c r="Z1638" s="317"/>
      <c r="AA1638" s="56">
        <v>14</v>
      </c>
      <c r="AB1638" s="15"/>
      <c r="AC1638" s="74">
        <f t="shared" si="204"/>
        <v>-2.1899999999999995</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c r="I1639" s="101"/>
      <c r="J1639" s="101"/>
      <c r="K1639" s="70"/>
      <c r="L1639" s="317"/>
      <c r="M1639" s="317"/>
      <c r="N1639" s="56">
        <v>15</v>
      </c>
      <c r="O1639" s="70">
        <v>17.649999999999999</v>
      </c>
      <c r="P1639" s="277">
        <v>15.86</v>
      </c>
      <c r="Q1639" s="277">
        <v>13.97</v>
      </c>
      <c r="R1639" s="70">
        <v>13.54</v>
      </c>
      <c r="S1639" s="335">
        <v>13.59</v>
      </c>
      <c r="T1639" s="70">
        <v>8.4499999999999993</v>
      </c>
      <c r="U1639" s="101"/>
      <c r="V1639" s="101"/>
      <c r="W1639" s="101"/>
      <c r="X1639" s="70"/>
      <c r="Y1639" s="317"/>
      <c r="Z1639" s="317"/>
      <c r="AA1639" s="56">
        <v>15</v>
      </c>
      <c r="AB1639" s="15"/>
      <c r="AC1639" s="74">
        <f t="shared" si="204"/>
        <v>-5.1400000000000006</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c r="I1640" s="101"/>
      <c r="J1640" s="101"/>
      <c r="K1640" s="70"/>
      <c r="L1640" s="317"/>
      <c r="M1640" s="317"/>
      <c r="N1640" s="56">
        <v>16</v>
      </c>
      <c r="O1640" s="70">
        <v>11.25</v>
      </c>
      <c r="P1640" s="277">
        <v>12</v>
      </c>
      <c r="Q1640" s="277">
        <v>12.5</v>
      </c>
      <c r="R1640" s="70">
        <v>15.07</v>
      </c>
      <c r="S1640" s="335" t="s">
        <v>114</v>
      </c>
      <c r="T1640" s="70" t="s">
        <v>114</v>
      </c>
      <c r="U1640" s="101"/>
      <c r="V1640" s="101"/>
      <c r="W1640" s="101"/>
      <c r="X1640" s="70"/>
      <c r="Y1640" s="317"/>
      <c r="Z1640" s="317"/>
      <c r="AA1640" s="56">
        <v>16</v>
      </c>
      <c r="AB1640" s="15"/>
      <c r="AC1640" s="74">
        <f t="shared" si="204"/>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c r="I1641" s="101"/>
      <c r="J1641" s="101"/>
      <c r="K1641" s="70"/>
      <c r="L1641" s="317"/>
      <c r="M1641" s="317"/>
      <c r="N1641" s="56">
        <v>17</v>
      </c>
      <c r="O1641" s="70">
        <v>12.42</v>
      </c>
      <c r="P1641" s="277">
        <v>14.4</v>
      </c>
      <c r="Q1641" s="277">
        <v>18.61</v>
      </c>
      <c r="R1641" s="70">
        <v>11.21</v>
      </c>
      <c r="S1641" s="335">
        <v>13.9</v>
      </c>
      <c r="T1641" s="70">
        <v>11.5</v>
      </c>
      <c r="U1641" s="101"/>
      <c r="V1641" s="101"/>
      <c r="W1641" s="101"/>
      <c r="X1641" s="70"/>
      <c r="Y1641" s="317"/>
      <c r="Z1641" s="317"/>
      <c r="AA1641" s="56">
        <v>17</v>
      </c>
      <c r="AB1641" s="15"/>
      <c r="AC1641" s="74">
        <f t="shared" si="204"/>
        <v>-2.4000000000000004</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c r="I1642" s="101"/>
      <c r="J1642" s="101"/>
      <c r="K1642" s="70"/>
      <c r="L1642" s="317"/>
      <c r="M1642" s="317"/>
      <c r="N1642" s="56">
        <v>18</v>
      </c>
      <c r="O1642" s="70">
        <v>16</v>
      </c>
      <c r="P1642" s="277">
        <v>10.83</v>
      </c>
      <c r="Q1642" s="277">
        <v>11.38</v>
      </c>
      <c r="R1642" s="70">
        <v>8.52</v>
      </c>
      <c r="S1642" s="335">
        <v>8.25</v>
      </c>
      <c r="T1642" s="70">
        <v>8.25</v>
      </c>
      <c r="U1642" s="101"/>
      <c r="V1642" s="101"/>
      <c r="W1642" s="101"/>
      <c r="X1642" s="70"/>
      <c r="Y1642" s="317"/>
      <c r="Z1642" s="317"/>
      <c r="AA1642" s="56">
        <v>18</v>
      </c>
      <c r="AB1642" s="15"/>
      <c r="AC1642" s="74">
        <f t="shared" si="204"/>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c r="I1643" s="101"/>
      <c r="J1643" s="101"/>
      <c r="K1643" s="70"/>
      <c r="L1643" s="317"/>
      <c r="M1643" s="317"/>
      <c r="N1643" s="56">
        <v>19</v>
      </c>
      <c r="O1643" s="70">
        <v>11.79</v>
      </c>
      <c r="P1643" s="277" t="s">
        <v>114</v>
      </c>
      <c r="Q1643" s="277">
        <v>10</v>
      </c>
      <c r="R1643" s="70">
        <v>10.08</v>
      </c>
      <c r="S1643" s="335">
        <v>10.75</v>
      </c>
      <c r="T1643" s="70">
        <v>11.31</v>
      </c>
      <c r="U1643" s="101"/>
      <c r="V1643" s="101"/>
      <c r="W1643" s="101"/>
      <c r="X1643" s="70"/>
      <c r="Y1643" s="317"/>
      <c r="Z1643" s="317"/>
      <c r="AA1643" s="56">
        <v>19</v>
      </c>
      <c r="AB1643" s="15"/>
      <c r="AC1643" s="74">
        <f t="shared" si="204"/>
        <v>0.5600000000000005</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c r="I1644" s="101"/>
      <c r="J1644" s="101"/>
      <c r="K1644" s="70"/>
      <c r="L1644" s="317"/>
      <c r="M1644" s="317"/>
      <c r="N1644" s="56">
        <v>20</v>
      </c>
      <c r="O1644" s="70">
        <v>16</v>
      </c>
      <c r="P1644" s="277">
        <v>15</v>
      </c>
      <c r="Q1644" s="277">
        <v>14</v>
      </c>
      <c r="R1644" s="70">
        <v>11.94</v>
      </c>
      <c r="S1644" s="335">
        <v>15.41</v>
      </c>
      <c r="T1644" s="70">
        <v>14.58</v>
      </c>
      <c r="U1644" s="101"/>
      <c r="V1644" s="101"/>
      <c r="W1644" s="101"/>
      <c r="X1644" s="70"/>
      <c r="Y1644" s="317"/>
      <c r="Z1644" s="317"/>
      <c r="AA1644" s="56">
        <v>20</v>
      </c>
      <c r="AB1644" s="15"/>
      <c r="AC1644" s="74">
        <f t="shared" si="204"/>
        <v>-0.83000000000000007</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c r="I1645" s="101"/>
      <c r="J1645" s="101"/>
      <c r="K1645" s="70"/>
      <c r="L1645" s="317"/>
      <c r="M1645" s="317"/>
      <c r="N1645" s="56">
        <v>21</v>
      </c>
      <c r="O1645" s="70">
        <v>13.06</v>
      </c>
      <c r="P1645" s="277">
        <v>12.57</v>
      </c>
      <c r="Q1645" s="277">
        <v>12.49</v>
      </c>
      <c r="R1645" s="70">
        <v>12.01</v>
      </c>
      <c r="S1645" s="335">
        <v>12.54</v>
      </c>
      <c r="T1645" s="70">
        <v>12.28</v>
      </c>
      <c r="U1645" s="101"/>
      <c r="V1645" s="101"/>
      <c r="W1645" s="101"/>
      <c r="X1645" s="70"/>
      <c r="Y1645" s="317"/>
      <c r="Z1645" s="317"/>
      <c r="AA1645" s="56">
        <v>21</v>
      </c>
      <c r="AB1645" s="15"/>
      <c r="AC1645" s="74">
        <f t="shared" si="204"/>
        <v>-0.25999999999999979</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c r="I1646" s="101"/>
      <c r="J1646" s="101"/>
      <c r="K1646" s="70"/>
      <c r="L1646" s="317"/>
      <c r="M1646" s="317"/>
      <c r="N1646" s="56">
        <v>22</v>
      </c>
      <c r="O1646" s="70">
        <v>13.34</v>
      </c>
      <c r="P1646" s="277">
        <v>12.33</v>
      </c>
      <c r="Q1646" s="277">
        <v>13.38</v>
      </c>
      <c r="R1646" s="70">
        <v>15.36</v>
      </c>
      <c r="S1646" s="335">
        <v>12.82</v>
      </c>
      <c r="T1646" s="70">
        <v>12.78</v>
      </c>
      <c r="U1646" s="101"/>
      <c r="V1646" s="101"/>
      <c r="W1646" s="101"/>
      <c r="X1646" s="70"/>
      <c r="Y1646" s="317"/>
      <c r="Z1646" s="317"/>
      <c r="AA1646" s="56">
        <v>22</v>
      </c>
      <c r="AB1646" s="15"/>
      <c r="AC1646" s="74">
        <f t="shared" si="204"/>
        <v>-4.0000000000000924E-2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c r="I1647" s="101"/>
      <c r="J1647" s="101"/>
      <c r="K1647" s="70"/>
      <c r="L1647" s="317"/>
      <c r="M1647" s="317"/>
      <c r="N1647" s="56">
        <v>23</v>
      </c>
      <c r="O1647" s="70">
        <v>11.96</v>
      </c>
      <c r="P1647" s="277">
        <v>11.72</v>
      </c>
      <c r="Q1647" s="277">
        <v>12.55</v>
      </c>
      <c r="R1647" s="70">
        <v>10.88</v>
      </c>
      <c r="S1647" s="335">
        <v>11.45</v>
      </c>
      <c r="T1647" s="70">
        <v>11.71</v>
      </c>
      <c r="U1647" s="101"/>
      <c r="V1647" s="101"/>
      <c r="W1647" s="101"/>
      <c r="X1647" s="70"/>
      <c r="Y1647" s="317"/>
      <c r="Z1647" s="317"/>
      <c r="AA1647" s="56">
        <v>23</v>
      </c>
      <c r="AB1647" s="15"/>
      <c r="AC1647" s="74">
        <f t="shared" si="204"/>
        <v>0.26000000000000156</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c r="I1648" s="101"/>
      <c r="J1648" s="101"/>
      <c r="K1648" s="70"/>
      <c r="L1648" s="317"/>
      <c r="M1648" s="317"/>
      <c r="N1648" s="56">
        <v>24</v>
      </c>
      <c r="O1648" s="70" t="s">
        <v>114</v>
      </c>
      <c r="P1648" s="277" t="s">
        <v>114</v>
      </c>
      <c r="Q1648" s="277">
        <v>10.16</v>
      </c>
      <c r="R1648" s="70">
        <v>8.75</v>
      </c>
      <c r="S1648" s="335">
        <v>11.56</v>
      </c>
      <c r="T1648" s="70">
        <v>10.43</v>
      </c>
      <c r="U1648" s="101"/>
      <c r="V1648" s="101"/>
      <c r="W1648" s="101"/>
      <c r="X1648" s="70"/>
      <c r="Y1648" s="317"/>
      <c r="Z1648" s="317"/>
      <c r="AA1648" s="56">
        <v>24</v>
      </c>
      <c r="AB1648" s="15"/>
      <c r="AC1648" s="74">
        <f t="shared" si="204"/>
        <v>-1.1300000000000008</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c r="I1649" s="66"/>
      <c r="J1649" s="66"/>
      <c r="K1649" s="85"/>
      <c r="L1649" s="109"/>
      <c r="M1649" s="341"/>
      <c r="N1649" s="71" t="s">
        <v>2</v>
      </c>
      <c r="O1649" s="118">
        <v>13.05</v>
      </c>
      <c r="P1649" s="66">
        <v>13.08</v>
      </c>
      <c r="Q1649" s="66">
        <v>12.77</v>
      </c>
      <c r="R1649" s="66">
        <v>12.01</v>
      </c>
      <c r="S1649" s="66">
        <v>12.65</v>
      </c>
      <c r="T1649" s="66">
        <v>11.7</v>
      </c>
      <c r="U1649" s="66"/>
      <c r="V1649" s="66"/>
      <c r="W1649" s="118"/>
      <c r="X1649" s="66"/>
      <c r="Y1649" s="340"/>
      <c r="Z1649" s="340"/>
      <c r="AA1649" s="71" t="s">
        <v>2</v>
      </c>
      <c r="AB1649" s="15"/>
      <c r="AC1649" s="74"/>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74"/>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74"/>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74"/>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74"/>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310"/>
      <c r="T1654" s="310"/>
      <c r="U1654" s="310"/>
      <c r="V1654" s="310"/>
      <c r="W1654" s="310"/>
      <c r="X1654" s="310" t="s">
        <v>114</v>
      </c>
      <c r="Y1654" s="310"/>
      <c r="Z1654" s="310"/>
      <c r="AA1654" s="103" t="s">
        <v>310</v>
      </c>
      <c r="AB1654" s="15"/>
      <c r="AC1654" s="74"/>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74">
        <f t="shared" si="204"/>
        <v>0</v>
      </c>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74">
        <f t="shared" si="204"/>
        <v>0</v>
      </c>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74">
        <f t="shared" si="204"/>
        <v>0</v>
      </c>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74">
        <f t="shared" si="204"/>
        <v>0</v>
      </c>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74">
        <f t="shared" si="204"/>
        <v>0</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74">
        <f t="shared" si="204"/>
        <v>0</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74">
        <f t="shared" si="204"/>
        <v>0</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74">
        <f t="shared" si="204"/>
        <v>0</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74">
        <f t="shared" si="204"/>
        <v>0</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74">
        <f t="shared" si="204"/>
        <v>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74">
        <f t="shared" si="204"/>
        <v>0</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74">
        <f t="shared" si="204"/>
        <v>0</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74">
        <f t="shared" si="204"/>
        <v>0</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74">
        <f t="shared" si="204"/>
        <v>0</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74">
        <f t="shared" si="204"/>
        <v>0</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74">
        <f t="shared" ref="AC1670:AC1733" si="207">IFERROR(T1670-S1670,0)</f>
        <v>0</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74">
        <f t="shared" si="207"/>
        <v>0</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74">
        <f t="shared" si="207"/>
        <v>0</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74">
        <f t="shared" si="207"/>
        <v>0</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74">
        <f t="shared" si="207"/>
        <v>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74">
        <f t="shared" si="207"/>
        <v>0</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74">
        <f t="shared" si="207"/>
        <v>0</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74">
        <f t="shared" si="207"/>
        <v>0</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74">
        <f t="shared" si="207"/>
        <v>0</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74"/>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74"/>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74"/>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74"/>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74"/>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c r="U1684" s="310"/>
      <c r="V1684" s="310"/>
      <c r="W1684" s="310"/>
      <c r="X1684" s="310" t="s">
        <v>114</v>
      </c>
      <c r="Y1684" s="310"/>
      <c r="Z1684" s="310"/>
      <c r="AA1684" s="103" t="s">
        <v>311</v>
      </c>
      <c r="AB1684" s="15"/>
      <c r="AC1684" s="74"/>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c r="I1685" s="280"/>
      <c r="J1685" s="70"/>
      <c r="K1685" s="70"/>
      <c r="L1685" s="70"/>
      <c r="M1685" s="70"/>
      <c r="N1685" s="56">
        <v>1</v>
      </c>
      <c r="O1685" s="280">
        <v>7</v>
      </c>
      <c r="P1685" s="280">
        <v>6</v>
      </c>
      <c r="Q1685" s="282">
        <v>5</v>
      </c>
      <c r="R1685" s="70">
        <v>5</v>
      </c>
      <c r="S1685" s="364">
        <v>3</v>
      </c>
      <c r="T1685" s="70">
        <v>8</v>
      </c>
      <c r="U1685" s="280"/>
      <c r="V1685" s="280"/>
      <c r="W1685" s="280"/>
      <c r="X1685" s="280"/>
      <c r="Y1685" s="280"/>
      <c r="Z1685" s="280"/>
      <c r="AA1685" s="56">
        <v>1</v>
      </c>
      <c r="AB1685" s="15"/>
      <c r="AC1685" s="74">
        <f t="shared" si="207"/>
        <v>5</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c r="I1686" s="280"/>
      <c r="J1686" s="280"/>
      <c r="K1686" s="70"/>
      <c r="L1686" s="70"/>
      <c r="M1686" s="280"/>
      <c r="N1686" s="56">
        <v>2</v>
      </c>
      <c r="O1686" s="280">
        <v>16</v>
      </c>
      <c r="P1686" s="280">
        <v>18</v>
      </c>
      <c r="Q1686" s="70">
        <v>12</v>
      </c>
      <c r="R1686" s="70">
        <v>9</v>
      </c>
      <c r="S1686" s="364">
        <v>15</v>
      </c>
      <c r="T1686" s="280">
        <v>13</v>
      </c>
      <c r="U1686" s="70"/>
      <c r="V1686" s="280"/>
      <c r="W1686" s="280"/>
      <c r="X1686" s="280"/>
      <c r="Y1686" s="70"/>
      <c r="Z1686" s="280"/>
      <c r="AA1686" s="56">
        <v>2</v>
      </c>
      <c r="AC1686" s="74">
        <f t="shared" si="207"/>
        <v>-2</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c r="I1687" s="280"/>
      <c r="J1687" s="70"/>
      <c r="K1687" s="70"/>
      <c r="L1687" s="70"/>
      <c r="M1687" s="70"/>
      <c r="N1687" s="56">
        <v>3</v>
      </c>
      <c r="O1687" s="280">
        <v>43</v>
      </c>
      <c r="P1687" s="280">
        <v>49</v>
      </c>
      <c r="Q1687" s="280">
        <v>38</v>
      </c>
      <c r="R1687" s="70">
        <v>31</v>
      </c>
      <c r="S1687" s="364">
        <v>35</v>
      </c>
      <c r="T1687" s="280">
        <v>34</v>
      </c>
      <c r="U1687" s="70"/>
      <c r="V1687" s="280"/>
      <c r="W1687" s="70"/>
      <c r="X1687" s="280"/>
      <c r="Y1687" s="280"/>
      <c r="Z1687" s="280"/>
      <c r="AA1687" s="56">
        <v>3</v>
      </c>
      <c r="AB1687" s="112"/>
      <c r="AC1687" s="74">
        <f t="shared" si="207"/>
        <v>-1</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c r="I1688" s="280"/>
      <c r="J1688" s="70"/>
      <c r="K1688" s="280"/>
      <c r="L1688" s="70"/>
      <c r="M1688" s="280"/>
      <c r="N1688" s="56">
        <v>4</v>
      </c>
      <c r="O1688" s="280">
        <v>24</v>
      </c>
      <c r="P1688" s="70">
        <v>25</v>
      </c>
      <c r="Q1688" s="70">
        <v>11</v>
      </c>
      <c r="R1688" s="70">
        <v>3</v>
      </c>
      <c r="S1688" s="364">
        <v>7</v>
      </c>
      <c r="T1688" s="70">
        <v>12</v>
      </c>
      <c r="U1688" s="70"/>
      <c r="V1688" s="280"/>
      <c r="W1688" s="280"/>
      <c r="X1688" s="280"/>
      <c r="Y1688" s="280"/>
      <c r="Z1688" s="280"/>
      <c r="AA1688" s="56">
        <v>4</v>
      </c>
      <c r="AC1688" s="74">
        <f t="shared" si="207"/>
        <v>5</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c r="I1689" s="280"/>
      <c r="J1689" s="280"/>
      <c r="K1689" s="70"/>
      <c r="L1689" s="280"/>
      <c r="M1689" s="70"/>
      <c r="N1689" s="56">
        <v>5</v>
      </c>
      <c r="O1689" s="280">
        <v>19</v>
      </c>
      <c r="P1689" s="280">
        <v>17</v>
      </c>
      <c r="Q1689" s="280">
        <v>16</v>
      </c>
      <c r="R1689" s="280">
        <v>35</v>
      </c>
      <c r="S1689" s="364">
        <v>31</v>
      </c>
      <c r="T1689" s="70">
        <v>44</v>
      </c>
      <c r="U1689" s="70"/>
      <c r="V1689" s="280"/>
      <c r="W1689" s="280"/>
      <c r="X1689" s="70"/>
      <c r="Y1689" s="70"/>
      <c r="Z1689" s="70"/>
      <c r="AA1689" s="56">
        <v>5</v>
      </c>
      <c r="AC1689" s="74">
        <f t="shared" si="207"/>
        <v>13</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c r="I1690" s="280"/>
      <c r="J1690" s="70"/>
      <c r="K1690" s="70"/>
      <c r="L1690" s="280"/>
      <c r="M1690" s="70"/>
      <c r="N1690" s="56">
        <v>6</v>
      </c>
      <c r="O1690" s="280">
        <v>179</v>
      </c>
      <c r="P1690" s="70">
        <v>60</v>
      </c>
      <c r="Q1690" s="70">
        <v>30</v>
      </c>
      <c r="R1690" s="70">
        <v>41</v>
      </c>
      <c r="S1690" s="364">
        <v>26</v>
      </c>
      <c r="T1690" s="70">
        <v>31</v>
      </c>
      <c r="U1690" s="70"/>
      <c r="V1690" s="280"/>
      <c r="W1690" s="280"/>
      <c r="X1690" s="280"/>
      <c r="Y1690" s="280"/>
      <c r="Z1690" s="280"/>
      <c r="AA1690" s="56">
        <v>6</v>
      </c>
      <c r="AC1690" s="74">
        <f t="shared" si="207"/>
        <v>5</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c r="I1691" s="280"/>
      <c r="J1691" s="70"/>
      <c r="K1691" s="280"/>
      <c r="L1691" s="70"/>
      <c r="M1691" s="70"/>
      <c r="N1691" s="56">
        <v>7</v>
      </c>
      <c r="O1691" s="280">
        <v>13</v>
      </c>
      <c r="P1691" s="280">
        <v>12</v>
      </c>
      <c r="Q1691" s="70">
        <v>25</v>
      </c>
      <c r="R1691" s="280">
        <v>21</v>
      </c>
      <c r="S1691" s="364">
        <v>19</v>
      </c>
      <c r="T1691" s="70">
        <v>5</v>
      </c>
      <c r="U1691" s="70"/>
      <c r="V1691" s="280"/>
      <c r="W1691" s="280"/>
      <c r="X1691" s="70"/>
      <c r="Y1691" s="70"/>
      <c r="Z1691" s="280"/>
      <c r="AA1691" s="56">
        <v>7</v>
      </c>
      <c r="AC1691" s="74">
        <f t="shared" si="207"/>
        <v>-14</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c r="I1692" s="280"/>
      <c r="J1692" s="70"/>
      <c r="K1692" s="280"/>
      <c r="L1692" s="70"/>
      <c r="M1692" s="280"/>
      <c r="N1692" s="56">
        <v>8</v>
      </c>
      <c r="O1692" s="280">
        <v>3</v>
      </c>
      <c r="P1692" s="280">
        <v>5</v>
      </c>
      <c r="Q1692" s="70" t="s">
        <v>114</v>
      </c>
      <c r="R1692" s="280">
        <v>1</v>
      </c>
      <c r="S1692" s="364">
        <v>0</v>
      </c>
      <c r="T1692" s="70">
        <v>0</v>
      </c>
      <c r="U1692" s="280"/>
      <c r="V1692" s="280"/>
      <c r="W1692" s="280"/>
      <c r="X1692" s="280"/>
      <c r="Y1692" s="280"/>
      <c r="Z1692" s="70"/>
      <c r="AA1692" s="56">
        <v>8</v>
      </c>
      <c r="AC1692" s="74">
        <f t="shared" si="207"/>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c r="I1693" s="280"/>
      <c r="J1693" s="280"/>
      <c r="K1693" s="70"/>
      <c r="L1693" s="280"/>
      <c r="M1693" s="70"/>
      <c r="N1693" s="56">
        <v>9</v>
      </c>
      <c r="O1693" s="280">
        <v>4</v>
      </c>
      <c r="P1693" s="280">
        <v>9</v>
      </c>
      <c r="Q1693" s="70">
        <v>6</v>
      </c>
      <c r="R1693" s="70">
        <v>15</v>
      </c>
      <c r="S1693" s="364">
        <v>17</v>
      </c>
      <c r="T1693" s="70">
        <v>15</v>
      </c>
      <c r="U1693" s="70"/>
      <c r="V1693" s="280"/>
      <c r="W1693" s="70"/>
      <c r="X1693" s="280"/>
      <c r="Y1693" s="280"/>
      <c r="Z1693" s="280"/>
      <c r="AA1693" s="56">
        <v>9</v>
      </c>
      <c r="AC1693" s="74">
        <f t="shared" si="207"/>
        <v>-2</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c r="I1694" s="280"/>
      <c r="J1694" s="70"/>
      <c r="K1694" s="70"/>
      <c r="L1694" s="70"/>
      <c r="M1694" s="70"/>
      <c r="N1694" s="56">
        <v>10</v>
      </c>
      <c r="O1694" s="280">
        <v>15</v>
      </c>
      <c r="P1694" s="280">
        <v>77</v>
      </c>
      <c r="Q1694" s="70">
        <v>55</v>
      </c>
      <c r="R1694" s="70">
        <v>53</v>
      </c>
      <c r="S1694" s="364">
        <v>42</v>
      </c>
      <c r="T1694" s="70">
        <v>52</v>
      </c>
      <c r="U1694" s="280"/>
      <c r="V1694" s="280"/>
      <c r="W1694" s="280"/>
      <c r="X1694" s="280"/>
      <c r="Y1694" s="280"/>
      <c r="Z1694" s="280"/>
      <c r="AA1694" s="56">
        <v>10</v>
      </c>
      <c r="AC1694" s="74">
        <f t="shared" si="207"/>
        <v>10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c r="I1695" s="280"/>
      <c r="J1695" s="280"/>
      <c r="K1695" s="70"/>
      <c r="L1695" s="70"/>
      <c r="M1695" s="280"/>
      <c r="N1695" s="56">
        <v>11</v>
      </c>
      <c r="O1695" s="280">
        <v>7</v>
      </c>
      <c r="P1695" s="280">
        <v>19</v>
      </c>
      <c r="Q1695" s="280">
        <v>24</v>
      </c>
      <c r="R1695" s="70">
        <v>16</v>
      </c>
      <c r="S1695" s="364">
        <v>15</v>
      </c>
      <c r="T1695" s="70">
        <v>25</v>
      </c>
      <c r="U1695" s="70"/>
      <c r="V1695" s="280"/>
      <c r="W1695" s="280"/>
      <c r="X1695" s="280"/>
      <c r="Y1695" s="280"/>
      <c r="Z1695" s="280"/>
      <c r="AA1695" s="56">
        <v>11</v>
      </c>
      <c r="AC1695" s="74">
        <f t="shared" si="207"/>
        <v>10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c r="I1696" s="280"/>
      <c r="J1696" s="70"/>
      <c r="K1696" s="70"/>
      <c r="L1696" s="70"/>
      <c r="M1696" s="70"/>
      <c r="N1696" s="56">
        <v>12</v>
      </c>
      <c r="O1696" s="280">
        <v>45</v>
      </c>
      <c r="P1696" s="280">
        <v>37</v>
      </c>
      <c r="Q1696" s="70">
        <v>30</v>
      </c>
      <c r="R1696" s="280">
        <v>25</v>
      </c>
      <c r="S1696" s="364">
        <v>37</v>
      </c>
      <c r="T1696" s="280">
        <v>38</v>
      </c>
      <c r="U1696" s="70"/>
      <c r="V1696" s="280"/>
      <c r="W1696" s="70"/>
      <c r="X1696" s="280"/>
      <c r="Y1696" s="280"/>
      <c r="Z1696" s="280"/>
      <c r="AA1696" s="56">
        <v>12</v>
      </c>
      <c r="AC1696" s="74">
        <f t="shared" si="207"/>
        <v>1</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c r="I1697" s="280"/>
      <c r="J1697" s="280"/>
      <c r="K1697" s="70"/>
      <c r="L1697" s="70"/>
      <c r="M1697" s="70"/>
      <c r="N1697" s="56">
        <v>13</v>
      </c>
      <c r="O1697" s="280">
        <v>66</v>
      </c>
      <c r="P1697" s="280">
        <v>46</v>
      </c>
      <c r="Q1697" s="70">
        <v>53</v>
      </c>
      <c r="R1697" s="70">
        <v>49</v>
      </c>
      <c r="S1697" s="364">
        <v>84</v>
      </c>
      <c r="T1697" s="70">
        <v>229</v>
      </c>
      <c r="U1697" s="70"/>
      <c r="V1697" s="280"/>
      <c r="W1697" s="280"/>
      <c r="X1697" s="280"/>
      <c r="Y1697" s="280"/>
      <c r="Z1697" s="280"/>
      <c r="AA1697" s="56">
        <v>13</v>
      </c>
      <c r="AC1697" s="74">
        <f t="shared" si="207"/>
        <v>145</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c r="I1698" s="280"/>
      <c r="J1698" s="70"/>
      <c r="K1698" s="280"/>
      <c r="L1698" s="70"/>
      <c r="M1698" s="70"/>
      <c r="N1698" s="56">
        <v>14</v>
      </c>
      <c r="O1698" s="280">
        <v>46</v>
      </c>
      <c r="P1698" s="280">
        <v>37</v>
      </c>
      <c r="Q1698" s="70">
        <v>26</v>
      </c>
      <c r="R1698" s="70">
        <v>49</v>
      </c>
      <c r="S1698" s="364">
        <v>26</v>
      </c>
      <c r="T1698" s="280">
        <v>19</v>
      </c>
      <c r="U1698" s="70"/>
      <c r="V1698" s="280"/>
      <c r="W1698" s="70"/>
      <c r="X1698" s="280"/>
      <c r="Y1698" s="280"/>
      <c r="Z1698" s="280"/>
      <c r="AA1698" s="56">
        <v>14</v>
      </c>
      <c r="AC1698" s="74">
        <f t="shared" si="207"/>
        <v>-7</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c r="I1699" s="280"/>
      <c r="J1699" s="70"/>
      <c r="K1699" s="70"/>
      <c r="L1699" s="70"/>
      <c r="M1699" s="70"/>
      <c r="N1699" s="56">
        <v>15</v>
      </c>
      <c r="O1699" s="280">
        <v>51</v>
      </c>
      <c r="P1699" s="280">
        <v>93</v>
      </c>
      <c r="Q1699" s="70">
        <v>222</v>
      </c>
      <c r="R1699" s="70">
        <v>234</v>
      </c>
      <c r="S1699" s="364">
        <v>90</v>
      </c>
      <c r="T1699" s="70">
        <v>718</v>
      </c>
      <c r="U1699" s="280"/>
      <c r="V1699" s="280"/>
      <c r="W1699" s="280"/>
      <c r="X1699" s="280"/>
      <c r="Y1699" s="280"/>
      <c r="Z1699" s="280"/>
      <c r="AA1699" s="56">
        <v>15</v>
      </c>
      <c r="AC1699" s="74">
        <f t="shared" si="207"/>
        <v>628</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c r="I1700" s="280"/>
      <c r="J1700" s="70"/>
      <c r="K1700" s="70"/>
      <c r="L1700" s="280"/>
      <c r="M1700" s="70"/>
      <c r="N1700" s="56">
        <v>16</v>
      </c>
      <c r="O1700" s="280">
        <v>8</v>
      </c>
      <c r="P1700" s="280">
        <v>7</v>
      </c>
      <c r="Q1700" s="70">
        <v>12</v>
      </c>
      <c r="R1700" s="70">
        <v>19</v>
      </c>
      <c r="S1700" s="364">
        <v>7</v>
      </c>
      <c r="T1700" s="70">
        <v>13</v>
      </c>
      <c r="U1700" s="280"/>
      <c r="V1700" s="280"/>
      <c r="W1700" s="280"/>
      <c r="X1700" s="280"/>
      <c r="Y1700" s="280"/>
      <c r="Z1700" s="280"/>
      <c r="AA1700" s="56">
        <v>16</v>
      </c>
      <c r="AC1700" s="74">
        <f t="shared" si="207"/>
        <v>6</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c r="I1701" s="280"/>
      <c r="J1701" s="70"/>
      <c r="K1701" s="70"/>
      <c r="L1701" s="280"/>
      <c r="M1701" s="70"/>
      <c r="N1701" s="56">
        <v>17</v>
      </c>
      <c r="O1701" s="280">
        <v>119</v>
      </c>
      <c r="P1701" s="280">
        <v>15</v>
      </c>
      <c r="Q1701" s="280" t="s">
        <v>114</v>
      </c>
      <c r="R1701" s="70">
        <v>49</v>
      </c>
      <c r="S1701" s="364">
        <v>88</v>
      </c>
      <c r="T1701" s="70">
        <v>12</v>
      </c>
      <c r="U1701" s="280"/>
      <c r="V1701" s="280"/>
      <c r="W1701" s="280"/>
      <c r="X1701" s="280"/>
      <c r="Y1701" s="280"/>
      <c r="Z1701" s="70"/>
      <c r="AA1701" s="56">
        <v>17</v>
      </c>
      <c r="AC1701" s="74">
        <f t="shared" si="207"/>
        <v>-76</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c r="I1702" s="280"/>
      <c r="J1702" s="70"/>
      <c r="K1702" s="280"/>
      <c r="L1702" s="70"/>
      <c r="M1702" s="70"/>
      <c r="N1702" s="56">
        <v>18</v>
      </c>
      <c r="O1702" s="280">
        <v>24</v>
      </c>
      <c r="P1702" s="70">
        <v>42</v>
      </c>
      <c r="Q1702" s="280">
        <v>33</v>
      </c>
      <c r="R1702" s="70">
        <v>155</v>
      </c>
      <c r="S1702" s="364">
        <v>58</v>
      </c>
      <c r="T1702" s="280">
        <v>46</v>
      </c>
      <c r="U1702" s="70"/>
      <c r="V1702" s="280"/>
      <c r="W1702" s="280"/>
      <c r="X1702" s="280"/>
      <c r="Y1702" s="280"/>
      <c r="Z1702" s="70"/>
      <c r="AA1702" s="56">
        <v>18</v>
      </c>
      <c r="AC1702" s="74">
        <f t="shared" si="207"/>
        <v>-12</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c r="I1703" s="280"/>
      <c r="J1703" s="70"/>
      <c r="K1703" s="70"/>
      <c r="L1703" s="70"/>
      <c r="M1703" s="70"/>
      <c r="N1703" s="56">
        <v>19</v>
      </c>
      <c r="O1703" s="280">
        <v>83</v>
      </c>
      <c r="P1703" s="280">
        <v>37</v>
      </c>
      <c r="Q1703" s="70">
        <v>40</v>
      </c>
      <c r="R1703" s="280">
        <v>57</v>
      </c>
      <c r="S1703" s="364">
        <v>123</v>
      </c>
      <c r="T1703" s="70">
        <v>90</v>
      </c>
      <c r="U1703" s="280"/>
      <c r="V1703" s="280"/>
      <c r="W1703" s="280"/>
      <c r="X1703" s="280"/>
      <c r="Y1703" s="280"/>
      <c r="Z1703" s="280"/>
      <c r="AA1703" s="56">
        <v>19</v>
      </c>
      <c r="AC1703" s="74">
        <f t="shared" si="207"/>
        <v>-33</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c r="I1704" s="280"/>
      <c r="J1704" s="280"/>
      <c r="K1704" s="70"/>
      <c r="L1704" s="280"/>
      <c r="M1704" s="70"/>
      <c r="N1704" s="56">
        <v>20</v>
      </c>
      <c r="O1704" s="280">
        <v>47</v>
      </c>
      <c r="P1704" s="70">
        <v>38</v>
      </c>
      <c r="Q1704" s="70">
        <v>36</v>
      </c>
      <c r="R1704" s="70">
        <v>36</v>
      </c>
      <c r="S1704" s="364">
        <v>38</v>
      </c>
      <c r="T1704" s="70">
        <v>33</v>
      </c>
      <c r="U1704" s="70"/>
      <c r="V1704" s="280"/>
      <c r="W1704" s="280"/>
      <c r="X1704" s="70"/>
      <c r="Y1704" s="280"/>
      <c r="Z1704" s="280"/>
      <c r="AA1704" s="56">
        <v>20</v>
      </c>
      <c r="AC1704" s="74">
        <f t="shared" si="207"/>
        <v>-5</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c r="I1705" s="280"/>
      <c r="J1705" s="70"/>
      <c r="K1705" s="70"/>
      <c r="L1705" s="280"/>
      <c r="M1705" s="280"/>
      <c r="N1705" s="56">
        <v>21</v>
      </c>
      <c r="O1705" s="280">
        <v>144</v>
      </c>
      <c r="P1705" s="280">
        <v>71</v>
      </c>
      <c r="Q1705" s="70">
        <v>51</v>
      </c>
      <c r="R1705" s="70">
        <v>69</v>
      </c>
      <c r="S1705" s="364">
        <v>99</v>
      </c>
      <c r="T1705" s="70">
        <v>44</v>
      </c>
      <c r="U1705" s="70"/>
      <c r="V1705" s="280"/>
      <c r="W1705" s="280"/>
      <c r="X1705" s="70"/>
      <c r="Y1705" s="280"/>
      <c r="Z1705" s="280"/>
      <c r="AA1705" s="56">
        <v>21</v>
      </c>
      <c r="AC1705" s="74">
        <f t="shared" si="207"/>
        <v>-55</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c r="I1706" s="280"/>
      <c r="J1706" s="70"/>
      <c r="K1706" s="280"/>
      <c r="L1706" s="70"/>
      <c r="M1706" s="280"/>
      <c r="N1706" s="56">
        <v>22</v>
      </c>
      <c r="O1706" s="280">
        <v>65</v>
      </c>
      <c r="P1706" s="280">
        <v>105</v>
      </c>
      <c r="Q1706" s="70">
        <v>128</v>
      </c>
      <c r="R1706" s="70">
        <v>92</v>
      </c>
      <c r="S1706" s="364">
        <v>74</v>
      </c>
      <c r="T1706" s="70">
        <v>104</v>
      </c>
      <c r="U1706" s="70"/>
      <c r="V1706" s="280"/>
      <c r="W1706" s="280"/>
      <c r="X1706" s="280"/>
      <c r="Y1706" s="280"/>
      <c r="Z1706" s="280"/>
      <c r="AA1706" s="56">
        <v>22</v>
      </c>
      <c r="AC1706" s="74">
        <f t="shared" si="207"/>
        <v>30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c r="I1707" s="280"/>
      <c r="J1707" s="70"/>
      <c r="K1707" s="70"/>
      <c r="L1707" s="70"/>
      <c r="M1707" s="70"/>
      <c r="N1707" s="56">
        <v>23</v>
      </c>
      <c r="O1707" s="280">
        <v>646</v>
      </c>
      <c r="P1707" s="280">
        <v>642</v>
      </c>
      <c r="Q1707" s="70">
        <v>605</v>
      </c>
      <c r="R1707" s="280">
        <v>654</v>
      </c>
      <c r="S1707" s="364">
        <v>555</v>
      </c>
      <c r="T1707" s="280">
        <v>569</v>
      </c>
      <c r="U1707" s="70"/>
      <c r="V1707" s="280"/>
      <c r="W1707" s="280"/>
      <c r="X1707" s="280"/>
      <c r="Y1707" s="280"/>
      <c r="Z1707" s="280"/>
      <c r="AA1707" s="56">
        <v>23</v>
      </c>
      <c r="AC1707" s="74">
        <f t="shared" si="207"/>
        <v>14</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c r="I1708" s="280"/>
      <c r="J1708" s="280"/>
      <c r="K1708" s="280"/>
      <c r="L1708" s="70"/>
      <c r="M1708" s="280"/>
      <c r="N1708" s="56">
        <v>24</v>
      </c>
      <c r="O1708" s="70">
        <v>95</v>
      </c>
      <c r="P1708" s="280">
        <v>170</v>
      </c>
      <c r="Q1708" s="280">
        <v>380</v>
      </c>
      <c r="R1708" s="280">
        <v>405</v>
      </c>
      <c r="S1708" s="364">
        <v>686</v>
      </c>
      <c r="T1708" s="280">
        <v>454</v>
      </c>
      <c r="U1708" s="70"/>
      <c r="V1708" s="280"/>
      <c r="W1708" s="280"/>
      <c r="X1708" s="280"/>
      <c r="Y1708" s="70"/>
      <c r="Z1708" s="280"/>
      <c r="AA1708" s="56">
        <v>24</v>
      </c>
      <c r="AC1708" s="74">
        <f t="shared" si="207"/>
        <v>-232</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08">SUM(F1685:F1708)</f>
        <v>9547</v>
      </c>
      <c r="G1709" s="61">
        <f t="shared" si="208"/>
        <v>12170</v>
      </c>
      <c r="H1709" s="61">
        <f t="shared" si="208"/>
        <v>0</v>
      </c>
      <c r="I1709" s="61">
        <f t="shared" si="208"/>
        <v>0</v>
      </c>
      <c r="J1709" s="61">
        <f t="shared" si="208"/>
        <v>0</v>
      </c>
      <c r="K1709" s="61">
        <f t="shared" si="208"/>
        <v>0</v>
      </c>
      <c r="L1709" s="61">
        <f>SUM(L1685:L1708)</f>
        <v>0</v>
      </c>
      <c r="M1709" s="61">
        <f>SUM(M1685:M1708)</f>
        <v>0</v>
      </c>
      <c r="N1709" s="313" t="s">
        <v>2</v>
      </c>
      <c r="O1709" s="61">
        <f t="shared" ref="O1709:T1709" si="209">SUM(O1685:O1708)</f>
        <v>1769</v>
      </c>
      <c r="P1709" s="61">
        <f t="shared" si="209"/>
        <v>1637</v>
      </c>
      <c r="Q1709" s="61">
        <f t="shared" si="209"/>
        <v>1838</v>
      </c>
      <c r="R1709" s="61">
        <f t="shared" si="209"/>
        <v>2123</v>
      </c>
      <c r="S1709" s="61">
        <f t="shared" si="209"/>
        <v>2175</v>
      </c>
      <c r="T1709" s="61">
        <f t="shared" si="209"/>
        <v>2608</v>
      </c>
      <c r="U1709" s="61">
        <f t="shared" ref="U1709:Y1709" si="210">SUM(U1685:U1708)</f>
        <v>0</v>
      </c>
      <c r="V1709" s="61">
        <f t="shared" si="210"/>
        <v>0</v>
      </c>
      <c r="W1709" s="61">
        <f t="shared" si="210"/>
        <v>0</v>
      </c>
      <c r="X1709" s="61">
        <f t="shared" si="210"/>
        <v>0</v>
      </c>
      <c r="Y1709" s="61">
        <f t="shared" si="210"/>
        <v>0</v>
      </c>
      <c r="Z1709" s="61">
        <f>SUM(Z1685:Z1708)</f>
        <v>0</v>
      </c>
      <c r="AA1709" s="71" t="s">
        <v>2</v>
      </c>
      <c r="AC1709" s="74"/>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74"/>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74"/>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74"/>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74"/>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c r="U1714" s="310"/>
      <c r="V1714" s="310"/>
      <c r="W1714" s="310"/>
      <c r="X1714" s="310" t="s">
        <v>114</v>
      </c>
      <c r="Y1714" s="310"/>
      <c r="Z1714" s="310"/>
      <c r="AA1714" s="103" t="s">
        <v>312</v>
      </c>
      <c r="AB1714" s="116"/>
      <c r="AC1714" s="74"/>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c r="I1715" s="280"/>
      <c r="J1715" s="280"/>
      <c r="K1715" s="280"/>
      <c r="L1715" s="280"/>
      <c r="M1715" s="280"/>
      <c r="N1715" s="123">
        <v>1</v>
      </c>
      <c r="O1715" s="280">
        <v>586</v>
      </c>
      <c r="P1715" s="277">
        <v>531</v>
      </c>
      <c r="Q1715" s="282">
        <v>502</v>
      </c>
      <c r="R1715" s="280">
        <v>978</v>
      </c>
      <c r="S1715" s="364">
        <v>545</v>
      </c>
      <c r="T1715" s="280">
        <v>519</v>
      </c>
      <c r="U1715" s="280"/>
      <c r="V1715" s="280"/>
      <c r="W1715" s="280"/>
      <c r="X1715" s="280"/>
      <c r="Y1715" s="280"/>
      <c r="Z1715" s="280"/>
      <c r="AA1715" s="64">
        <v>1</v>
      </c>
      <c r="AC1715" s="74">
        <f t="shared" si="207"/>
        <v>-26</v>
      </c>
      <c r="AD1715" s="15" t="b">
        <f t="shared" ref="AD1715:AD1738" si="211">IF(T1715&gt;=T1685,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c r="I1716" s="280"/>
      <c r="J1716" s="280"/>
      <c r="K1716" s="280"/>
      <c r="L1716" s="280"/>
      <c r="M1716" s="280"/>
      <c r="N1716" s="123">
        <v>2</v>
      </c>
      <c r="O1716" s="280">
        <v>531</v>
      </c>
      <c r="P1716" s="277">
        <v>480</v>
      </c>
      <c r="Q1716" s="280">
        <v>458</v>
      </c>
      <c r="R1716" s="70">
        <v>540</v>
      </c>
      <c r="S1716" s="364">
        <v>423</v>
      </c>
      <c r="T1716" s="280">
        <v>370</v>
      </c>
      <c r="U1716" s="280"/>
      <c r="V1716" s="280"/>
      <c r="W1716" s="280"/>
      <c r="X1716" s="280"/>
      <c r="Y1716" s="280"/>
      <c r="Z1716" s="280"/>
      <c r="AA1716" s="64">
        <v>2</v>
      </c>
      <c r="AC1716" s="74">
        <f t="shared" si="207"/>
        <v>-53</v>
      </c>
      <c r="AD1716" s="15" t="b">
        <f t="shared" si="211"/>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c r="I1717" s="280"/>
      <c r="J1717" s="280"/>
      <c r="K1717" s="280"/>
      <c r="L1717" s="280"/>
      <c r="M1717" s="280"/>
      <c r="N1717" s="123">
        <v>3</v>
      </c>
      <c r="O1717" s="280">
        <v>143</v>
      </c>
      <c r="P1717" s="277">
        <v>127</v>
      </c>
      <c r="Q1717" s="280">
        <v>143</v>
      </c>
      <c r="R1717" s="280">
        <v>87</v>
      </c>
      <c r="S1717" s="364">
        <v>122</v>
      </c>
      <c r="T1717" s="280">
        <v>302</v>
      </c>
      <c r="U1717" s="280"/>
      <c r="V1717" s="280"/>
      <c r="W1717" s="280"/>
      <c r="X1717" s="280"/>
      <c r="Y1717" s="280"/>
      <c r="Z1717" s="280"/>
      <c r="AA1717" s="64">
        <v>3</v>
      </c>
      <c r="AB1717" s="112"/>
      <c r="AC1717" s="74">
        <f t="shared" si="207"/>
        <v>180</v>
      </c>
      <c r="AD1717" s="15" t="b">
        <f t="shared" si="211"/>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c r="I1718" s="280"/>
      <c r="J1718" s="70"/>
      <c r="K1718" s="280"/>
      <c r="L1718" s="280"/>
      <c r="M1718" s="280"/>
      <c r="N1718" s="123">
        <v>4</v>
      </c>
      <c r="O1718" s="280">
        <v>674</v>
      </c>
      <c r="P1718" s="277">
        <v>406</v>
      </c>
      <c r="Q1718" s="70">
        <v>451</v>
      </c>
      <c r="R1718" s="280">
        <v>311</v>
      </c>
      <c r="S1718" s="364">
        <v>450</v>
      </c>
      <c r="T1718" s="280">
        <v>380</v>
      </c>
      <c r="U1718" s="280"/>
      <c r="V1718" s="280"/>
      <c r="W1718" s="70"/>
      <c r="X1718" s="280"/>
      <c r="Y1718" s="280"/>
      <c r="Z1718" s="280"/>
      <c r="AA1718" s="64">
        <v>4</v>
      </c>
      <c r="AC1718" s="74">
        <f t="shared" si="207"/>
        <v>-70</v>
      </c>
      <c r="AD1718" s="15" t="b">
        <f t="shared" si="211"/>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c r="I1719" s="280"/>
      <c r="J1719" s="280"/>
      <c r="K1719" s="280"/>
      <c r="L1719" s="280"/>
      <c r="M1719" s="280"/>
      <c r="N1719" s="123">
        <v>5</v>
      </c>
      <c r="O1719" s="70">
        <v>289</v>
      </c>
      <c r="P1719" s="277">
        <v>343</v>
      </c>
      <c r="Q1719" s="280">
        <v>291</v>
      </c>
      <c r="R1719" s="280">
        <v>239</v>
      </c>
      <c r="S1719" s="364">
        <v>351</v>
      </c>
      <c r="T1719" s="280">
        <v>208</v>
      </c>
      <c r="U1719" s="280"/>
      <c r="V1719" s="280"/>
      <c r="W1719" s="280"/>
      <c r="X1719" s="280"/>
      <c r="Y1719" s="280"/>
      <c r="Z1719" s="280"/>
      <c r="AA1719" s="64">
        <v>5</v>
      </c>
      <c r="AC1719" s="74">
        <f t="shared" si="207"/>
        <v>-143</v>
      </c>
      <c r="AD1719" s="15" t="b">
        <f t="shared" si="211"/>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c r="I1720" s="280"/>
      <c r="J1720" s="280"/>
      <c r="K1720" s="70"/>
      <c r="L1720" s="280"/>
      <c r="M1720" s="280"/>
      <c r="N1720" s="123">
        <v>6</v>
      </c>
      <c r="O1720" s="280">
        <v>135</v>
      </c>
      <c r="P1720" s="277">
        <v>156</v>
      </c>
      <c r="Q1720" s="280">
        <v>148</v>
      </c>
      <c r="R1720" s="280">
        <v>144</v>
      </c>
      <c r="S1720" s="364">
        <v>78</v>
      </c>
      <c r="T1720" s="280">
        <v>136</v>
      </c>
      <c r="U1720" s="280"/>
      <c r="V1720" s="280"/>
      <c r="W1720" s="280"/>
      <c r="X1720" s="70"/>
      <c r="Y1720" s="280"/>
      <c r="Z1720" s="280"/>
      <c r="AA1720" s="64">
        <v>6</v>
      </c>
      <c r="AC1720" s="74">
        <f t="shared" si="207"/>
        <v>58</v>
      </c>
      <c r="AD1720" s="15" t="b">
        <f t="shared" si="211"/>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c r="I1721" s="280"/>
      <c r="J1721" s="280"/>
      <c r="K1721" s="280"/>
      <c r="L1721" s="280"/>
      <c r="M1721" s="280"/>
      <c r="N1721" s="123">
        <v>7</v>
      </c>
      <c r="O1721" s="280">
        <v>124</v>
      </c>
      <c r="P1721" s="277">
        <v>153</v>
      </c>
      <c r="Q1721" s="280">
        <v>134</v>
      </c>
      <c r="R1721" s="280">
        <v>154</v>
      </c>
      <c r="S1721" s="364">
        <v>87</v>
      </c>
      <c r="T1721" s="280">
        <v>72</v>
      </c>
      <c r="U1721" s="280"/>
      <c r="V1721" s="280"/>
      <c r="W1721" s="280"/>
      <c r="X1721" s="280"/>
      <c r="Y1721" s="280"/>
      <c r="Z1721" s="280"/>
      <c r="AA1721" s="64">
        <v>7</v>
      </c>
      <c r="AC1721" s="74">
        <f t="shared" si="207"/>
        <v>-15</v>
      </c>
      <c r="AD1721" s="15" t="b">
        <f t="shared" si="211"/>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c r="I1722" s="280"/>
      <c r="J1722" s="280"/>
      <c r="K1722" s="280"/>
      <c r="L1722" s="280"/>
      <c r="M1722" s="280"/>
      <c r="N1722" s="123">
        <v>8</v>
      </c>
      <c r="O1722" s="280">
        <v>2040</v>
      </c>
      <c r="P1722" s="277">
        <v>2201</v>
      </c>
      <c r="Q1722" s="280">
        <v>2125</v>
      </c>
      <c r="R1722" s="280">
        <v>2189</v>
      </c>
      <c r="S1722" s="364">
        <v>2278</v>
      </c>
      <c r="T1722" s="280">
        <v>1637</v>
      </c>
      <c r="U1722" s="280"/>
      <c r="V1722" s="280"/>
      <c r="W1722" s="280"/>
      <c r="X1722" s="280"/>
      <c r="Y1722" s="280"/>
      <c r="Z1722" s="280"/>
      <c r="AA1722" s="64">
        <v>8</v>
      </c>
      <c r="AC1722" s="74">
        <f t="shared" si="207"/>
        <v>-641</v>
      </c>
      <c r="AD1722" s="15" t="b">
        <f t="shared" si="211"/>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c r="I1723" s="280"/>
      <c r="J1723" s="280"/>
      <c r="K1723" s="70"/>
      <c r="L1723" s="280"/>
      <c r="M1723" s="70"/>
      <c r="N1723" s="123">
        <v>9</v>
      </c>
      <c r="O1723" s="280">
        <v>499</v>
      </c>
      <c r="P1723" s="277">
        <v>827</v>
      </c>
      <c r="Q1723" s="70">
        <v>532</v>
      </c>
      <c r="R1723" s="280">
        <v>410</v>
      </c>
      <c r="S1723" s="364">
        <v>251</v>
      </c>
      <c r="T1723" s="280">
        <v>180</v>
      </c>
      <c r="U1723" s="70"/>
      <c r="V1723" s="280"/>
      <c r="W1723" s="280"/>
      <c r="X1723" s="70"/>
      <c r="Y1723" s="280"/>
      <c r="Z1723" s="70"/>
      <c r="AA1723" s="64">
        <v>9</v>
      </c>
      <c r="AC1723" s="74">
        <f t="shared" si="207"/>
        <v>-71</v>
      </c>
      <c r="AD1723" s="15" t="b">
        <f t="shared" si="211"/>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c r="I1724" s="280"/>
      <c r="J1724" s="280"/>
      <c r="K1724" s="280"/>
      <c r="L1724" s="280"/>
      <c r="M1724" s="280"/>
      <c r="N1724" s="123">
        <v>10</v>
      </c>
      <c r="O1724" s="280">
        <v>494</v>
      </c>
      <c r="P1724" s="277">
        <v>606</v>
      </c>
      <c r="Q1724" s="280">
        <v>451</v>
      </c>
      <c r="R1724" s="280">
        <v>621</v>
      </c>
      <c r="S1724" s="364">
        <v>506</v>
      </c>
      <c r="T1724" s="280">
        <v>493</v>
      </c>
      <c r="U1724" s="280"/>
      <c r="V1724" s="280"/>
      <c r="W1724" s="280"/>
      <c r="X1724" s="280"/>
      <c r="Y1724" s="280"/>
      <c r="Z1724" s="280"/>
      <c r="AA1724" s="64">
        <v>10</v>
      </c>
      <c r="AC1724" s="74">
        <f t="shared" si="207"/>
        <v>-13</v>
      </c>
      <c r="AD1724" s="15" t="b">
        <f t="shared" si="211"/>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c r="I1725" s="280"/>
      <c r="J1725" s="280"/>
      <c r="K1725" s="280"/>
      <c r="L1725" s="280"/>
      <c r="M1725" s="280"/>
      <c r="N1725" s="123">
        <v>11</v>
      </c>
      <c r="O1725" s="280">
        <v>504</v>
      </c>
      <c r="P1725" s="277">
        <v>564</v>
      </c>
      <c r="Q1725" s="280">
        <v>434</v>
      </c>
      <c r="R1725" s="280">
        <v>552</v>
      </c>
      <c r="S1725" s="364">
        <v>542</v>
      </c>
      <c r="T1725" s="280">
        <v>488</v>
      </c>
      <c r="U1725" s="280"/>
      <c r="V1725" s="280"/>
      <c r="W1725" s="280"/>
      <c r="X1725" s="280"/>
      <c r="Y1725" s="280"/>
      <c r="Z1725" s="280"/>
      <c r="AA1725" s="64">
        <v>11</v>
      </c>
      <c r="AC1725" s="74">
        <f t="shared" si="207"/>
        <v>-54</v>
      </c>
      <c r="AD1725" s="15" t="b">
        <f t="shared" si="211"/>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c r="I1726" s="280"/>
      <c r="J1726" s="280"/>
      <c r="K1726" s="280"/>
      <c r="L1726" s="280"/>
      <c r="M1726" s="280"/>
      <c r="N1726" s="123">
        <v>12</v>
      </c>
      <c r="O1726" s="280">
        <v>2291</v>
      </c>
      <c r="P1726" s="277">
        <v>2495</v>
      </c>
      <c r="Q1726" s="280">
        <v>3401</v>
      </c>
      <c r="R1726" s="280">
        <v>2426</v>
      </c>
      <c r="S1726" s="364">
        <v>2313</v>
      </c>
      <c r="T1726" s="280">
        <v>2062</v>
      </c>
      <c r="U1726" s="280"/>
      <c r="V1726" s="280"/>
      <c r="W1726" s="280"/>
      <c r="X1726" s="280"/>
      <c r="Y1726" s="280"/>
      <c r="Z1726" s="280"/>
      <c r="AA1726" s="64">
        <v>12</v>
      </c>
      <c r="AC1726" s="74">
        <f t="shared" si="207"/>
        <v>-251</v>
      </c>
      <c r="AD1726" s="15" t="b">
        <f t="shared" si="211"/>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c r="I1727" s="280"/>
      <c r="J1727" s="280"/>
      <c r="K1727" s="280"/>
      <c r="L1727" s="280"/>
      <c r="M1727" s="280"/>
      <c r="N1727" s="123">
        <v>13</v>
      </c>
      <c r="O1727" s="280">
        <v>743</v>
      </c>
      <c r="P1727" s="277">
        <v>781</v>
      </c>
      <c r="Q1727" s="280">
        <v>844</v>
      </c>
      <c r="R1727" s="280">
        <v>719</v>
      </c>
      <c r="S1727" s="364">
        <v>727</v>
      </c>
      <c r="T1727" s="280">
        <v>587</v>
      </c>
      <c r="U1727" s="280"/>
      <c r="V1727" s="280"/>
      <c r="W1727" s="280"/>
      <c r="X1727" s="280"/>
      <c r="Y1727" s="280"/>
      <c r="Z1727" s="280"/>
      <c r="AA1727" s="64">
        <v>13</v>
      </c>
      <c r="AC1727" s="74">
        <f t="shared" si="207"/>
        <v>-140</v>
      </c>
      <c r="AD1727" s="15" t="b">
        <f t="shared" si="211"/>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c r="I1728" s="280"/>
      <c r="J1728" s="280"/>
      <c r="K1728" s="280"/>
      <c r="L1728" s="280"/>
      <c r="M1728" s="280"/>
      <c r="N1728" s="123">
        <v>14</v>
      </c>
      <c r="O1728" s="280">
        <v>1044</v>
      </c>
      <c r="P1728" s="277">
        <v>1781</v>
      </c>
      <c r="Q1728" s="280">
        <v>1388</v>
      </c>
      <c r="R1728" s="280">
        <v>1859</v>
      </c>
      <c r="S1728" s="364">
        <v>1409</v>
      </c>
      <c r="T1728" s="280">
        <v>1078</v>
      </c>
      <c r="U1728" s="280"/>
      <c r="V1728" s="280"/>
      <c r="W1728" s="280"/>
      <c r="X1728" s="280"/>
      <c r="Y1728" s="280"/>
      <c r="Z1728" s="280"/>
      <c r="AA1728" s="64">
        <v>14</v>
      </c>
      <c r="AC1728" s="74">
        <f t="shared" si="207"/>
        <v>-331</v>
      </c>
      <c r="AD1728" s="15" t="b">
        <f t="shared" si="211"/>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c r="I1729" s="280"/>
      <c r="J1729" s="280"/>
      <c r="K1729" s="280"/>
      <c r="L1729" s="280"/>
      <c r="M1729" s="280"/>
      <c r="N1729" s="123">
        <v>15</v>
      </c>
      <c r="O1729" s="280">
        <v>2153</v>
      </c>
      <c r="P1729" s="277">
        <v>2358</v>
      </c>
      <c r="Q1729" s="280">
        <v>1631</v>
      </c>
      <c r="R1729" s="280">
        <v>3172</v>
      </c>
      <c r="S1729" s="364">
        <v>2121</v>
      </c>
      <c r="T1729" s="280">
        <v>1129</v>
      </c>
      <c r="U1729" s="280"/>
      <c r="V1729" s="280"/>
      <c r="W1729" s="280"/>
      <c r="X1729" s="280"/>
      <c r="Y1729" s="280"/>
      <c r="Z1729" s="280"/>
      <c r="AA1729" s="64">
        <v>15</v>
      </c>
      <c r="AC1729" s="74">
        <f t="shared" si="207"/>
        <v>-992</v>
      </c>
      <c r="AD1729" s="15" t="b">
        <f t="shared" si="211"/>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c r="I1730" s="280"/>
      <c r="J1730" s="70"/>
      <c r="K1730" s="280"/>
      <c r="L1730" s="280"/>
      <c r="M1730" s="280"/>
      <c r="N1730" s="123">
        <v>16</v>
      </c>
      <c r="O1730" s="280">
        <v>231</v>
      </c>
      <c r="P1730" s="277">
        <v>252</v>
      </c>
      <c r="Q1730" s="280">
        <v>228</v>
      </c>
      <c r="R1730" s="280">
        <v>198</v>
      </c>
      <c r="S1730" s="364">
        <v>208</v>
      </c>
      <c r="T1730" s="280">
        <v>167</v>
      </c>
      <c r="U1730" s="280"/>
      <c r="V1730" s="280"/>
      <c r="W1730" s="70"/>
      <c r="X1730" s="280"/>
      <c r="Y1730" s="280"/>
      <c r="Z1730" s="280"/>
      <c r="AA1730" s="64">
        <v>16</v>
      </c>
      <c r="AC1730" s="74">
        <f t="shared" si="207"/>
        <v>-41</v>
      </c>
      <c r="AD1730" s="15" t="b">
        <f t="shared" si="211"/>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c r="I1731" s="280"/>
      <c r="J1731" s="280"/>
      <c r="K1731" s="280"/>
      <c r="L1731" s="280"/>
      <c r="M1731" s="280"/>
      <c r="N1731" s="123">
        <v>17</v>
      </c>
      <c r="O1731" s="280">
        <v>559</v>
      </c>
      <c r="P1731" s="277">
        <v>2886</v>
      </c>
      <c r="Q1731" s="280">
        <v>672</v>
      </c>
      <c r="R1731" s="280">
        <v>796</v>
      </c>
      <c r="S1731" s="364">
        <v>1106</v>
      </c>
      <c r="T1731" s="280">
        <v>613</v>
      </c>
      <c r="U1731" s="280"/>
      <c r="V1731" s="280"/>
      <c r="W1731" s="280"/>
      <c r="X1731" s="280"/>
      <c r="Y1731" s="280"/>
      <c r="Z1731" s="280"/>
      <c r="AA1731" s="64">
        <v>17</v>
      </c>
      <c r="AC1731" s="74">
        <f t="shared" si="207"/>
        <v>-493</v>
      </c>
      <c r="AD1731" s="15" t="b">
        <f t="shared" si="211"/>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c r="I1732" s="280"/>
      <c r="J1732" s="280"/>
      <c r="K1732" s="280"/>
      <c r="L1732" s="280"/>
      <c r="M1732" s="280"/>
      <c r="N1732" s="123">
        <v>18</v>
      </c>
      <c r="O1732" s="280">
        <v>507</v>
      </c>
      <c r="P1732" s="277">
        <v>623</v>
      </c>
      <c r="Q1732" s="280">
        <v>557</v>
      </c>
      <c r="R1732" s="70">
        <v>1184</v>
      </c>
      <c r="S1732" s="364">
        <v>482</v>
      </c>
      <c r="T1732" s="280">
        <v>415</v>
      </c>
      <c r="U1732" s="280"/>
      <c r="V1732" s="280"/>
      <c r="W1732" s="280"/>
      <c r="X1732" s="280"/>
      <c r="Y1732" s="280"/>
      <c r="Z1732" s="280"/>
      <c r="AA1732" s="64">
        <v>18</v>
      </c>
      <c r="AC1732" s="74">
        <f t="shared" si="207"/>
        <v>-67</v>
      </c>
      <c r="AD1732" s="15" t="b">
        <f t="shared" si="211"/>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c r="I1733" s="280"/>
      <c r="J1733" s="280"/>
      <c r="K1733" s="280"/>
      <c r="L1733" s="70"/>
      <c r="M1733" s="280"/>
      <c r="N1733" s="123">
        <v>19</v>
      </c>
      <c r="O1733" s="280">
        <v>248</v>
      </c>
      <c r="P1733" s="277">
        <v>128</v>
      </c>
      <c r="Q1733" s="280">
        <v>130</v>
      </c>
      <c r="R1733" s="280">
        <v>237</v>
      </c>
      <c r="S1733" s="364">
        <v>184</v>
      </c>
      <c r="T1733" s="70">
        <v>156</v>
      </c>
      <c r="U1733" s="280"/>
      <c r="V1733" s="280"/>
      <c r="W1733" s="280"/>
      <c r="X1733" s="280"/>
      <c r="Y1733" s="70"/>
      <c r="Z1733" s="280"/>
      <c r="AA1733" s="64">
        <v>19</v>
      </c>
      <c r="AC1733" s="74">
        <f t="shared" si="207"/>
        <v>-28</v>
      </c>
      <c r="AD1733" s="15" t="b">
        <f t="shared" si="211"/>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c r="I1734" s="280"/>
      <c r="J1734" s="280"/>
      <c r="K1734" s="280"/>
      <c r="L1734" s="280"/>
      <c r="M1734" s="280"/>
      <c r="N1734" s="123">
        <v>20</v>
      </c>
      <c r="O1734" s="280">
        <v>357</v>
      </c>
      <c r="P1734" s="277">
        <v>502</v>
      </c>
      <c r="Q1734" s="280">
        <v>392</v>
      </c>
      <c r="R1734" s="280">
        <v>851</v>
      </c>
      <c r="S1734" s="364">
        <v>359</v>
      </c>
      <c r="T1734" s="280">
        <v>277</v>
      </c>
      <c r="U1734" s="280"/>
      <c r="V1734" s="280"/>
      <c r="W1734" s="280"/>
      <c r="X1734" s="280"/>
      <c r="Y1734" s="280"/>
      <c r="Z1734" s="280"/>
      <c r="AA1734" s="64">
        <v>20</v>
      </c>
      <c r="AC1734" s="74">
        <f t="shared" ref="AC1734:AC1797" si="212">IFERROR(T1734-S1734,0)</f>
        <v>-82</v>
      </c>
      <c r="AD1734" s="15" t="b">
        <f t="shared" si="211"/>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c r="I1735" s="280"/>
      <c r="J1735" s="280"/>
      <c r="K1735" s="280"/>
      <c r="L1735" s="280"/>
      <c r="M1735" s="280"/>
      <c r="N1735" s="123">
        <v>21</v>
      </c>
      <c r="O1735" s="280">
        <v>1110</v>
      </c>
      <c r="P1735" s="277">
        <v>1287</v>
      </c>
      <c r="Q1735" s="280">
        <v>996</v>
      </c>
      <c r="R1735" s="280">
        <v>1076</v>
      </c>
      <c r="S1735" s="364">
        <v>1063</v>
      </c>
      <c r="T1735" s="280">
        <v>840</v>
      </c>
      <c r="U1735" s="280"/>
      <c r="V1735" s="280"/>
      <c r="W1735" s="280"/>
      <c r="X1735" s="280"/>
      <c r="Y1735" s="280"/>
      <c r="Z1735" s="280"/>
      <c r="AA1735" s="64">
        <v>21</v>
      </c>
      <c r="AC1735" s="74">
        <f t="shared" si="212"/>
        <v>-223</v>
      </c>
      <c r="AD1735" s="15" t="b">
        <f t="shared" si="211"/>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c r="I1736" s="280"/>
      <c r="J1736" s="280"/>
      <c r="K1736" s="280"/>
      <c r="L1736" s="70"/>
      <c r="M1736" s="280"/>
      <c r="N1736" s="123">
        <v>22</v>
      </c>
      <c r="O1736" s="280">
        <v>2363</v>
      </c>
      <c r="P1736" s="277">
        <v>2434</v>
      </c>
      <c r="Q1736" s="280">
        <v>1942</v>
      </c>
      <c r="R1736" s="280">
        <v>2158</v>
      </c>
      <c r="S1736" s="364">
        <v>1746</v>
      </c>
      <c r="T1736" s="70">
        <v>1718</v>
      </c>
      <c r="U1736" s="280"/>
      <c r="V1736" s="280"/>
      <c r="W1736" s="280"/>
      <c r="X1736" s="280"/>
      <c r="Y1736" s="70"/>
      <c r="Z1736" s="280"/>
      <c r="AA1736" s="64">
        <v>22</v>
      </c>
      <c r="AC1736" s="74">
        <f t="shared" si="212"/>
        <v>-28</v>
      </c>
      <c r="AD1736" s="15" t="b">
        <f t="shared" si="211"/>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c r="I1737" s="280"/>
      <c r="J1737" s="280"/>
      <c r="K1737" s="280"/>
      <c r="L1737" s="280"/>
      <c r="M1737" s="70"/>
      <c r="N1737" s="123">
        <v>23</v>
      </c>
      <c r="O1737" s="70">
        <v>2445</v>
      </c>
      <c r="P1737" s="277">
        <v>3132</v>
      </c>
      <c r="Q1737" s="280">
        <v>3087</v>
      </c>
      <c r="R1737" s="280">
        <v>5064</v>
      </c>
      <c r="S1737" s="364">
        <v>3761</v>
      </c>
      <c r="T1737" s="280">
        <v>2738</v>
      </c>
      <c r="U1737" s="70"/>
      <c r="V1737" s="280"/>
      <c r="W1737" s="280"/>
      <c r="X1737" s="280"/>
      <c r="Y1737" s="280"/>
      <c r="Z1737" s="70"/>
      <c r="AA1737" s="64">
        <v>23</v>
      </c>
      <c r="AC1737" s="74">
        <f t="shared" si="212"/>
        <v>-1023</v>
      </c>
      <c r="AD1737" s="15" t="b">
        <f t="shared" si="211"/>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c r="I1738" s="280"/>
      <c r="J1738" s="280"/>
      <c r="K1738" s="280"/>
      <c r="L1738" s="280"/>
      <c r="M1738" s="280"/>
      <c r="N1738" s="123">
        <v>24</v>
      </c>
      <c r="O1738" s="280">
        <v>1544</v>
      </c>
      <c r="P1738" s="277">
        <v>1778</v>
      </c>
      <c r="Q1738" s="280">
        <v>1774</v>
      </c>
      <c r="R1738" s="280">
        <v>2878</v>
      </c>
      <c r="S1738" s="364">
        <v>1780</v>
      </c>
      <c r="T1738" s="280">
        <v>1653</v>
      </c>
      <c r="U1738" s="280"/>
      <c r="V1738" s="280"/>
      <c r="W1738" s="280"/>
      <c r="X1738" s="280"/>
      <c r="Y1738" s="280"/>
      <c r="Z1738" s="280"/>
      <c r="AA1738" s="64">
        <v>24</v>
      </c>
      <c r="AC1738" s="74">
        <f t="shared" si="212"/>
        <v>-127</v>
      </c>
      <c r="AD1738" s="15" t="b">
        <f t="shared" si="211"/>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3">SUM(B1715:B1738)</f>
        <v>21614</v>
      </c>
      <c r="C1739" s="61">
        <f t="shared" si="213"/>
        <v>45683</v>
      </c>
      <c r="D1739" s="61">
        <f t="shared" si="213"/>
        <v>65167</v>
      </c>
      <c r="E1739" s="61">
        <f t="shared" si="213"/>
        <v>90371</v>
      </c>
      <c r="F1739" s="61">
        <f t="shared" si="213"/>
        <v>110146</v>
      </c>
      <c r="G1739" s="61">
        <f t="shared" si="213"/>
        <v>122990</v>
      </c>
      <c r="H1739" s="61">
        <f t="shared" ref="H1739:M1739" si="214">SUM(H1715:H1738)</f>
        <v>0</v>
      </c>
      <c r="I1739" s="61">
        <f t="shared" si="214"/>
        <v>0</v>
      </c>
      <c r="J1739" s="61">
        <f t="shared" si="214"/>
        <v>0</v>
      </c>
      <c r="K1739" s="61">
        <f t="shared" si="214"/>
        <v>0</v>
      </c>
      <c r="L1739" s="61">
        <f t="shared" si="214"/>
        <v>0</v>
      </c>
      <c r="M1739" s="61">
        <f t="shared" si="214"/>
        <v>0</v>
      </c>
      <c r="N1739" s="313" t="s">
        <v>2</v>
      </c>
      <c r="O1739" s="61">
        <f>SUM(O1715:O1738)</f>
        <v>21614</v>
      </c>
      <c r="P1739" s="61">
        <f>SUM(P1715:P1738)</f>
        <v>26831</v>
      </c>
      <c r="Q1739" s="61">
        <f>SUM(Q1715:Q1738)</f>
        <v>22711</v>
      </c>
      <c r="R1739" s="61">
        <f>SUM(R1715:R1738)</f>
        <v>28843</v>
      </c>
      <c r="S1739" s="61">
        <f t="shared" ref="S1739:X1739" si="215">SUM(S1715:S1738)</f>
        <v>22892</v>
      </c>
      <c r="T1739" s="61">
        <f t="shared" si="215"/>
        <v>18218</v>
      </c>
      <c r="U1739" s="61">
        <f t="shared" si="215"/>
        <v>0</v>
      </c>
      <c r="V1739" s="61">
        <f t="shared" si="215"/>
        <v>0</v>
      </c>
      <c r="W1739" s="61">
        <f t="shared" si="215"/>
        <v>0</v>
      </c>
      <c r="X1739" s="61">
        <f t="shared" si="215"/>
        <v>0</v>
      </c>
      <c r="Y1739" s="61">
        <f>SUM(Y1715:Y1738)</f>
        <v>0</v>
      </c>
      <c r="Z1739" s="61">
        <f>SUM(Z1715:Z1738)</f>
        <v>0</v>
      </c>
      <c r="AA1739" s="71" t="s">
        <v>2</v>
      </c>
      <c r="AC1739" s="74"/>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74"/>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74"/>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74"/>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74"/>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c r="V1744" s="310"/>
      <c r="W1744" s="310"/>
      <c r="X1744" s="310" t="s">
        <v>114</v>
      </c>
      <c r="Y1744" s="310"/>
      <c r="Z1744" s="310"/>
      <c r="AA1744" s="103" t="s">
        <v>316</v>
      </c>
      <c r="AC1744" s="74"/>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c r="I1745" s="388"/>
      <c r="J1745" s="388"/>
      <c r="K1745" s="186"/>
      <c r="L1745" s="58"/>
      <c r="M1745" s="388"/>
      <c r="N1745" s="56">
        <v>1</v>
      </c>
      <c r="O1745" s="280">
        <v>7</v>
      </c>
      <c r="P1745" s="277">
        <v>6</v>
      </c>
      <c r="Q1745" s="282">
        <v>5</v>
      </c>
      <c r="R1745" s="280">
        <v>5</v>
      </c>
      <c r="S1745" s="364">
        <v>3</v>
      </c>
      <c r="T1745" s="280">
        <v>8</v>
      </c>
      <c r="U1745" s="280"/>
      <c r="V1745" s="280"/>
      <c r="W1745" s="280"/>
      <c r="X1745" s="280"/>
      <c r="Y1745" s="280"/>
      <c r="Z1745" s="280"/>
      <c r="AA1745" s="56">
        <v>1</v>
      </c>
      <c r="AB1745" s="15"/>
      <c r="AC1745" s="74">
        <f t="shared" si="212"/>
        <v>5</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c r="I1746" s="388"/>
      <c r="J1746" s="388"/>
      <c r="K1746" s="186"/>
      <c r="L1746" s="58"/>
      <c r="M1746" s="388"/>
      <c r="N1746" s="56">
        <v>2</v>
      </c>
      <c r="O1746" s="280">
        <v>16</v>
      </c>
      <c r="P1746" s="277">
        <v>18</v>
      </c>
      <c r="Q1746" s="280">
        <v>12</v>
      </c>
      <c r="R1746" s="280">
        <v>9</v>
      </c>
      <c r="S1746" s="364">
        <v>15</v>
      </c>
      <c r="T1746" s="280">
        <v>13</v>
      </c>
      <c r="U1746" s="280"/>
      <c r="V1746" s="280"/>
      <c r="W1746" s="280"/>
      <c r="X1746" s="280"/>
      <c r="Y1746" s="280"/>
      <c r="Z1746" s="280"/>
      <c r="AA1746" s="56">
        <v>2</v>
      </c>
      <c r="AB1746" s="15"/>
      <c r="AC1746" s="74">
        <f t="shared" si="212"/>
        <v>-2</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c r="I1747" s="388"/>
      <c r="J1747" s="388"/>
      <c r="K1747" s="280"/>
      <c r="L1747" s="58"/>
      <c r="M1747" s="388"/>
      <c r="N1747" s="56">
        <v>3</v>
      </c>
      <c r="O1747" s="280">
        <v>43</v>
      </c>
      <c r="P1747" s="277">
        <v>49</v>
      </c>
      <c r="Q1747" s="70">
        <v>37</v>
      </c>
      <c r="R1747" s="280">
        <v>31</v>
      </c>
      <c r="S1747" s="364">
        <v>35</v>
      </c>
      <c r="T1747" s="280">
        <v>34</v>
      </c>
      <c r="U1747" s="280"/>
      <c r="V1747" s="280"/>
      <c r="W1747" s="280"/>
      <c r="X1747" s="331"/>
      <c r="Y1747" s="280"/>
      <c r="Z1747" s="280"/>
      <c r="AA1747" s="56">
        <v>3</v>
      </c>
      <c r="AB1747" s="15"/>
      <c r="AC1747" s="74">
        <f t="shared" si="212"/>
        <v>-1</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c r="I1748" s="388"/>
      <c r="J1748" s="388"/>
      <c r="K1748" s="186"/>
      <c r="L1748" s="58"/>
      <c r="M1748" s="388"/>
      <c r="N1748" s="56">
        <v>4</v>
      </c>
      <c r="O1748" s="280">
        <v>24</v>
      </c>
      <c r="P1748" s="277">
        <v>25</v>
      </c>
      <c r="Q1748" s="70">
        <v>11</v>
      </c>
      <c r="R1748" s="70">
        <v>3</v>
      </c>
      <c r="S1748" s="364">
        <v>7</v>
      </c>
      <c r="T1748" s="280">
        <v>12</v>
      </c>
      <c r="U1748" s="280"/>
      <c r="V1748" s="280"/>
      <c r="W1748" s="280"/>
      <c r="X1748" s="280"/>
      <c r="Y1748" s="280"/>
      <c r="Z1748" s="280"/>
      <c r="AA1748" s="56">
        <v>4</v>
      </c>
      <c r="AB1748" s="15"/>
      <c r="AC1748" s="74">
        <f t="shared" si="212"/>
        <v>5</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c r="I1749" s="388"/>
      <c r="J1749" s="388"/>
      <c r="K1749" s="280"/>
      <c r="L1749" s="58"/>
      <c r="M1749" s="388"/>
      <c r="N1749" s="56">
        <v>5</v>
      </c>
      <c r="O1749" s="280">
        <v>19</v>
      </c>
      <c r="P1749" s="277">
        <v>16</v>
      </c>
      <c r="Q1749" s="70">
        <v>10</v>
      </c>
      <c r="R1749" s="280">
        <v>35</v>
      </c>
      <c r="S1749" s="364">
        <v>31</v>
      </c>
      <c r="T1749" s="280">
        <v>44</v>
      </c>
      <c r="U1749" s="280"/>
      <c r="V1749" s="280"/>
      <c r="W1749" s="280"/>
      <c r="X1749" s="280"/>
      <c r="Y1749" s="280"/>
      <c r="Z1749" s="280"/>
      <c r="AA1749" s="56">
        <v>5</v>
      </c>
      <c r="AB1749" s="15"/>
      <c r="AC1749" s="74">
        <f t="shared" si="212"/>
        <v>13</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c r="I1750" s="388"/>
      <c r="J1750" s="388"/>
      <c r="K1750" s="186"/>
      <c r="L1750" s="58"/>
      <c r="M1750" s="388"/>
      <c r="N1750" s="56">
        <v>6</v>
      </c>
      <c r="O1750" s="331">
        <v>162</v>
      </c>
      <c r="P1750" s="277">
        <v>60</v>
      </c>
      <c r="Q1750" s="280">
        <v>29</v>
      </c>
      <c r="R1750" s="280">
        <v>35</v>
      </c>
      <c r="S1750" s="364">
        <v>26</v>
      </c>
      <c r="T1750" s="280">
        <v>30</v>
      </c>
      <c r="U1750" s="280"/>
      <c r="V1750" s="280"/>
      <c r="W1750" s="280"/>
      <c r="X1750" s="280"/>
      <c r="Y1750" s="280"/>
      <c r="Z1750" s="331"/>
      <c r="AA1750" s="56">
        <v>6</v>
      </c>
      <c r="AB1750" s="15"/>
      <c r="AC1750" s="74">
        <f t="shared" si="212"/>
        <v>4</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c r="I1751" s="388"/>
      <c r="J1751" s="388"/>
      <c r="K1751" s="186"/>
      <c r="L1751" s="58"/>
      <c r="M1751" s="388"/>
      <c r="N1751" s="56">
        <v>7</v>
      </c>
      <c r="O1751" s="280">
        <v>13</v>
      </c>
      <c r="P1751" s="277">
        <v>12</v>
      </c>
      <c r="Q1751" s="70">
        <v>25</v>
      </c>
      <c r="R1751" s="280">
        <v>21</v>
      </c>
      <c r="S1751" s="364">
        <v>19</v>
      </c>
      <c r="T1751" s="280">
        <v>5</v>
      </c>
      <c r="U1751" s="280"/>
      <c r="V1751" s="280"/>
      <c r="W1751" s="280"/>
      <c r="X1751" s="280"/>
      <c r="Y1751" s="280"/>
      <c r="Z1751" s="280"/>
      <c r="AA1751" s="56">
        <v>7</v>
      </c>
      <c r="AB1751" s="15"/>
      <c r="AC1751" s="74">
        <f t="shared" si="212"/>
        <v>-14</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c r="I1752" s="388"/>
      <c r="J1752" s="388"/>
      <c r="K1752" s="280"/>
      <c r="L1752" s="58"/>
      <c r="M1752" s="388"/>
      <c r="N1752" s="56">
        <v>8</v>
      </c>
      <c r="O1752" s="280">
        <v>3</v>
      </c>
      <c r="P1752" s="277">
        <v>5</v>
      </c>
      <c r="Q1752" s="280">
        <v>0</v>
      </c>
      <c r="R1752" s="280">
        <v>1</v>
      </c>
      <c r="S1752" s="364">
        <v>0</v>
      </c>
      <c r="T1752" s="280">
        <v>0</v>
      </c>
      <c r="U1752" s="280"/>
      <c r="V1752" s="280"/>
      <c r="W1752" s="280"/>
      <c r="X1752" s="280"/>
      <c r="Y1752" s="331"/>
      <c r="Z1752" s="280"/>
      <c r="AA1752" s="56">
        <v>8</v>
      </c>
      <c r="AB1752" s="15"/>
      <c r="AC1752" s="74">
        <f t="shared" si="212"/>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c r="I1753" s="388"/>
      <c r="J1753" s="388"/>
      <c r="K1753" s="280"/>
      <c r="L1753" s="58"/>
      <c r="M1753" s="388"/>
      <c r="N1753" s="56">
        <v>9</v>
      </c>
      <c r="O1753" s="280">
        <v>4</v>
      </c>
      <c r="P1753" s="277">
        <v>9</v>
      </c>
      <c r="Q1753" s="280">
        <v>6</v>
      </c>
      <c r="R1753" s="280">
        <v>15</v>
      </c>
      <c r="S1753" s="364">
        <v>17</v>
      </c>
      <c r="T1753" s="280">
        <v>15</v>
      </c>
      <c r="U1753" s="280"/>
      <c r="V1753" s="280"/>
      <c r="W1753" s="280"/>
      <c r="X1753" s="280"/>
      <c r="Y1753" s="280"/>
      <c r="Z1753" s="280"/>
      <c r="AA1753" s="56">
        <v>9</v>
      </c>
      <c r="AB1753" s="15"/>
      <c r="AC1753" s="74">
        <f t="shared" si="212"/>
        <v>-2</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c r="I1754" s="388"/>
      <c r="J1754" s="388"/>
      <c r="K1754" s="186"/>
      <c r="L1754" s="58"/>
      <c r="M1754" s="388"/>
      <c r="N1754" s="56">
        <v>10</v>
      </c>
      <c r="O1754" s="280">
        <v>15</v>
      </c>
      <c r="P1754" s="277">
        <v>77</v>
      </c>
      <c r="Q1754" s="280">
        <v>55</v>
      </c>
      <c r="R1754" s="280">
        <v>53</v>
      </c>
      <c r="S1754" s="364">
        <v>42</v>
      </c>
      <c r="T1754" s="280">
        <v>52</v>
      </c>
      <c r="U1754" s="280"/>
      <c r="V1754" s="331"/>
      <c r="W1754" s="280"/>
      <c r="X1754" s="280"/>
      <c r="Y1754" s="280"/>
      <c r="Z1754" s="280"/>
      <c r="AA1754" s="56">
        <v>10</v>
      </c>
      <c r="AB1754" s="15"/>
      <c r="AC1754" s="74">
        <f t="shared" si="212"/>
        <v>10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c r="I1755" s="388"/>
      <c r="J1755" s="388"/>
      <c r="K1755" s="186"/>
      <c r="L1755" s="58"/>
      <c r="M1755" s="388"/>
      <c r="N1755" s="56">
        <v>11</v>
      </c>
      <c r="O1755" s="280">
        <v>7</v>
      </c>
      <c r="P1755" s="277">
        <v>19</v>
      </c>
      <c r="Q1755" s="280">
        <v>24</v>
      </c>
      <c r="R1755" s="280">
        <v>16</v>
      </c>
      <c r="S1755" s="364">
        <v>15</v>
      </c>
      <c r="T1755" s="280">
        <v>25</v>
      </c>
      <c r="U1755" s="280"/>
      <c r="V1755" s="280"/>
      <c r="W1755" s="280"/>
      <c r="X1755" s="280"/>
      <c r="Y1755" s="280"/>
      <c r="Z1755" s="280"/>
      <c r="AA1755" s="56">
        <v>11</v>
      </c>
      <c r="AB1755" s="15"/>
      <c r="AC1755" s="74">
        <f t="shared" si="212"/>
        <v>10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c r="I1756" s="388"/>
      <c r="J1756" s="388"/>
      <c r="K1756" s="186"/>
      <c r="L1756" s="58"/>
      <c r="M1756" s="388"/>
      <c r="N1756" s="56">
        <v>12</v>
      </c>
      <c r="O1756" s="280">
        <v>45</v>
      </c>
      <c r="P1756" s="277">
        <v>37</v>
      </c>
      <c r="Q1756" s="70">
        <v>30</v>
      </c>
      <c r="R1756" s="331">
        <v>25</v>
      </c>
      <c r="S1756" s="364">
        <v>37</v>
      </c>
      <c r="T1756" s="280">
        <v>38</v>
      </c>
      <c r="U1756" s="280"/>
      <c r="V1756" s="280"/>
      <c r="W1756" s="331"/>
      <c r="X1756" s="280"/>
      <c r="Y1756" s="280"/>
      <c r="Z1756" s="280"/>
      <c r="AA1756" s="56">
        <v>12</v>
      </c>
      <c r="AB1756" s="15"/>
      <c r="AC1756" s="74">
        <f t="shared" si="212"/>
        <v>1</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c r="I1757" s="388"/>
      <c r="J1757" s="388"/>
      <c r="K1757" s="280"/>
      <c r="L1757" s="58"/>
      <c r="M1757" s="388"/>
      <c r="N1757" s="56">
        <v>13</v>
      </c>
      <c r="O1757" s="280">
        <v>66</v>
      </c>
      <c r="P1757" s="277">
        <v>46</v>
      </c>
      <c r="Q1757" s="280">
        <v>53</v>
      </c>
      <c r="R1757" s="280">
        <v>49</v>
      </c>
      <c r="S1757" s="364">
        <v>84</v>
      </c>
      <c r="T1757" s="280">
        <v>229</v>
      </c>
      <c r="U1757" s="280"/>
      <c r="V1757" s="280"/>
      <c r="W1757" s="280"/>
      <c r="X1757" s="280"/>
      <c r="Y1757" s="280"/>
      <c r="Z1757" s="280"/>
      <c r="AA1757" s="56">
        <v>13</v>
      </c>
      <c r="AB1757" s="15"/>
      <c r="AC1757" s="74">
        <f t="shared" si="212"/>
        <v>145</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c r="I1758" s="388"/>
      <c r="J1758" s="388"/>
      <c r="K1758" s="186"/>
      <c r="L1758" s="58"/>
      <c r="M1758" s="388"/>
      <c r="N1758" s="56">
        <v>14</v>
      </c>
      <c r="O1758" s="280">
        <v>46</v>
      </c>
      <c r="P1758" s="277">
        <v>37</v>
      </c>
      <c r="Q1758" s="280">
        <v>26</v>
      </c>
      <c r="R1758" s="280">
        <v>49</v>
      </c>
      <c r="S1758" s="364">
        <v>26</v>
      </c>
      <c r="T1758" s="280">
        <v>19</v>
      </c>
      <c r="U1758" s="280"/>
      <c r="V1758" s="280"/>
      <c r="W1758" s="280"/>
      <c r="X1758" s="280"/>
      <c r="Y1758" s="280"/>
      <c r="Z1758" s="280"/>
      <c r="AA1758" s="56">
        <v>14</v>
      </c>
      <c r="AB1758" s="15"/>
      <c r="AC1758" s="74">
        <f t="shared" si="212"/>
        <v>-7</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c r="I1759" s="388"/>
      <c r="J1759" s="388"/>
      <c r="K1759" s="186"/>
      <c r="L1759" s="58"/>
      <c r="M1759" s="388"/>
      <c r="N1759" s="56">
        <v>15</v>
      </c>
      <c r="O1759" s="280">
        <v>51</v>
      </c>
      <c r="P1759" s="277">
        <v>30</v>
      </c>
      <c r="Q1759" s="280">
        <v>64</v>
      </c>
      <c r="R1759" s="70">
        <v>32</v>
      </c>
      <c r="S1759" s="364">
        <v>20</v>
      </c>
      <c r="T1759" s="280">
        <v>8</v>
      </c>
      <c r="U1759" s="280"/>
      <c r="V1759" s="280"/>
      <c r="W1759" s="280"/>
      <c r="X1759" s="280"/>
      <c r="Y1759" s="280"/>
      <c r="Z1759" s="280"/>
      <c r="AA1759" s="56">
        <v>15</v>
      </c>
      <c r="AB1759" s="15"/>
      <c r="AC1759" s="74">
        <f t="shared" si="212"/>
        <v>-12</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c r="I1760" s="388"/>
      <c r="J1760" s="388"/>
      <c r="K1760" s="186"/>
      <c r="L1760" s="58"/>
      <c r="M1760" s="388"/>
      <c r="N1760" s="56">
        <v>16</v>
      </c>
      <c r="O1760" s="280">
        <v>8</v>
      </c>
      <c r="P1760" s="277">
        <v>7</v>
      </c>
      <c r="Q1760" s="70">
        <v>12</v>
      </c>
      <c r="R1760" s="280">
        <v>19</v>
      </c>
      <c r="S1760" s="364">
        <v>7</v>
      </c>
      <c r="T1760" s="280">
        <v>13</v>
      </c>
      <c r="U1760" s="280"/>
      <c r="V1760" s="280"/>
      <c r="W1760" s="280"/>
      <c r="X1760" s="280"/>
      <c r="Y1760" s="280"/>
      <c r="Z1760" s="280"/>
      <c r="AA1760" s="56">
        <v>16</v>
      </c>
      <c r="AB1760" s="15"/>
      <c r="AC1760" s="74">
        <f t="shared" si="212"/>
        <v>6</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c r="I1761" s="388"/>
      <c r="J1761" s="388"/>
      <c r="K1761" s="186"/>
      <c r="L1761" s="58"/>
      <c r="M1761" s="388"/>
      <c r="N1761" s="56">
        <v>17</v>
      </c>
      <c r="O1761" s="280">
        <v>91</v>
      </c>
      <c r="P1761" s="277">
        <v>15</v>
      </c>
      <c r="Q1761" s="280">
        <v>0</v>
      </c>
      <c r="R1761" s="280">
        <v>42</v>
      </c>
      <c r="S1761" s="364">
        <v>88</v>
      </c>
      <c r="T1761" s="280">
        <v>12</v>
      </c>
      <c r="U1761" s="280"/>
      <c r="V1761" s="280"/>
      <c r="W1761" s="280"/>
      <c r="X1761" s="280"/>
      <c r="Y1761" s="280"/>
      <c r="Z1761" s="280"/>
      <c r="AA1761" s="56">
        <v>17</v>
      </c>
      <c r="AB1761" s="15"/>
      <c r="AC1761" s="74">
        <f t="shared" si="212"/>
        <v>-76</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c r="I1762" s="388"/>
      <c r="J1762" s="388"/>
      <c r="K1762" s="186"/>
      <c r="L1762" s="58"/>
      <c r="M1762" s="388"/>
      <c r="N1762" s="56">
        <v>18</v>
      </c>
      <c r="O1762" s="280">
        <v>18</v>
      </c>
      <c r="P1762" s="277">
        <v>14</v>
      </c>
      <c r="Q1762" s="280">
        <v>15</v>
      </c>
      <c r="R1762" s="280">
        <v>10</v>
      </c>
      <c r="S1762" s="364">
        <v>4</v>
      </c>
      <c r="T1762" s="280">
        <v>2</v>
      </c>
      <c r="U1762" s="280"/>
      <c r="V1762" s="280"/>
      <c r="W1762" s="280"/>
      <c r="X1762" s="280"/>
      <c r="Y1762" s="280"/>
      <c r="Z1762" s="280"/>
      <c r="AA1762" s="56">
        <v>18</v>
      </c>
      <c r="AB1762" s="15"/>
      <c r="AC1762" s="74">
        <f t="shared" si="212"/>
        <v>-2</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c r="I1763" s="388"/>
      <c r="J1763" s="388"/>
      <c r="K1763" s="186"/>
      <c r="L1763" s="58"/>
      <c r="M1763" s="388"/>
      <c r="N1763" s="56">
        <v>19</v>
      </c>
      <c r="O1763" s="280">
        <v>30</v>
      </c>
      <c r="P1763" s="277">
        <v>20</v>
      </c>
      <c r="Q1763" s="280">
        <v>17</v>
      </c>
      <c r="R1763" s="280">
        <v>32</v>
      </c>
      <c r="S1763" s="364">
        <v>14</v>
      </c>
      <c r="T1763" s="280">
        <v>5</v>
      </c>
      <c r="U1763" s="280"/>
      <c r="V1763" s="280"/>
      <c r="W1763" s="280"/>
      <c r="X1763" s="280"/>
      <c r="Y1763" s="280"/>
      <c r="Z1763" s="280"/>
      <c r="AA1763" s="56">
        <v>19</v>
      </c>
      <c r="AB1763" s="15"/>
      <c r="AC1763" s="74">
        <f t="shared" si="212"/>
        <v>-9</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c r="I1764" s="388"/>
      <c r="J1764" s="388"/>
      <c r="K1764" s="186"/>
      <c r="L1764" s="58"/>
      <c r="M1764" s="388"/>
      <c r="N1764" s="56">
        <v>20</v>
      </c>
      <c r="O1764" s="280">
        <v>47</v>
      </c>
      <c r="P1764" s="277">
        <v>38</v>
      </c>
      <c r="Q1764" s="280">
        <v>36</v>
      </c>
      <c r="R1764" s="280">
        <v>36</v>
      </c>
      <c r="S1764" s="364">
        <v>38</v>
      </c>
      <c r="T1764" s="280">
        <v>33</v>
      </c>
      <c r="U1764" s="280"/>
      <c r="V1764" s="280"/>
      <c r="W1764" s="280"/>
      <c r="X1764" s="280"/>
      <c r="Y1764" s="280"/>
      <c r="Z1764" s="280"/>
      <c r="AA1764" s="56">
        <v>20</v>
      </c>
      <c r="AB1764" s="15"/>
      <c r="AC1764" s="74">
        <f t="shared" si="212"/>
        <v>-5</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c r="I1765" s="388"/>
      <c r="J1765" s="388"/>
      <c r="K1765" s="186"/>
      <c r="L1765" s="58"/>
      <c r="M1765" s="388"/>
      <c r="N1765" s="56">
        <v>21</v>
      </c>
      <c r="O1765" s="280">
        <v>137</v>
      </c>
      <c r="P1765" s="277">
        <v>70</v>
      </c>
      <c r="Q1765" s="280">
        <v>49</v>
      </c>
      <c r="R1765" s="280">
        <v>65</v>
      </c>
      <c r="S1765" s="364">
        <v>98</v>
      </c>
      <c r="T1765" s="280">
        <v>44</v>
      </c>
      <c r="U1765" s="280"/>
      <c r="V1765" s="280"/>
      <c r="W1765" s="280"/>
      <c r="X1765" s="280"/>
      <c r="Y1765" s="280"/>
      <c r="Z1765" s="280"/>
      <c r="AA1765" s="56">
        <v>21</v>
      </c>
      <c r="AB1765" s="15"/>
      <c r="AC1765" s="74">
        <f t="shared" si="212"/>
        <v>-54</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c r="I1766" s="388"/>
      <c r="J1766" s="388"/>
      <c r="K1766" s="186"/>
      <c r="L1766" s="58"/>
      <c r="M1766" s="388"/>
      <c r="N1766" s="56">
        <v>22</v>
      </c>
      <c r="O1766" s="280">
        <v>65</v>
      </c>
      <c r="P1766" s="277">
        <v>105</v>
      </c>
      <c r="Q1766" s="331">
        <v>128</v>
      </c>
      <c r="R1766" s="70">
        <v>92</v>
      </c>
      <c r="S1766" s="364">
        <v>74</v>
      </c>
      <c r="T1766" s="280">
        <v>104</v>
      </c>
      <c r="U1766" s="280"/>
      <c r="V1766" s="280"/>
      <c r="W1766" s="280"/>
      <c r="X1766" s="280"/>
      <c r="Y1766" s="280"/>
      <c r="Z1766" s="280"/>
      <c r="AA1766" s="56">
        <v>22</v>
      </c>
      <c r="AB1766" s="15"/>
      <c r="AC1766" s="74">
        <f t="shared" si="212"/>
        <v>30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c r="I1767" s="388"/>
      <c r="J1767" s="388"/>
      <c r="K1767" s="186"/>
      <c r="L1767" s="58"/>
      <c r="M1767" s="388"/>
      <c r="N1767" s="56">
        <v>23</v>
      </c>
      <c r="O1767" s="280">
        <v>626</v>
      </c>
      <c r="P1767" s="277">
        <v>616</v>
      </c>
      <c r="Q1767" s="280">
        <v>572</v>
      </c>
      <c r="R1767" s="280">
        <v>615</v>
      </c>
      <c r="S1767" s="364">
        <v>503</v>
      </c>
      <c r="T1767" s="280">
        <v>541</v>
      </c>
      <c r="U1767" s="280"/>
      <c r="V1767" s="280"/>
      <c r="W1767" s="280"/>
      <c r="X1767" s="280"/>
      <c r="Y1767" s="280"/>
      <c r="Z1767" s="280"/>
      <c r="AA1767" s="56">
        <v>23</v>
      </c>
      <c r="AC1767" s="74">
        <f t="shared" si="212"/>
        <v>38</v>
      </c>
    </row>
    <row r="1768" spans="1:237" x14ac:dyDescent="0.2">
      <c r="A1768" s="122">
        <v>24</v>
      </c>
      <c r="B1768" s="280">
        <v>54</v>
      </c>
      <c r="C1768" s="70">
        <v>144</v>
      </c>
      <c r="D1768" s="375">
        <v>343</v>
      </c>
      <c r="E1768" s="388">
        <v>479</v>
      </c>
      <c r="F1768" s="364">
        <v>629</v>
      </c>
      <c r="G1768" s="388">
        <v>753</v>
      </c>
      <c r="H1768" s="388"/>
      <c r="I1768" s="388"/>
      <c r="J1768" s="388"/>
      <c r="K1768" s="186"/>
      <c r="L1768" s="58"/>
      <c r="M1768" s="388"/>
      <c r="N1768" s="56">
        <v>24</v>
      </c>
      <c r="O1768" s="280">
        <v>54</v>
      </c>
      <c r="P1768" s="277">
        <v>93</v>
      </c>
      <c r="Q1768" s="280">
        <v>196</v>
      </c>
      <c r="R1768" s="70">
        <v>135</v>
      </c>
      <c r="S1768" s="364">
        <v>199</v>
      </c>
      <c r="T1768" s="331">
        <v>75</v>
      </c>
      <c r="U1768" s="331"/>
      <c r="V1768" s="280"/>
      <c r="W1768" s="280"/>
      <c r="X1768" s="280"/>
      <c r="Y1768" s="280"/>
      <c r="Z1768" s="280"/>
      <c r="AA1768" s="56">
        <v>24</v>
      </c>
      <c r="AC1768" s="74">
        <f t="shared" si="212"/>
        <v>-124</v>
      </c>
    </row>
    <row r="1769" spans="1:237" x14ac:dyDescent="0.2">
      <c r="A1769" s="71" t="s">
        <v>2</v>
      </c>
      <c r="B1769" s="61">
        <f t="shared" ref="B1769:G1769" si="216">SUM(B1745:B1768)</f>
        <v>1597</v>
      </c>
      <c r="C1769" s="61">
        <f t="shared" si="216"/>
        <v>3010</v>
      </c>
      <c r="D1769" s="61">
        <f t="shared" si="216"/>
        <v>4413</v>
      </c>
      <c r="E1769" s="61">
        <f t="shared" si="216"/>
        <v>5841</v>
      </c>
      <c r="F1769" s="61">
        <f t="shared" si="216"/>
        <v>7267</v>
      </c>
      <c r="G1769" s="61">
        <f t="shared" si="216"/>
        <v>8664</v>
      </c>
      <c r="H1769" s="61">
        <f t="shared" ref="H1769:M1769" si="217">SUM(H1745:H1768)</f>
        <v>0</v>
      </c>
      <c r="I1769" s="61">
        <f t="shared" si="217"/>
        <v>0</v>
      </c>
      <c r="J1769" s="61">
        <f t="shared" si="217"/>
        <v>0</v>
      </c>
      <c r="K1769" s="61">
        <f t="shared" si="217"/>
        <v>0</v>
      </c>
      <c r="L1769" s="61">
        <f t="shared" si="217"/>
        <v>0</v>
      </c>
      <c r="M1769" s="61">
        <f t="shared" si="217"/>
        <v>0</v>
      </c>
      <c r="N1769" s="315" t="s">
        <v>2</v>
      </c>
      <c r="O1769" s="61">
        <f>SUM(O1745:O1768)</f>
        <v>1597</v>
      </c>
      <c r="P1769" s="61">
        <f>SUM(P1745:P1768)</f>
        <v>1424</v>
      </c>
      <c r="Q1769" s="61">
        <f>SUM(Q1745:Q1768)</f>
        <v>1412</v>
      </c>
      <c r="R1769" s="61">
        <f>SUM(R1745:R1768)</f>
        <v>1425</v>
      </c>
      <c r="S1769" s="61">
        <f t="shared" ref="S1769:Z1769" si="218">SUM(S1745:S1768)</f>
        <v>1402</v>
      </c>
      <c r="T1769" s="61">
        <f t="shared" si="218"/>
        <v>1361</v>
      </c>
      <c r="U1769" s="61">
        <f t="shared" si="218"/>
        <v>0</v>
      </c>
      <c r="V1769" s="61">
        <f t="shared" si="218"/>
        <v>0</v>
      </c>
      <c r="W1769" s="61">
        <f t="shared" si="218"/>
        <v>0</v>
      </c>
      <c r="X1769" s="61">
        <f t="shared" si="218"/>
        <v>0</v>
      </c>
      <c r="Y1769" s="61">
        <f t="shared" si="218"/>
        <v>0</v>
      </c>
      <c r="Z1769" s="61">
        <f t="shared" si="218"/>
        <v>0</v>
      </c>
      <c r="AA1769" s="71" t="s">
        <v>2</v>
      </c>
      <c r="AC1769" s="74"/>
    </row>
    <row r="1770" spans="1:237" x14ac:dyDescent="0.2">
      <c r="B1770" s="67"/>
      <c r="C1770" s="67"/>
      <c r="D1770" s="282"/>
      <c r="L1770" s="95"/>
      <c r="N1770" s="67"/>
      <c r="O1770" s="282"/>
      <c r="P1770" s="67"/>
      <c r="Q1770" s="67"/>
      <c r="R1770" s="354"/>
      <c r="S1770" s="354"/>
      <c r="T1770" s="354"/>
      <c r="U1770" s="354"/>
      <c r="V1770" s="354"/>
      <c r="W1770" s="354"/>
      <c r="X1770" s="354"/>
      <c r="AA1770" s="45"/>
      <c r="AC1770" s="74"/>
    </row>
    <row r="1771" spans="1:237" x14ac:dyDescent="0.2">
      <c r="A1771" s="45"/>
      <c r="B1771" s="95"/>
      <c r="C1771" s="95"/>
      <c r="D1771" s="67"/>
      <c r="E1771" s="67"/>
      <c r="H1771" s="67"/>
      <c r="O1771" s="95"/>
      <c r="P1771" s="95"/>
      <c r="Q1771" s="354"/>
      <c r="AC1771" s="74"/>
    </row>
    <row r="1772" spans="1:237" x14ac:dyDescent="0.2">
      <c r="Q1772" s="95"/>
      <c r="AC1772" s="74"/>
    </row>
    <row r="1773" spans="1:237" x14ac:dyDescent="0.2">
      <c r="B1773" s="283"/>
      <c r="C1773" s="282"/>
      <c r="O1773" s="81"/>
      <c r="AC1773" s="74"/>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c r="V1774" s="310"/>
      <c r="W1774" s="310"/>
      <c r="X1774" s="310" t="s">
        <v>114</v>
      </c>
      <c r="Y1774" s="310"/>
      <c r="Z1774" s="310"/>
      <c r="AA1774" s="103" t="s">
        <v>313</v>
      </c>
      <c r="AC1774" s="74"/>
    </row>
    <row r="1775" spans="1:237" x14ac:dyDescent="0.2">
      <c r="A1775" s="123">
        <v>1</v>
      </c>
      <c r="B1775" s="280">
        <v>586</v>
      </c>
      <c r="C1775" s="70">
        <v>1060</v>
      </c>
      <c r="D1775" s="280">
        <v>1500</v>
      </c>
      <c r="E1775" s="280">
        <v>2381</v>
      </c>
      <c r="F1775" s="364">
        <v>2801</v>
      </c>
      <c r="G1775" s="280">
        <v>3217</v>
      </c>
      <c r="H1775" s="280"/>
      <c r="I1775" s="280"/>
      <c r="J1775" s="280"/>
      <c r="K1775" s="280"/>
      <c r="L1775" s="58"/>
      <c r="M1775" s="280"/>
      <c r="N1775" s="123">
        <v>1</v>
      </c>
      <c r="O1775" s="280">
        <v>586</v>
      </c>
      <c r="P1775" s="277">
        <v>531</v>
      </c>
      <c r="Q1775" s="15">
        <v>502</v>
      </c>
      <c r="R1775" s="280">
        <v>975</v>
      </c>
      <c r="S1775" s="364">
        <v>545</v>
      </c>
      <c r="T1775" s="331">
        <v>518</v>
      </c>
      <c r="U1775" s="280"/>
      <c r="V1775" s="280"/>
      <c r="W1775" s="280"/>
      <c r="X1775" s="280"/>
      <c r="Y1775" s="58"/>
      <c r="Z1775" s="331"/>
      <c r="AA1775" s="64">
        <v>1</v>
      </c>
      <c r="AC1775" s="74">
        <f t="shared" si="212"/>
        <v>-27</v>
      </c>
      <c r="AD1775" s="15" t="b">
        <f t="shared" ref="AD1775:AD1798" si="219">IF(T1775&gt;=T1745, TRUE, FALSE)</f>
        <v>1</v>
      </c>
    </row>
    <row r="1776" spans="1:237" x14ac:dyDescent="0.2">
      <c r="A1776" s="123">
        <v>2</v>
      </c>
      <c r="B1776" s="280">
        <v>529</v>
      </c>
      <c r="C1776" s="70">
        <v>912</v>
      </c>
      <c r="D1776" s="280">
        <v>1261</v>
      </c>
      <c r="E1776" s="280">
        <v>1621</v>
      </c>
      <c r="F1776" s="364">
        <v>1929</v>
      </c>
      <c r="G1776" s="280">
        <v>2224</v>
      </c>
      <c r="H1776" s="280"/>
      <c r="I1776" s="280"/>
      <c r="J1776" s="280"/>
      <c r="K1776" s="280"/>
      <c r="L1776" s="58"/>
      <c r="M1776" s="280"/>
      <c r="N1776" s="123">
        <v>2</v>
      </c>
      <c r="O1776" s="280">
        <v>529</v>
      </c>
      <c r="P1776" s="277">
        <v>480</v>
      </c>
      <c r="Q1776" s="70">
        <v>458</v>
      </c>
      <c r="R1776" s="280">
        <v>536</v>
      </c>
      <c r="S1776" s="364">
        <v>423</v>
      </c>
      <c r="T1776" s="280">
        <v>370</v>
      </c>
      <c r="U1776" s="280"/>
      <c r="V1776" s="280"/>
      <c r="W1776" s="280"/>
      <c r="X1776" s="280"/>
      <c r="Y1776" s="58"/>
      <c r="Z1776" s="331"/>
      <c r="AA1776" s="64">
        <v>2</v>
      </c>
      <c r="AC1776" s="74">
        <f t="shared" si="212"/>
        <v>-53</v>
      </c>
      <c r="AD1776" s="15" t="b">
        <f t="shared" si="219"/>
        <v>1</v>
      </c>
    </row>
    <row r="1777" spans="1:30" x14ac:dyDescent="0.2">
      <c r="A1777" s="123">
        <v>3</v>
      </c>
      <c r="B1777" s="280">
        <v>143</v>
      </c>
      <c r="C1777" s="70">
        <v>263</v>
      </c>
      <c r="D1777" s="280">
        <v>424</v>
      </c>
      <c r="E1777" s="280">
        <v>495</v>
      </c>
      <c r="F1777" s="364">
        <v>660</v>
      </c>
      <c r="G1777" s="280">
        <v>930</v>
      </c>
      <c r="H1777" s="280"/>
      <c r="I1777" s="331"/>
      <c r="J1777" s="280"/>
      <c r="K1777" s="280"/>
      <c r="L1777" s="58"/>
      <c r="M1777" s="280"/>
      <c r="N1777" s="123">
        <v>3</v>
      </c>
      <c r="O1777" s="280">
        <v>143</v>
      </c>
      <c r="P1777" s="277">
        <v>123</v>
      </c>
      <c r="Q1777" s="70">
        <v>141</v>
      </c>
      <c r="R1777" s="280">
        <v>86</v>
      </c>
      <c r="S1777" s="392">
        <v>122</v>
      </c>
      <c r="T1777" s="280">
        <v>300</v>
      </c>
      <c r="U1777" s="280"/>
      <c r="V1777" s="280"/>
      <c r="W1777" s="331"/>
      <c r="X1777" s="280"/>
      <c r="Y1777" s="58"/>
      <c r="Z1777" s="280"/>
      <c r="AA1777" s="64">
        <v>3</v>
      </c>
      <c r="AC1777" s="74">
        <f t="shared" si="212"/>
        <v>178</v>
      </c>
      <c r="AD1777" s="15" t="b">
        <f t="shared" si="219"/>
        <v>1</v>
      </c>
    </row>
    <row r="1778" spans="1:30" x14ac:dyDescent="0.2">
      <c r="A1778" s="123">
        <v>4</v>
      </c>
      <c r="B1778" s="280">
        <v>670</v>
      </c>
      <c r="C1778" s="70">
        <v>1016</v>
      </c>
      <c r="D1778" s="280">
        <v>1426</v>
      </c>
      <c r="E1778" s="280">
        <v>1694</v>
      </c>
      <c r="F1778" s="364">
        <v>2030</v>
      </c>
      <c r="G1778" s="280">
        <v>2346</v>
      </c>
      <c r="H1778" s="280"/>
      <c r="I1778" s="280"/>
      <c r="J1778" s="280"/>
      <c r="K1778" s="280"/>
      <c r="L1778" s="58"/>
      <c r="M1778" s="280"/>
      <c r="N1778" s="123">
        <v>4</v>
      </c>
      <c r="O1778" s="280">
        <v>670</v>
      </c>
      <c r="P1778" s="277">
        <v>406</v>
      </c>
      <c r="Q1778" s="280">
        <v>449</v>
      </c>
      <c r="R1778" s="280">
        <v>311</v>
      </c>
      <c r="S1778" s="364">
        <v>450</v>
      </c>
      <c r="T1778" s="280">
        <v>380</v>
      </c>
      <c r="U1778" s="280"/>
      <c r="V1778" s="280"/>
      <c r="W1778" s="280"/>
      <c r="X1778" s="280"/>
      <c r="Y1778" s="58"/>
      <c r="Z1778" s="280"/>
      <c r="AA1778" s="64">
        <v>4</v>
      </c>
      <c r="AC1778" s="74">
        <f t="shared" si="212"/>
        <v>-70</v>
      </c>
      <c r="AD1778" s="15" t="b">
        <f t="shared" si="219"/>
        <v>1</v>
      </c>
    </row>
    <row r="1779" spans="1:30" x14ac:dyDescent="0.2">
      <c r="A1779" s="123">
        <v>5</v>
      </c>
      <c r="B1779" s="280">
        <v>289</v>
      </c>
      <c r="C1779" s="70">
        <v>548</v>
      </c>
      <c r="D1779" s="70">
        <v>706</v>
      </c>
      <c r="E1779" s="280">
        <v>880</v>
      </c>
      <c r="F1779" s="364">
        <v>1270</v>
      </c>
      <c r="G1779" s="280">
        <v>1426</v>
      </c>
      <c r="H1779" s="280"/>
      <c r="I1779" s="280"/>
      <c r="J1779" s="280"/>
      <c r="K1779" s="280"/>
      <c r="L1779" s="58"/>
      <c r="M1779" s="280"/>
      <c r="N1779" s="123">
        <v>5</v>
      </c>
      <c r="O1779" s="280">
        <v>289</v>
      </c>
      <c r="P1779" s="277">
        <v>339</v>
      </c>
      <c r="Q1779" s="70">
        <v>288</v>
      </c>
      <c r="R1779" s="280">
        <v>239</v>
      </c>
      <c r="S1779" s="364">
        <v>351</v>
      </c>
      <c r="T1779" s="280">
        <v>208</v>
      </c>
      <c r="U1779" s="280"/>
      <c r="V1779" s="280"/>
      <c r="W1779" s="280"/>
      <c r="X1779" s="280"/>
      <c r="Y1779" s="58"/>
      <c r="Z1779" s="280"/>
      <c r="AA1779" s="64">
        <v>5</v>
      </c>
      <c r="AC1779" s="74">
        <f t="shared" si="212"/>
        <v>-143</v>
      </c>
      <c r="AD1779" s="15" t="b">
        <f t="shared" si="219"/>
        <v>1</v>
      </c>
    </row>
    <row r="1780" spans="1:30" x14ac:dyDescent="0.2">
      <c r="A1780" s="123">
        <v>6</v>
      </c>
      <c r="B1780" s="280">
        <v>134</v>
      </c>
      <c r="C1780" s="70">
        <v>229</v>
      </c>
      <c r="D1780" s="70">
        <v>467</v>
      </c>
      <c r="E1780" s="280">
        <v>508</v>
      </c>
      <c r="F1780" s="364">
        <v>690</v>
      </c>
      <c r="G1780" s="280">
        <v>835</v>
      </c>
      <c r="H1780" s="280"/>
      <c r="I1780" s="280"/>
      <c r="J1780" s="280"/>
      <c r="K1780" s="280"/>
      <c r="L1780" s="58"/>
      <c r="M1780" s="280"/>
      <c r="N1780" s="123">
        <v>6</v>
      </c>
      <c r="O1780" s="280">
        <v>134</v>
      </c>
      <c r="P1780" s="277">
        <v>155</v>
      </c>
      <c r="Q1780" s="70">
        <v>148</v>
      </c>
      <c r="R1780" s="280">
        <v>144</v>
      </c>
      <c r="S1780" s="364">
        <v>77</v>
      </c>
      <c r="T1780" s="280">
        <v>136</v>
      </c>
      <c r="U1780" s="280"/>
      <c r="V1780" s="280"/>
      <c r="W1780" s="280"/>
      <c r="X1780" s="280"/>
      <c r="Y1780" s="58"/>
      <c r="Z1780" s="280"/>
      <c r="AA1780" s="64">
        <v>6</v>
      </c>
      <c r="AC1780" s="74">
        <f t="shared" si="212"/>
        <v>59</v>
      </c>
      <c r="AD1780" s="15" t="b">
        <f t="shared" si="219"/>
        <v>1</v>
      </c>
    </row>
    <row r="1781" spans="1:30" x14ac:dyDescent="0.2">
      <c r="A1781" s="123">
        <v>7</v>
      </c>
      <c r="B1781" s="280">
        <v>124</v>
      </c>
      <c r="C1781" s="70">
        <v>277</v>
      </c>
      <c r="D1781" s="280">
        <v>442</v>
      </c>
      <c r="E1781" s="280">
        <v>575</v>
      </c>
      <c r="F1781" s="364">
        <v>704</v>
      </c>
      <c r="G1781" s="331">
        <v>782</v>
      </c>
      <c r="H1781" s="280"/>
      <c r="I1781" s="280"/>
      <c r="J1781" s="280"/>
      <c r="K1781" s="280"/>
      <c r="L1781" s="58"/>
      <c r="M1781" s="280"/>
      <c r="N1781" s="123">
        <v>7</v>
      </c>
      <c r="O1781" s="280">
        <v>124</v>
      </c>
      <c r="P1781" s="277">
        <v>153</v>
      </c>
      <c r="Q1781" s="70">
        <v>134</v>
      </c>
      <c r="R1781" s="280">
        <v>154</v>
      </c>
      <c r="S1781" s="364">
        <v>87</v>
      </c>
      <c r="T1781" s="280">
        <v>72</v>
      </c>
      <c r="U1781" s="280"/>
      <c r="V1781" s="280"/>
      <c r="W1781" s="280"/>
      <c r="X1781" s="280"/>
      <c r="Y1781" s="58"/>
      <c r="Z1781" s="280"/>
      <c r="AA1781" s="64">
        <v>7</v>
      </c>
      <c r="AC1781" s="74">
        <f t="shared" si="212"/>
        <v>-15</v>
      </c>
      <c r="AD1781" s="15" t="b">
        <f t="shared" si="219"/>
        <v>1</v>
      </c>
    </row>
    <row r="1782" spans="1:30" x14ac:dyDescent="0.2">
      <c r="A1782" s="123">
        <v>8</v>
      </c>
      <c r="B1782" s="280">
        <v>2036</v>
      </c>
      <c r="C1782" s="70">
        <v>4206</v>
      </c>
      <c r="D1782" s="280">
        <v>6324</v>
      </c>
      <c r="E1782" s="280">
        <v>8491</v>
      </c>
      <c r="F1782" s="364">
        <v>10730</v>
      </c>
      <c r="G1782" s="280">
        <v>12366</v>
      </c>
      <c r="H1782" s="280"/>
      <c r="I1782" s="280"/>
      <c r="J1782" s="280"/>
      <c r="K1782" s="280"/>
      <c r="L1782" s="58"/>
      <c r="M1782" s="280"/>
      <c r="N1782" s="123">
        <v>8</v>
      </c>
      <c r="O1782" s="280">
        <v>2036</v>
      </c>
      <c r="P1782" s="277">
        <v>2198</v>
      </c>
      <c r="Q1782" s="280">
        <v>2124</v>
      </c>
      <c r="R1782" s="280">
        <v>2189</v>
      </c>
      <c r="S1782" s="364">
        <v>2276</v>
      </c>
      <c r="T1782" s="280">
        <v>1634</v>
      </c>
      <c r="U1782" s="331"/>
      <c r="V1782" s="280"/>
      <c r="W1782" s="280"/>
      <c r="X1782" s="280"/>
      <c r="Y1782" s="58"/>
      <c r="Z1782" s="280"/>
      <c r="AA1782" s="64">
        <v>8</v>
      </c>
      <c r="AC1782" s="74">
        <f t="shared" si="212"/>
        <v>-642</v>
      </c>
      <c r="AD1782" s="15" t="b">
        <f t="shared" si="219"/>
        <v>1</v>
      </c>
    </row>
    <row r="1783" spans="1:30" x14ac:dyDescent="0.2">
      <c r="A1783" s="123">
        <v>9</v>
      </c>
      <c r="B1783" s="280">
        <v>498</v>
      </c>
      <c r="C1783" s="70">
        <v>1319</v>
      </c>
      <c r="D1783" s="280">
        <v>1832</v>
      </c>
      <c r="E1783" s="280">
        <v>2223</v>
      </c>
      <c r="F1783" s="364">
        <v>2448</v>
      </c>
      <c r="G1783" s="280">
        <v>2637</v>
      </c>
      <c r="H1783" s="280"/>
      <c r="I1783" s="280"/>
      <c r="J1783" s="280"/>
      <c r="K1783" s="331"/>
      <c r="L1783" s="58"/>
      <c r="M1783" s="280"/>
      <c r="N1783" s="123">
        <v>9</v>
      </c>
      <c r="O1783" s="280">
        <v>498</v>
      </c>
      <c r="P1783" s="277">
        <v>827</v>
      </c>
      <c r="Q1783" s="70">
        <v>532</v>
      </c>
      <c r="R1783" s="280">
        <v>409</v>
      </c>
      <c r="S1783" s="364">
        <v>251</v>
      </c>
      <c r="T1783" s="280">
        <v>180</v>
      </c>
      <c r="U1783" s="280"/>
      <c r="V1783" s="280"/>
      <c r="W1783" s="280"/>
      <c r="X1783" s="280"/>
      <c r="Y1783" s="58"/>
      <c r="Z1783" s="280"/>
      <c r="AA1783" s="64">
        <v>9</v>
      </c>
      <c r="AC1783" s="74">
        <f t="shared" si="212"/>
        <v>-71</v>
      </c>
      <c r="AD1783" s="15" t="b">
        <f t="shared" si="219"/>
        <v>1</v>
      </c>
    </row>
    <row r="1784" spans="1:30" x14ac:dyDescent="0.2">
      <c r="A1784" s="123">
        <v>10</v>
      </c>
      <c r="B1784" s="280">
        <v>490</v>
      </c>
      <c r="C1784" s="70">
        <v>1062</v>
      </c>
      <c r="D1784" s="280">
        <v>1455</v>
      </c>
      <c r="E1784" s="280">
        <v>2042</v>
      </c>
      <c r="F1784" s="364">
        <v>2495</v>
      </c>
      <c r="G1784" s="280">
        <v>2965</v>
      </c>
      <c r="H1784" s="280"/>
      <c r="I1784" s="280"/>
      <c r="J1784" s="280"/>
      <c r="K1784" s="280"/>
      <c r="L1784" s="58"/>
      <c r="M1784" s="280"/>
      <c r="N1784" s="123">
        <v>10</v>
      </c>
      <c r="O1784" s="280">
        <v>490</v>
      </c>
      <c r="P1784" s="277">
        <v>605</v>
      </c>
      <c r="Q1784" s="70">
        <v>450</v>
      </c>
      <c r="R1784" s="280">
        <v>619</v>
      </c>
      <c r="S1784" s="364">
        <v>504</v>
      </c>
      <c r="T1784" s="280">
        <v>491</v>
      </c>
      <c r="U1784" s="280"/>
      <c r="V1784" s="280"/>
      <c r="W1784" s="280"/>
      <c r="X1784" s="280"/>
      <c r="Y1784" s="58"/>
      <c r="Z1784" s="280"/>
      <c r="AA1784" s="64">
        <v>10</v>
      </c>
      <c r="AC1784" s="74">
        <f t="shared" si="212"/>
        <v>-13</v>
      </c>
      <c r="AD1784" s="15" t="b">
        <f t="shared" si="219"/>
        <v>1</v>
      </c>
    </row>
    <row r="1785" spans="1:30" x14ac:dyDescent="0.2">
      <c r="A1785" s="123">
        <v>11</v>
      </c>
      <c r="B1785" s="280">
        <v>502</v>
      </c>
      <c r="C1785" s="70">
        <v>1000</v>
      </c>
      <c r="D1785" s="70">
        <v>1366</v>
      </c>
      <c r="E1785" s="280">
        <v>1830</v>
      </c>
      <c r="F1785" s="364">
        <v>2274</v>
      </c>
      <c r="G1785" s="280">
        <v>2645</v>
      </c>
      <c r="H1785" s="280"/>
      <c r="I1785" s="280"/>
      <c r="J1785" s="280"/>
      <c r="K1785" s="280"/>
      <c r="L1785" s="58"/>
      <c r="M1785" s="280"/>
      <c r="N1785" s="123">
        <v>11</v>
      </c>
      <c r="O1785" s="280">
        <v>502</v>
      </c>
      <c r="P1785" s="277">
        <v>563</v>
      </c>
      <c r="Q1785" s="70">
        <v>434</v>
      </c>
      <c r="R1785" s="280">
        <v>551</v>
      </c>
      <c r="S1785" s="364">
        <v>541</v>
      </c>
      <c r="T1785" s="280">
        <v>488</v>
      </c>
      <c r="U1785" s="280"/>
      <c r="V1785" s="280"/>
      <c r="W1785" s="280"/>
      <c r="X1785" s="280"/>
      <c r="Y1785" s="58"/>
      <c r="Z1785" s="280"/>
      <c r="AA1785" s="64">
        <v>11</v>
      </c>
      <c r="AC1785" s="74">
        <f t="shared" si="212"/>
        <v>-53</v>
      </c>
      <c r="AD1785" s="15" t="b">
        <f t="shared" si="219"/>
        <v>1</v>
      </c>
    </row>
    <row r="1786" spans="1:30" x14ac:dyDescent="0.2">
      <c r="A1786" s="123">
        <v>12</v>
      </c>
      <c r="B1786" s="331">
        <v>2291</v>
      </c>
      <c r="C1786" s="70">
        <v>4741</v>
      </c>
      <c r="D1786" s="280">
        <v>7923</v>
      </c>
      <c r="E1786" s="331">
        <v>10077</v>
      </c>
      <c r="F1786" s="364">
        <v>12018</v>
      </c>
      <c r="G1786" s="280">
        <v>13748</v>
      </c>
      <c r="H1786" s="331"/>
      <c r="I1786" s="280"/>
      <c r="J1786" s="280"/>
      <c r="K1786" s="280"/>
      <c r="L1786" s="58"/>
      <c r="M1786" s="280"/>
      <c r="N1786" s="123">
        <v>12</v>
      </c>
      <c r="O1786" s="415">
        <v>2291</v>
      </c>
      <c r="P1786" s="277">
        <v>2492</v>
      </c>
      <c r="Q1786" s="70">
        <v>3399</v>
      </c>
      <c r="R1786" s="280">
        <v>2426</v>
      </c>
      <c r="S1786" s="364">
        <v>2310</v>
      </c>
      <c r="T1786" s="280">
        <v>2061</v>
      </c>
      <c r="U1786" s="280"/>
      <c r="V1786" s="280"/>
      <c r="W1786" s="280"/>
      <c r="X1786" s="280"/>
      <c r="Y1786" s="58"/>
      <c r="Z1786" s="280"/>
      <c r="AA1786" s="64">
        <v>12</v>
      </c>
      <c r="AC1786" s="74">
        <f t="shared" si="212"/>
        <v>-249</v>
      </c>
      <c r="AD1786" s="15" t="b">
        <f t="shared" si="219"/>
        <v>1</v>
      </c>
    </row>
    <row r="1787" spans="1:30" x14ac:dyDescent="0.2">
      <c r="A1787" s="123">
        <v>13</v>
      </c>
      <c r="B1787" s="280">
        <v>743</v>
      </c>
      <c r="C1787" s="70">
        <v>1354</v>
      </c>
      <c r="D1787" s="280">
        <v>2001</v>
      </c>
      <c r="E1787" s="280">
        <v>2604</v>
      </c>
      <c r="F1787" s="364">
        <v>3034</v>
      </c>
      <c r="G1787" s="280">
        <v>3453</v>
      </c>
      <c r="H1787" s="280"/>
      <c r="I1787" s="280"/>
      <c r="J1787" s="280"/>
      <c r="K1787" s="280"/>
      <c r="L1787" s="58"/>
      <c r="M1787" s="280"/>
      <c r="N1787" s="123">
        <v>13</v>
      </c>
      <c r="O1787" s="280">
        <v>743</v>
      </c>
      <c r="P1787" s="277">
        <v>781</v>
      </c>
      <c r="Q1787" s="331">
        <v>843</v>
      </c>
      <c r="R1787" s="280">
        <v>719</v>
      </c>
      <c r="S1787" s="364">
        <v>727</v>
      </c>
      <c r="T1787" s="280">
        <v>587</v>
      </c>
      <c r="U1787" s="280"/>
      <c r="V1787" s="280"/>
      <c r="W1787" s="280"/>
      <c r="X1787" s="280"/>
      <c r="Y1787" s="58"/>
      <c r="Z1787" s="280"/>
      <c r="AA1787" s="64">
        <v>13</v>
      </c>
      <c r="AC1787" s="74">
        <f t="shared" si="212"/>
        <v>-140</v>
      </c>
      <c r="AD1787" s="15" t="b">
        <f t="shared" si="219"/>
        <v>1</v>
      </c>
    </row>
    <row r="1788" spans="1:30" x14ac:dyDescent="0.2">
      <c r="A1788" s="123">
        <v>14</v>
      </c>
      <c r="B1788" s="280">
        <v>1044</v>
      </c>
      <c r="C1788" s="70">
        <v>2462</v>
      </c>
      <c r="D1788" s="331">
        <v>3222</v>
      </c>
      <c r="E1788" s="280">
        <v>4263</v>
      </c>
      <c r="F1788" s="364">
        <v>5073</v>
      </c>
      <c r="G1788" s="280">
        <v>5659</v>
      </c>
      <c r="H1788" s="280"/>
      <c r="I1788" s="280"/>
      <c r="J1788" s="280"/>
      <c r="K1788" s="280"/>
      <c r="L1788" s="58"/>
      <c r="M1788" s="280"/>
      <c r="N1788" s="123">
        <v>14</v>
      </c>
      <c r="O1788" s="280">
        <v>1044</v>
      </c>
      <c r="P1788" s="277">
        <v>1781</v>
      </c>
      <c r="Q1788" s="70">
        <v>1388</v>
      </c>
      <c r="R1788" s="280">
        <v>1859</v>
      </c>
      <c r="S1788" s="364">
        <v>1409</v>
      </c>
      <c r="T1788" s="280">
        <v>1078</v>
      </c>
      <c r="U1788" s="280"/>
      <c r="V1788" s="280"/>
      <c r="W1788" s="280"/>
      <c r="X1788" s="280"/>
      <c r="Y1788" s="58"/>
      <c r="Z1788" s="280"/>
      <c r="AA1788" s="64">
        <v>14</v>
      </c>
      <c r="AC1788" s="74">
        <f t="shared" si="212"/>
        <v>-331</v>
      </c>
      <c r="AD1788" s="15" t="b">
        <f t="shared" si="219"/>
        <v>1</v>
      </c>
    </row>
    <row r="1789" spans="1:30" x14ac:dyDescent="0.2">
      <c r="A1789" s="123">
        <v>15</v>
      </c>
      <c r="B1789" s="280">
        <v>2092</v>
      </c>
      <c r="C1789" s="70">
        <v>3442</v>
      </c>
      <c r="D1789" s="70">
        <v>4208</v>
      </c>
      <c r="E1789" s="280">
        <v>6659</v>
      </c>
      <c r="F1789" s="364">
        <v>7808</v>
      </c>
      <c r="G1789" s="280">
        <v>7359</v>
      </c>
      <c r="H1789" s="280"/>
      <c r="I1789" s="280"/>
      <c r="J1789" s="280"/>
      <c r="K1789" s="280"/>
      <c r="L1789" s="58"/>
      <c r="M1789" s="280"/>
      <c r="N1789" s="123">
        <v>15</v>
      </c>
      <c r="O1789" s="280">
        <v>2092</v>
      </c>
      <c r="P1789" s="277">
        <v>2156</v>
      </c>
      <c r="Q1789" s="70">
        <v>1472</v>
      </c>
      <c r="R1789" s="280">
        <v>2979</v>
      </c>
      <c r="S1789" s="364">
        <v>2015</v>
      </c>
      <c r="T1789" s="280">
        <v>1079</v>
      </c>
      <c r="U1789" s="280"/>
      <c r="V1789" s="280"/>
      <c r="W1789" s="280"/>
      <c r="X1789" s="280"/>
      <c r="Y1789" s="58"/>
      <c r="Z1789" s="280"/>
      <c r="AA1789" s="64">
        <v>15</v>
      </c>
      <c r="AC1789" s="74">
        <f t="shared" si="212"/>
        <v>-936</v>
      </c>
      <c r="AD1789" s="15" t="b">
        <f t="shared" si="219"/>
        <v>1</v>
      </c>
    </row>
    <row r="1790" spans="1:30" x14ac:dyDescent="0.2">
      <c r="A1790" s="123">
        <v>16</v>
      </c>
      <c r="B1790" s="280">
        <v>231</v>
      </c>
      <c r="C1790" s="70">
        <v>465</v>
      </c>
      <c r="D1790" s="280">
        <v>658</v>
      </c>
      <c r="E1790" s="280">
        <v>818</v>
      </c>
      <c r="F1790" s="364">
        <v>1000</v>
      </c>
      <c r="G1790" s="280">
        <v>1150</v>
      </c>
      <c r="H1790" s="280"/>
      <c r="I1790" s="280"/>
      <c r="J1790" s="280"/>
      <c r="K1790" s="280"/>
      <c r="L1790" s="58"/>
      <c r="M1790" s="280"/>
      <c r="N1790" s="123">
        <v>16</v>
      </c>
      <c r="O1790" s="280">
        <v>231</v>
      </c>
      <c r="P1790" s="277">
        <v>248</v>
      </c>
      <c r="Q1790" s="70">
        <v>223</v>
      </c>
      <c r="R1790" s="331">
        <v>191</v>
      </c>
      <c r="S1790" s="364">
        <v>204</v>
      </c>
      <c r="T1790" s="280">
        <v>164</v>
      </c>
      <c r="U1790" s="280"/>
      <c r="V1790" s="280"/>
      <c r="W1790" s="280"/>
      <c r="X1790" s="280"/>
      <c r="Y1790" s="58"/>
      <c r="Z1790" s="280"/>
      <c r="AA1790" s="64">
        <v>16</v>
      </c>
      <c r="AC1790" s="74">
        <f t="shared" si="212"/>
        <v>-40</v>
      </c>
      <c r="AD1790" s="15" t="b">
        <f t="shared" si="219"/>
        <v>1</v>
      </c>
    </row>
    <row r="1791" spans="1:30" x14ac:dyDescent="0.2">
      <c r="A1791" s="123">
        <v>17</v>
      </c>
      <c r="B1791" s="280">
        <v>557</v>
      </c>
      <c r="C1791" s="70">
        <v>3398</v>
      </c>
      <c r="D1791" s="280">
        <v>3940</v>
      </c>
      <c r="E1791" s="280">
        <v>4661</v>
      </c>
      <c r="F1791" s="364">
        <v>5669</v>
      </c>
      <c r="G1791" s="280">
        <v>6259</v>
      </c>
      <c r="H1791" s="280"/>
      <c r="I1791" s="280"/>
      <c r="J1791" s="280"/>
      <c r="K1791" s="280"/>
      <c r="L1791" s="58"/>
      <c r="M1791" s="280"/>
      <c r="N1791" s="123">
        <v>17</v>
      </c>
      <c r="O1791" s="280">
        <v>557</v>
      </c>
      <c r="P1791" s="277">
        <v>2883</v>
      </c>
      <c r="Q1791" s="280">
        <v>636</v>
      </c>
      <c r="R1791" s="280">
        <v>793</v>
      </c>
      <c r="S1791" s="364">
        <v>1103</v>
      </c>
      <c r="T1791" s="280">
        <v>611</v>
      </c>
      <c r="U1791" s="331"/>
      <c r="V1791" s="280"/>
      <c r="W1791" s="280"/>
      <c r="X1791" s="331"/>
      <c r="Y1791" s="58"/>
      <c r="Z1791" s="280"/>
      <c r="AA1791" s="64">
        <v>17</v>
      </c>
      <c r="AC1791" s="74">
        <f t="shared" si="212"/>
        <v>-492</v>
      </c>
      <c r="AD1791" s="15" t="b">
        <f t="shared" si="219"/>
        <v>1</v>
      </c>
    </row>
    <row r="1792" spans="1:30" x14ac:dyDescent="0.2">
      <c r="A1792" s="123">
        <v>18</v>
      </c>
      <c r="B1792" s="331">
        <v>506</v>
      </c>
      <c r="C1792" s="70">
        <v>933</v>
      </c>
      <c r="D1792" s="280">
        <v>1440</v>
      </c>
      <c r="E1792" s="280">
        <v>1886</v>
      </c>
      <c r="F1792" s="364">
        <v>2289</v>
      </c>
      <c r="G1792" s="280">
        <v>2695</v>
      </c>
      <c r="H1792" s="280"/>
      <c r="I1792" s="280"/>
      <c r="J1792" s="280"/>
      <c r="K1792" s="280"/>
      <c r="L1792" s="58"/>
      <c r="M1792" s="280"/>
      <c r="N1792" s="123">
        <v>18</v>
      </c>
      <c r="O1792" s="331">
        <v>506</v>
      </c>
      <c r="P1792" s="277">
        <v>520</v>
      </c>
      <c r="Q1792" s="70">
        <v>555</v>
      </c>
      <c r="R1792" s="280">
        <v>532</v>
      </c>
      <c r="S1792" s="364">
        <v>481</v>
      </c>
      <c r="T1792" s="331">
        <v>415</v>
      </c>
      <c r="U1792" s="280"/>
      <c r="V1792" s="331"/>
      <c r="W1792" s="280"/>
      <c r="X1792" s="280"/>
      <c r="Y1792" s="58"/>
      <c r="Z1792" s="280"/>
      <c r="AA1792" s="64">
        <v>18</v>
      </c>
      <c r="AC1792" s="74">
        <f t="shared" si="212"/>
        <v>-66</v>
      </c>
      <c r="AD1792" s="15" t="b">
        <f t="shared" si="219"/>
        <v>1</v>
      </c>
    </row>
    <row r="1793" spans="1:30" x14ac:dyDescent="0.2">
      <c r="A1793" s="123">
        <v>19</v>
      </c>
      <c r="B1793" s="280">
        <v>208</v>
      </c>
      <c r="C1793" s="70">
        <v>336</v>
      </c>
      <c r="D1793" s="280">
        <v>462</v>
      </c>
      <c r="E1793" s="280">
        <v>637</v>
      </c>
      <c r="F1793" s="364">
        <v>808</v>
      </c>
      <c r="G1793" s="280">
        <v>962</v>
      </c>
      <c r="H1793" s="280"/>
      <c r="I1793" s="280"/>
      <c r="J1793" s="280"/>
      <c r="K1793" s="280"/>
      <c r="L1793" s="280"/>
      <c r="M1793" s="280"/>
      <c r="N1793" s="123">
        <v>19</v>
      </c>
      <c r="O1793" s="280">
        <v>208</v>
      </c>
      <c r="P1793" s="277">
        <v>124</v>
      </c>
      <c r="Q1793" s="70">
        <v>129</v>
      </c>
      <c r="R1793" s="280">
        <v>184</v>
      </c>
      <c r="S1793" s="364">
        <v>183</v>
      </c>
      <c r="T1793" s="280">
        <v>155</v>
      </c>
      <c r="U1793" s="280"/>
      <c r="V1793" s="280"/>
      <c r="W1793" s="280"/>
      <c r="X1793" s="280"/>
      <c r="Y1793" s="58"/>
      <c r="Z1793" s="280"/>
      <c r="AA1793" s="64">
        <v>19</v>
      </c>
      <c r="AC1793" s="74">
        <f t="shared" si="212"/>
        <v>-28</v>
      </c>
      <c r="AD1793" s="15" t="b">
        <f t="shared" si="219"/>
        <v>1</v>
      </c>
    </row>
    <row r="1794" spans="1:30" x14ac:dyDescent="0.2">
      <c r="A1794" s="123">
        <v>20</v>
      </c>
      <c r="B1794" s="280">
        <v>357</v>
      </c>
      <c r="C1794" s="70">
        <v>778</v>
      </c>
      <c r="D1794" s="280">
        <v>1113</v>
      </c>
      <c r="E1794" s="280">
        <v>1908</v>
      </c>
      <c r="F1794" s="364">
        <v>1999</v>
      </c>
      <c r="G1794" s="280">
        <v>2206</v>
      </c>
      <c r="H1794" s="280"/>
      <c r="I1794" s="280"/>
      <c r="J1794" s="280"/>
      <c r="K1794" s="280"/>
      <c r="L1794" s="58"/>
      <c r="M1794" s="331"/>
      <c r="N1794" s="123">
        <v>20</v>
      </c>
      <c r="O1794" s="280">
        <v>357</v>
      </c>
      <c r="P1794" s="277">
        <v>501</v>
      </c>
      <c r="Q1794" s="331">
        <v>391</v>
      </c>
      <c r="R1794" s="331">
        <v>847</v>
      </c>
      <c r="S1794" s="364">
        <v>354</v>
      </c>
      <c r="T1794" s="280">
        <v>275</v>
      </c>
      <c r="U1794" s="280"/>
      <c r="V1794" s="280"/>
      <c r="W1794" s="280"/>
      <c r="X1794" s="280"/>
      <c r="Y1794" s="58"/>
      <c r="Z1794" s="280"/>
      <c r="AA1794" s="64">
        <v>20</v>
      </c>
      <c r="AC1794" s="74">
        <f t="shared" si="212"/>
        <v>-79</v>
      </c>
      <c r="AD1794" s="15" t="b">
        <f t="shared" si="219"/>
        <v>1</v>
      </c>
    </row>
    <row r="1795" spans="1:30" x14ac:dyDescent="0.2">
      <c r="A1795" s="123">
        <v>21</v>
      </c>
      <c r="B1795" s="280">
        <v>1101</v>
      </c>
      <c r="C1795" s="70">
        <v>2258</v>
      </c>
      <c r="D1795" s="280">
        <v>3207</v>
      </c>
      <c r="E1795" s="280">
        <v>4183</v>
      </c>
      <c r="F1795" s="364">
        <v>5176</v>
      </c>
      <c r="G1795" s="280">
        <v>5864</v>
      </c>
      <c r="H1795" s="280"/>
      <c r="I1795" s="280"/>
      <c r="J1795" s="280"/>
      <c r="K1795" s="280"/>
      <c r="L1795" s="58"/>
      <c r="M1795" s="280"/>
      <c r="N1795" s="123">
        <v>21</v>
      </c>
      <c r="O1795" s="280">
        <v>1101</v>
      </c>
      <c r="P1795" s="277">
        <v>1286</v>
      </c>
      <c r="Q1795" s="70">
        <v>988</v>
      </c>
      <c r="R1795" s="280">
        <v>1075</v>
      </c>
      <c r="S1795" s="364">
        <v>1062</v>
      </c>
      <c r="T1795" s="280">
        <v>840</v>
      </c>
      <c r="U1795" s="280"/>
      <c r="V1795" s="280"/>
      <c r="W1795" s="280"/>
      <c r="X1795" s="280"/>
      <c r="Y1795" s="58"/>
      <c r="Z1795" s="280"/>
      <c r="AA1795" s="64">
        <v>21</v>
      </c>
      <c r="AC1795" s="74">
        <f t="shared" si="212"/>
        <v>-222</v>
      </c>
      <c r="AD1795" s="15" t="b">
        <f t="shared" si="219"/>
        <v>1</v>
      </c>
    </row>
    <row r="1796" spans="1:30" x14ac:dyDescent="0.2">
      <c r="A1796" s="123">
        <v>22</v>
      </c>
      <c r="B1796" s="280">
        <v>2356</v>
      </c>
      <c r="C1796" s="70">
        <v>4286</v>
      </c>
      <c r="D1796" s="70">
        <v>5747</v>
      </c>
      <c r="E1796" s="280">
        <v>7509</v>
      </c>
      <c r="F1796" s="364">
        <v>8726</v>
      </c>
      <c r="G1796" s="280">
        <v>10155</v>
      </c>
      <c r="H1796" s="280"/>
      <c r="I1796" s="280"/>
      <c r="J1796" s="331"/>
      <c r="K1796" s="280"/>
      <c r="L1796" s="58"/>
      <c r="M1796" s="280"/>
      <c r="N1796" s="123">
        <v>22</v>
      </c>
      <c r="O1796" s="280">
        <v>2356</v>
      </c>
      <c r="P1796" s="277">
        <v>2432</v>
      </c>
      <c r="Q1796" s="70">
        <v>1941</v>
      </c>
      <c r="R1796" s="280">
        <v>2158</v>
      </c>
      <c r="S1796" s="364">
        <v>1744</v>
      </c>
      <c r="T1796" s="280">
        <v>1718</v>
      </c>
      <c r="U1796" s="280"/>
      <c r="V1796" s="280"/>
      <c r="W1796" s="280"/>
      <c r="X1796" s="331"/>
      <c r="Y1796" s="58"/>
      <c r="Z1796" s="280"/>
      <c r="AA1796" s="64">
        <v>22</v>
      </c>
      <c r="AC1796" s="74">
        <f t="shared" si="212"/>
        <v>-26</v>
      </c>
      <c r="AD1796" s="15" t="b">
        <f t="shared" si="219"/>
        <v>1</v>
      </c>
    </row>
    <row r="1797" spans="1:30" x14ac:dyDescent="0.2">
      <c r="A1797" s="123">
        <v>23</v>
      </c>
      <c r="B1797" s="280">
        <v>2428</v>
      </c>
      <c r="C1797" s="70">
        <v>5583</v>
      </c>
      <c r="D1797" s="280">
        <v>8546</v>
      </c>
      <c r="E1797" s="280">
        <v>12919</v>
      </c>
      <c r="F1797" s="364">
        <v>16875</v>
      </c>
      <c r="G1797" s="280">
        <v>17861</v>
      </c>
      <c r="H1797" s="280"/>
      <c r="I1797" s="280"/>
      <c r="J1797" s="280"/>
      <c r="K1797" s="280"/>
      <c r="L1797" s="58"/>
      <c r="M1797" s="280"/>
      <c r="N1797" s="123">
        <v>23</v>
      </c>
      <c r="O1797" s="280">
        <v>2428</v>
      </c>
      <c r="P1797" s="277">
        <v>3106</v>
      </c>
      <c r="Q1797" s="70">
        <v>3005</v>
      </c>
      <c r="R1797" s="280">
        <v>4888</v>
      </c>
      <c r="S1797" s="364">
        <v>3584</v>
      </c>
      <c r="T1797" s="280">
        <v>2613</v>
      </c>
      <c r="U1797" s="280"/>
      <c r="V1797" s="280"/>
      <c r="W1797" s="280"/>
      <c r="X1797" s="280"/>
      <c r="Y1797" s="58"/>
      <c r="Z1797" s="280"/>
      <c r="AA1797" s="64">
        <v>23</v>
      </c>
      <c r="AC1797" s="74">
        <f t="shared" si="212"/>
        <v>-971</v>
      </c>
      <c r="AD1797" s="15" t="b">
        <f t="shared" si="219"/>
        <v>1</v>
      </c>
    </row>
    <row r="1798" spans="1:30" x14ac:dyDescent="0.2">
      <c r="A1798" s="123">
        <v>24</v>
      </c>
      <c r="B1798" s="280">
        <v>1377</v>
      </c>
      <c r="C1798" s="70">
        <v>2920</v>
      </c>
      <c r="D1798" s="70">
        <v>4189</v>
      </c>
      <c r="E1798" s="280">
        <v>6749</v>
      </c>
      <c r="F1798" s="364">
        <v>7918</v>
      </c>
      <c r="G1798" s="280">
        <v>9743</v>
      </c>
      <c r="H1798" s="280"/>
      <c r="I1798" s="280"/>
      <c r="J1798" s="280"/>
      <c r="K1798" s="280"/>
      <c r="L1798" s="58"/>
      <c r="M1798" s="280"/>
      <c r="N1798" s="123">
        <v>24</v>
      </c>
      <c r="O1798" s="280">
        <v>1377</v>
      </c>
      <c r="P1798" s="277">
        <v>1650</v>
      </c>
      <c r="Q1798" s="70">
        <v>1627</v>
      </c>
      <c r="R1798" s="280">
        <v>2712</v>
      </c>
      <c r="S1798" s="364">
        <v>1672</v>
      </c>
      <c r="T1798" s="280">
        <v>1601</v>
      </c>
      <c r="U1798" s="280"/>
      <c r="V1798" s="331"/>
      <c r="W1798" s="331"/>
      <c r="X1798" s="280"/>
      <c r="Y1798" s="58"/>
      <c r="Z1798" s="280"/>
      <c r="AA1798" s="64">
        <v>24</v>
      </c>
      <c r="AC1798" s="74">
        <f t="shared" ref="AC1798:AC1858" si="220">IFERROR(T1798-S1798,0)</f>
        <v>-71</v>
      </c>
      <c r="AD1798" s="15" t="b">
        <f t="shared" si="219"/>
        <v>1</v>
      </c>
    </row>
    <row r="1799" spans="1:30" x14ac:dyDescent="0.2">
      <c r="A1799" s="71" t="s">
        <v>2</v>
      </c>
      <c r="B1799" s="61">
        <f t="shared" ref="B1799:G1799" si="221">SUM(B1775:B1798)</f>
        <v>21292</v>
      </c>
      <c r="C1799" s="61">
        <f t="shared" si="221"/>
        <v>44848</v>
      </c>
      <c r="D1799" s="61">
        <f t="shared" si="221"/>
        <v>63859</v>
      </c>
      <c r="E1799" s="61">
        <f t="shared" si="221"/>
        <v>87613</v>
      </c>
      <c r="F1799" s="61">
        <f t="shared" si="221"/>
        <v>106424</v>
      </c>
      <c r="G1799" s="61">
        <f t="shared" si="221"/>
        <v>119487</v>
      </c>
      <c r="H1799" s="61">
        <f t="shared" ref="H1799:M1799" si="222">SUM(H1775:H1798)</f>
        <v>0</v>
      </c>
      <c r="I1799" s="61">
        <f t="shared" si="222"/>
        <v>0</v>
      </c>
      <c r="J1799" s="61">
        <f t="shared" si="222"/>
        <v>0</v>
      </c>
      <c r="K1799" s="61">
        <f t="shared" si="222"/>
        <v>0</v>
      </c>
      <c r="L1799" s="61">
        <f t="shared" si="222"/>
        <v>0</v>
      </c>
      <c r="M1799" s="61">
        <f t="shared" si="222"/>
        <v>0</v>
      </c>
      <c r="N1799" s="313" t="s">
        <v>2</v>
      </c>
      <c r="O1799" s="61">
        <f t="shared" ref="O1799:T1799" si="223">SUM(O1775:O1798)</f>
        <v>21292</v>
      </c>
      <c r="P1799" s="61">
        <f t="shared" si="223"/>
        <v>26340</v>
      </c>
      <c r="Q1799" s="61">
        <f t="shared" si="223"/>
        <v>22257</v>
      </c>
      <c r="R1799" s="61">
        <f t="shared" si="223"/>
        <v>27576</v>
      </c>
      <c r="S1799" s="61">
        <f t="shared" si="223"/>
        <v>22475</v>
      </c>
      <c r="T1799" s="61">
        <f t="shared" si="223"/>
        <v>17974</v>
      </c>
      <c r="U1799" s="61">
        <f t="shared" ref="U1799:Z1799" si="224">SUM(U1775:U1798)</f>
        <v>0</v>
      </c>
      <c r="V1799" s="61">
        <f t="shared" si="224"/>
        <v>0</v>
      </c>
      <c r="W1799" s="61">
        <f t="shared" si="224"/>
        <v>0</v>
      </c>
      <c r="X1799" s="61">
        <f t="shared" si="224"/>
        <v>0</v>
      </c>
      <c r="Y1799" s="61">
        <f t="shared" si="224"/>
        <v>0</v>
      </c>
      <c r="Z1799" s="61">
        <f t="shared" si="224"/>
        <v>0</v>
      </c>
      <c r="AA1799" s="71" t="s">
        <v>2</v>
      </c>
      <c r="AC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74"/>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74"/>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74"/>
    </row>
    <row r="1803" spans="1:30" x14ac:dyDescent="0.2">
      <c r="B1803" s="283"/>
      <c r="C1803" s="282"/>
      <c r="D1803" s="282"/>
      <c r="F1803" s="282"/>
      <c r="G1803" s="282"/>
      <c r="K1803" s="282"/>
      <c r="L1803" s="282"/>
      <c r="M1803" s="282"/>
      <c r="O1803" s="282"/>
      <c r="P1803" s="282"/>
      <c r="Q1803" s="282"/>
      <c r="R1803" s="282"/>
      <c r="S1803" s="282"/>
      <c r="T1803" s="282"/>
      <c r="Y1803" s="282"/>
      <c r="Z1803" s="78"/>
      <c r="AC1803" s="74"/>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c r="V1804" s="310"/>
      <c r="W1804" s="310"/>
      <c r="X1804" s="310" t="s">
        <v>114</v>
      </c>
      <c r="Y1804" s="310"/>
      <c r="Z1804" s="310"/>
      <c r="AA1804" s="103" t="s">
        <v>350</v>
      </c>
      <c r="AC1804" s="74"/>
    </row>
    <row r="1805" spans="1:30" x14ac:dyDescent="0.2">
      <c r="A1805" s="122">
        <v>1</v>
      </c>
      <c r="B1805" s="70" t="s">
        <v>114</v>
      </c>
      <c r="C1805" s="360" t="s">
        <v>114</v>
      </c>
      <c r="D1805" s="70" t="s">
        <v>114</v>
      </c>
      <c r="E1805" s="70" t="s">
        <v>114</v>
      </c>
      <c r="F1805" s="364" t="s">
        <v>114</v>
      </c>
      <c r="G1805" s="70" t="s">
        <v>114</v>
      </c>
      <c r="H1805" s="70"/>
      <c r="I1805" s="70"/>
      <c r="J1805" s="70"/>
      <c r="K1805" s="70"/>
      <c r="L1805" s="58"/>
      <c r="M1805" s="70"/>
      <c r="N1805" s="56">
        <v>1</v>
      </c>
      <c r="O1805" s="70" t="s">
        <v>114</v>
      </c>
      <c r="P1805" s="360" t="s">
        <v>114</v>
      </c>
      <c r="Q1805" s="15" t="s">
        <v>114</v>
      </c>
      <c r="R1805" s="70" t="s">
        <v>114</v>
      </c>
      <c r="S1805" s="364" t="s">
        <v>114</v>
      </c>
      <c r="T1805" s="70" t="s">
        <v>114</v>
      </c>
      <c r="U1805" s="70"/>
      <c r="V1805" s="70"/>
      <c r="W1805" s="70"/>
      <c r="X1805" s="70"/>
      <c r="Y1805" s="58"/>
      <c r="Z1805" s="70"/>
      <c r="AA1805" s="56">
        <v>1</v>
      </c>
      <c r="AC1805" s="74">
        <f t="shared" si="220"/>
        <v>0</v>
      </c>
    </row>
    <row r="1806" spans="1:30" x14ac:dyDescent="0.2">
      <c r="A1806" s="122">
        <v>2</v>
      </c>
      <c r="B1806" s="70" t="s">
        <v>114</v>
      </c>
      <c r="C1806" s="360" t="s">
        <v>114</v>
      </c>
      <c r="D1806" s="70" t="s">
        <v>114</v>
      </c>
      <c r="E1806" s="70" t="s">
        <v>114</v>
      </c>
      <c r="F1806" s="364" t="s">
        <v>114</v>
      </c>
      <c r="G1806" s="70" t="s">
        <v>114</v>
      </c>
      <c r="H1806" s="70"/>
      <c r="I1806" s="70"/>
      <c r="J1806" s="70"/>
      <c r="K1806" s="70"/>
      <c r="L1806" s="58"/>
      <c r="M1806" s="70"/>
      <c r="N1806" s="56">
        <v>2</v>
      </c>
      <c r="O1806" s="70" t="s">
        <v>114</v>
      </c>
      <c r="P1806" s="360" t="s">
        <v>114</v>
      </c>
      <c r="Q1806" s="70" t="s">
        <v>114</v>
      </c>
      <c r="R1806" s="70" t="s">
        <v>114</v>
      </c>
      <c r="S1806" s="364" t="s">
        <v>114</v>
      </c>
      <c r="T1806" s="70" t="s">
        <v>114</v>
      </c>
      <c r="U1806" s="70"/>
      <c r="V1806" s="70"/>
      <c r="W1806" s="70"/>
      <c r="X1806" s="70"/>
      <c r="Y1806" s="58"/>
      <c r="Z1806" s="70"/>
      <c r="AA1806" s="56">
        <v>2</v>
      </c>
      <c r="AC1806" s="74">
        <f t="shared" si="220"/>
        <v>0</v>
      </c>
    </row>
    <row r="1807" spans="1:30" x14ac:dyDescent="0.2">
      <c r="A1807" s="122">
        <v>3</v>
      </c>
      <c r="B1807" s="70" t="s">
        <v>114</v>
      </c>
      <c r="C1807" s="360" t="s">
        <v>114</v>
      </c>
      <c r="D1807" s="70">
        <v>1</v>
      </c>
      <c r="E1807" s="70">
        <v>1</v>
      </c>
      <c r="F1807" s="364">
        <v>1</v>
      </c>
      <c r="G1807" s="70">
        <v>1</v>
      </c>
      <c r="H1807" s="70"/>
      <c r="I1807" s="70"/>
      <c r="J1807" s="70"/>
      <c r="K1807" s="70"/>
      <c r="L1807" s="58"/>
      <c r="M1807" s="70"/>
      <c r="N1807" s="56">
        <v>3</v>
      </c>
      <c r="O1807" s="70" t="s">
        <v>114</v>
      </c>
      <c r="P1807" s="360"/>
      <c r="Q1807" s="70">
        <v>1</v>
      </c>
      <c r="R1807" s="70" t="s">
        <v>114</v>
      </c>
      <c r="S1807" s="364" t="s">
        <v>114</v>
      </c>
      <c r="T1807" s="70" t="s">
        <v>114</v>
      </c>
      <c r="U1807" s="70"/>
      <c r="V1807" s="70"/>
      <c r="W1807" s="70"/>
      <c r="X1807" s="70"/>
      <c r="Y1807" s="58"/>
      <c r="Z1807" s="70"/>
      <c r="AA1807" s="56">
        <v>3</v>
      </c>
      <c r="AC1807" s="74">
        <f t="shared" si="220"/>
        <v>0</v>
      </c>
    </row>
    <row r="1808" spans="1:30" x14ac:dyDescent="0.2">
      <c r="A1808" s="122">
        <v>4</v>
      </c>
      <c r="B1808" s="70" t="s">
        <v>114</v>
      </c>
      <c r="C1808" s="360" t="s">
        <v>114</v>
      </c>
      <c r="D1808" s="70" t="s">
        <v>114</v>
      </c>
      <c r="E1808" s="70" t="s">
        <v>114</v>
      </c>
      <c r="F1808" s="364" t="s">
        <v>114</v>
      </c>
      <c r="G1808" s="70" t="s">
        <v>114</v>
      </c>
      <c r="H1808" s="70"/>
      <c r="I1808" s="70"/>
      <c r="J1808" s="70"/>
      <c r="K1808" s="70"/>
      <c r="L1808" s="58"/>
      <c r="M1808" s="70"/>
      <c r="N1808" s="56">
        <v>4</v>
      </c>
      <c r="O1808" s="70" t="s">
        <v>114</v>
      </c>
      <c r="P1808" s="360"/>
      <c r="Q1808" s="70" t="s">
        <v>114</v>
      </c>
      <c r="R1808" s="70" t="s">
        <v>114</v>
      </c>
      <c r="S1808" s="364" t="s">
        <v>114</v>
      </c>
      <c r="T1808" s="70" t="s">
        <v>114</v>
      </c>
      <c r="U1808" s="70"/>
      <c r="V1808" s="70"/>
      <c r="W1808" s="70"/>
      <c r="X1808" s="70"/>
      <c r="Y1808" s="58"/>
      <c r="Z1808" s="70"/>
      <c r="AA1808" s="56">
        <v>4</v>
      </c>
      <c r="AC1808" s="74">
        <f t="shared" si="220"/>
        <v>0</v>
      </c>
    </row>
    <row r="1809" spans="1:29" x14ac:dyDescent="0.2">
      <c r="A1809" s="122">
        <v>5</v>
      </c>
      <c r="B1809" s="70" t="s">
        <v>114</v>
      </c>
      <c r="C1809" s="360">
        <v>1</v>
      </c>
      <c r="D1809" s="70">
        <v>7</v>
      </c>
      <c r="E1809" s="70">
        <v>7</v>
      </c>
      <c r="F1809" s="364">
        <v>7</v>
      </c>
      <c r="G1809" s="70">
        <v>7</v>
      </c>
      <c r="H1809" s="70"/>
      <c r="I1809" s="70"/>
      <c r="J1809" s="70"/>
      <c r="K1809" s="70"/>
      <c r="L1809" s="58"/>
      <c r="M1809" s="70"/>
      <c r="N1809" s="56">
        <v>5</v>
      </c>
      <c r="O1809" s="70" t="s">
        <v>114</v>
      </c>
      <c r="P1809" s="360">
        <v>1</v>
      </c>
      <c r="Q1809" s="70">
        <v>6</v>
      </c>
      <c r="R1809" s="70" t="s">
        <v>114</v>
      </c>
      <c r="S1809" s="364" t="s">
        <v>114</v>
      </c>
      <c r="T1809" s="70" t="s">
        <v>114</v>
      </c>
      <c r="U1809" s="70"/>
      <c r="V1809" s="70"/>
      <c r="W1809" s="70"/>
      <c r="X1809" s="70"/>
      <c r="Y1809" s="58"/>
      <c r="Z1809" s="70"/>
      <c r="AA1809" s="56">
        <v>5</v>
      </c>
      <c r="AC1809" s="74">
        <f t="shared" si="220"/>
        <v>0</v>
      </c>
    </row>
    <row r="1810" spans="1:29" x14ac:dyDescent="0.2">
      <c r="A1810" s="122">
        <v>6</v>
      </c>
      <c r="B1810" s="70">
        <v>17</v>
      </c>
      <c r="C1810" s="360">
        <v>17</v>
      </c>
      <c r="D1810" s="70">
        <v>18</v>
      </c>
      <c r="E1810" s="70">
        <v>24</v>
      </c>
      <c r="F1810" s="364">
        <v>24</v>
      </c>
      <c r="G1810" s="70">
        <v>25</v>
      </c>
      <c r="H1810" s="70"/>
      <c r="I1810" s="70"/>
      <c r="J1810" s="70"/>
      <c r="K1810" s="70"/>
      <c r="L1810" s="58"/>
      <c r="M1810" s="70"/>
      <c r="N1810" s="56">
        <v>6</v>
      </c>
      <c r="O1810" s="70">
        <v>17</v>
      </c>
      <c r="P1810" s="360"/>
      <c r="Q1810" s="70">
        <v>1</v>
      </c>
      <c r="R1810" s="70">
        <v>6</v>
      </c>
      <c r="S1810" s="364" t="s">
        <v>114</v>
      </c>
      <c r="T1810" s="70">
        <v>1</v>
      </c>
      <c r="U1810" s="70"/>
      <c r="V1810" s="70"/>
      <c r="W1810" s="70"/>
      <c r="X1810" s="70"/>
      <c r="Y1810" s="58"/>
      <c r="Z1810" s="70"/>
      <c r="AA1810" s="56">
        <v>6</v>
      </c>
      <c r="AC1810" s="74">
        <f t="shared" si="220"/>
        <v>0</v>
      </c>
    </row>
    <row r="1811" spans="1:29" x14ac:dyDescent="0.2">
      <c r="A1811" s="122">
        <v>7</v>
      </c>
      <c r="B1811" s="70" t="s">
        <v>114</v>
      </c>
      <c r="C1811" s="360" t="s">
        <v>114</v>
      </c>
      <c r="D1811" s="70" t="s">
        <v>114</v>
      </c>
      <c r="E1811" s="70" t="s">
        <v>114</v>
      </c>
      <c r="F1811" s="364" t="s">
        <v>114</v>
      </c>
      <c r="G1811" s="70" t="s">
        <v>114</v>
      </c>
      <c r="H1811" s="70"/>
      <c r="I1811" s="70"/>
      <c r="J1811" s="70"/>
      <c r="K1811" s="70"/>
      <c r="L1811" s="58"/>
      <c r="M1811" s="70"/>
      <c r="N1811" s="56">
        <v>7</v>
      </c>
      <c r="O1811" s="70" t="s">
        <v>114</v>
      </c>
      <c r="P1811" s="360" t="s">
        <v>114</v>
      </c>
      <c r="Q1811" s="70" t="s">
        <v>114</v>
      </c>
      <c r="R1811" s="70" t="s">
        <v>114</v>
      </c>
      <c r="S1811" s="364" t="s">
        <v>114</v>
      </c>
      <c r="T1811" s="70" t="s">
        <v>114</v>
      </c>
      <c r="U1811" s="70"/>
      <c r="V1811" s="70"/>
      <c r="W1811" s="70"/>
      <c r="X1811" s="70"/>
      <c r="Y1811" s="58"/>
      <c r="Z1811" s="70"/>
      <c r="AA1811" s="56">
        <v>7</v>
      </c>
      <c r="AC1811" s="74">
        <f t="shared" si="220"/>
        <v>0</v>
      </c>
    </row>
    <row r="1812" spans="1:29" x14ac:dyDescent="0.2">
      <c r="A1812" s="122">
        <v>8</v>
      </c>
      <c r="B1812" s="70" t="s">
        <v>114</v>
      </c>
      <c r="C1812" s="360" t="s">
        <v>114</v>
      </c>
      <c r="D1812" s="70" t="s">
        <v>114</v>
      </c>
      <c r="E1812" s="70" t="s">
        <v>114</v>
      </c>
      <c r="F1812" s="364" t="s">
        <v>114</v>
      </c>
      <c r="G1812" s="70" t="s">
        <v>114</v>
      </c>
      <c r="H1812" s="70"/>
      <c r="I1812" s="70"/>
      <c r="J1812" s="70"/>
      <c r="K1812" s="70"/>
      <c r="L1812" s="58"/>
      <c r="M1812" s="70"/>
      <c r="N1812" s="56">
        <v>8</v>
      </c>
      <c r="O1812" s="70" t="s">
        <v>114</v>
      </c>
      <c r="P1812" s="360"/>
      <c r="Q1812" s="70" t="s">
        <v>114</v>
      </c>
      <c r="R1812" s="70" t="s">
        <v>114</v>
      </c>
      <c r="S1812" s="364" t="s">
        <v>114</v>
      </c>
      <c r="T1812" s="70" t="s">
        <v>114</v>
      </c>
      <c r="U1812" s="70"/>
      <c r="V1812" s="70"/>
      <c r="W1812" s="70"/>
      <c r="X1812" s="70"/>
      <c r="Y1812" s="58"/>
      <c r="Z1812" s="70"/>
      <c r="AA1812" s="56">
        <v>8</v>
      </c>
      <c r="AC1812" s="74">
        <f t="shared" si="220"/>
        <v>0</v>
      </c>
    </row>
    <row r="1813" spans="1:29" x14ac:dyDescent="0.2">
      <c r="A1813" s="122">
        <v>9</v>
      </c>
      <c r="B1813" s="70" t="s">
        <v>114</v>
      </c>
      <c r="C1813" s="360" t="s">
        <v>114</v>
      </c>
      <c r="D1813" s="70" t="s">
        <v>114</v>
      </c>
      <c r="E1813" s="70" t="s">
        <v>114</v>
      </c>
      <c r="F1813" s="364" t="s">
        <v>114</v>
      </c>
      <c r="G1813" s="70" t="s">
        <v>114</v>
      </c>
      <c r="H1813" s="70"/>
      <c r="I1813" s="70"/>
      <c r="J1813" s="70"/>
      <c r="K1813" s="70"/>
      <c r="L1813" s="58"/>
      <c r="M1813" s="70"/>
      <c r="N1813" s="56">
        <v>9</v>
      </c>
      <c r="O1813" s="70" t="s">
        <v>114</v>
      </c>
      <c r="P1813" s="360"/>
      <c r="Q1813" s="70" t="s">
        <v>114</v>
      </c>
      <c r="R1813" s="70" t="s">
        <v>114</v>
      </c>
      <c r="S1813" s="364" t="s">
        <v>114</v>
      </c>
      <c r="T1813" s="70" t="s">
        <v>114</v>
      </c>
      <c r="U1813" s="70"/>
      <c r="V1813" s="70"/>
      <c r="W1813" s="70"/>
      <c r="X1813" s="70"/>
      <c r="Y1813" s="58"/>
      <c r="Z1813" s="70"/>
      <c r="AA1813" s="56">
        <v>9</v>
      </c>
      <c r="AC1813" s="74">
        <f t="shared" si="220"/>
        <v>0</v>
      </c>
    </row>
    <row r="1814" spans="1:29" x14ac:dyDescent="0.2">
      <c r="A1814" s="122">
        <v>10</v>
      </c>
      <c r="B1814" s="70" t="s">
        <v>114</v>
      </c>
      <c r="C1814" s="360" t="s">
        <v>114</v>
      </c>
      <c r="D1814" s="70" t="s">
        <v>114</v>
      </c>
      <c r="E1814" s="70" t="s">
        <v>114</v>
      </c>
      <c r="F1814" s="364" t="s">
        <v>114</v>
      </c>
      <c r="G1814" s="70" t="s">
        <v>114</v>
      </c>
      <c r="H1814" s="70"/>
      <c r="I1814" s="70"/>
      <c r="J1814" s="70"/>
      <c r="K1814" s="70"/>
      <c r="L1814" s="58"/>
      <c r="M1814" s="70"/>
      <c r="N1814" s="56">
        <v>10</v>
      </c>
      <c r="O1814" s="70" t="s">
        <v>114</v>
      </c>
      <c r="P1814" s="360"/>
      <c r="Q1814" s="70" t="s">
        <v>114</v>
      </c>
      <c r="R1814" s="70" t="s">
        <v>114</v>
      </c>
      <c r="S1814" s="364" t="s">
        <v>114</v>
      </c>
      <c r="T1814" s="70" t="s">
        <v>114</v>
      </c>
      <c r="U1814" s="70"/>
      <c r="V1814" s="70"/>
      <c r="W1814" s="70"/>
      <c r="X1814" s="70"/>
      <c r="Y1814" s="58"/>
      <c r="Z1814" s="70"/>
      <c r="AA1814" s="56">
        <v>10</v>
      </c>
      <c r="AC1814" s="74">
        <f t="shared" si="220"/>
        <v>0</v>
      </c>
    </row>
    <row r="1815" spans="1:29" x14ac:dyDescent="0.2">
      <c r="A1815" s="122">
        <v>11</v>
      </c>
      <c r="B1815" s="70" t="s">
        <v>114</v>
      </c>
      <c r="C1815" s="360" t="s">
        <v>114</v>
      </c>
      <c r="D1815" s="70" t="s">
        <v>114</v>
      </c>
      <c r="E1815" s="70" t="s">
        <v>114</v>
      </c>
      <c r="F1815" s="364" t="s">
        <v>114</v>
      </c>
      <c r="G1815" s="70" t="s">
        <v>114</v>
      </c>
      <c r="H1815" s="70"/>
      <c r="I1815" s="70"/>
      <c r="J1815" s="70"/>
      <c r="K1815" s="70"/>
      <c r="L1815" s="58"/>
      <c r="M1815" s="70"/>
      <c r="N1815" s="56">
        <v>11</v>
      </c>
      <c r="O1815" s="70" t="s">
        <v>114</v>
      </c>
      <c r="P1815" s="360"/>
      <c r="Q1815" s="70" t="s">
        <v>114</v>
      </c>
      <c r="R1815" s="70" t="s">
        <v>114</v>
      </c>
      <c r="S1815" s="364" t="s">
        <v>114</v>
      </c>
      <c r="T1815" s="70" t="s">
        <v>114</v>
      </c>
      <c r="U1815" s="70"/>
      <c r="V1815" s="70"/>
      <c r="W1815" s="70"/>
      <c r="X1815" s="70"/>
      <c r="Y1815" s="58"/>
      <c r="Z1815" s="70"/>
      <c r="AA1815" s="56">
        <v>11</v>
      </c>
      <c r="AC1815" s="74">
        <f t="shared" si="220"/>
        <v>0</v>
      </c>
    </row>
    <row r="1816" spans="1:29" x14ac:dyDescent="0.2">
      <c r="A1816" s="122">
        <v>12</v>
      </c>
      <c r="B1816" s="70" t="s">
        <v>114</v>
      </c>
      <c r="C1816" s="360" t="s">
        <v>114</v>
      </c>
      <c r="D1816" s="70" t="s">
        <v>114</v>
      </c>
      <c r="E1816" s="70" t="s">
        <v>114</v>
      </c>
      <c r="F1816" s="364" t="s">
        <v>114</v>
      </c>
      <c r="G1816" s="70" t="s">
        <v>114</v>
      </c>
      <c r="H1816" s="70"/>
      <c r="I1816" s="70"/>
      <c r="J1816" s="70"/>
      <c r="K1816" s="70"/>
      <c r="L1816" s="58"/>
      <c r="M1816" s="70"/>
      <c r="N1816" s="56">
        <v>12</v>
      </c>
      <c r="O1816" s="70" t="s">
        <v>114</v>
      </c>
      <c r="P1816" s="360"/>
      <c r="Q1816" s="70" t="s">
        <v>114</v>
      </c>
      <c r="R1816" s="70" t="s">
        <v>114</v>
      </c>
      <c r="S1816" s="364" t="s">
        <v>114</v>
      </c>
      <c r="T1816" s="70" t="s">
        <v>114</v>
      </c>
      <c r="U1816" s="70"/>
      <c r="V1816" s="70"/>
      <c r="W1816" s="70"/>
      <c r="X1816" s="70"/>
      <c r="Y1816" s="58"/>
      <c r="Z1816" s="70"/>
      <c r="AA1816" s="56">
        <v>12</v>
      </c>
      <c r="AC1816" s="74">
        <f t="shared" si="220"/>
        <v>0</v>
      </c>
    </row>
    <row r="1817" spans="1:29" x14ac:dyDescent="0.2">
      <c r="A1817" s="122">
        <v>13</v>
      </c>
      <c r="B1817" s="70" t="s">
        <v>114</v>
      </c>
      <c r="C1817" s="360" t="s">
        <v>114</v>
      </c>
      <c r="D1817" s="70" t="s">
        <v>114</v>
      </c>
      <c r="E1817" s="70" t="s">
        <v>114</v>
      </c>
      <c r="F1817" s="364" t="s">
        <v>114</v>
      </c>
      <c r="G1817" s="70" t="s">
        <v>114</v>
      </c>
      <c r="H1817" s="70"/>
      <c r="I1817" s="70"/>
      <c r="J1817" s="70"/>
      <c r="K1817" s="70"/>
      <c r="L1817" s="58"/>
      <c r="M1817" s="70"/>
      <c r="N1817" s="56">
        <v>13</v>
      </c>
      <c r="O1817" s="70" t="s">
        <v>114</v>
      </c>
      <c r="P1817" s="360" t="s">
        <v>114</v>
      </c>
      <c r="Q1817" s="70" t="s">
        <v>114</v>
      </c>
      <c r="R1817" s="70" t="s">
        <v>114</v>
      </c>
      <c r="S1817" s="364" t="s">
        <v>114</v>
      </c>
      <c r="T1817" s="70" t="s">
        <v>114</v>
      </c>
      <c r="U1817" s="70"/>
      <c r="V1817" s="70"/>
      <c r="W1817" s="70"/>
      <c r="X1817" s="70"/>
      <c r="Y1817" s="58"/>
      <c r="Z1817" s="70"/>
      <c r="AA1817" s="56">
        <v>13</v>
      </c>
      <c r="AC1817" s="74">
        <f t="shared" si="220"/>
        <v>0</v>
      </c>
    </row>
    <row r="1818" spans="1:29" x14ac:dyDescent="0.2">
      <c r="A1818" s="122">
        <v>14</v>
      </c>
      <c r="B1818" s="70" t="s">
        <v>114</v>
      </c>
      <c r="C1818" s="360" t="s">
        <v>114</v>
      </c>
      <c r="D1818" s="70" t="s">
        <v>114</v>
      </c>
      <c r="E1818" s="70" t="s">
        <v>114</v>
      </c>
      <c r="F1818" s="364" t="s">
        <v>114</v>
      </c>
      <c r="G1818" s="70" t="s">
        <v>114</v>
      </c>
      <c r="H1818" s="70"/>
      <c r="I1818" s="70"/>
      <c r="J1818" s="70"/>
      <c r="K1818" s="70"/>
      <c r="L1818" s="58"/>
      <c r="M1818" s="70"/>
      <c r="N1818" s="56">
        <v>14</v>
      </c>
      <c r="O1818" s="70" t="s">
        <v>114</v>
      </c>
      <c r="P1818" s="360" t="s">
        <v>114</v>
      </c>
      <c r="Q1818" s="70" t="s">
        <v>114</v>
      </c>
      <c r="R1818" s="70" t="s">
        <v>114</v>
      </c>
      <c r="S1818" s="364" t="s">
        <v>114</v>
      </c>
      <c r="T1818" s="70" t="s">
        <v>114</v>
      </c>
      <c r="U1818" s="70"/>
      <c r="V1818" s="70"/>
      <c r="W1818" s="70"/>
      <c r="X1818" s="70"/>
      <c r="Y1818" s="58"/>
      <c r="Z1818" s="70"/>
      <c r="AA1818" s="56">
        <v>14</v>
      </c>
      <c r="AC1818" s="74">
        <f t="shared" si="220"/>
        <v>0</v>
      </c>
    </row>
    <row r="1819" spans="1:29" x14ac:dyDescent="0.2">
      <c r="A1819" s="122">
        <v>15</v>
      </c>
      <c r="B1819" s="70" t="s">
        <v>114</v>
      </c>
      <c r="C1819" s="360">
        <v>63</v>
      </c>
      <c r="D1819" s="70">
        <v>221</v>
      </c>
      <c r="E1819" s="70">
        <v>423</v>
      </c>
      <c r="F1819" s="364">
        <v>493</v>
      </c>
      <c r="G1819" s="70">
        <v>1203</v>
      </c>
      <c r="H1819" s="70"/>
      <c r="I1819" s="70"/>
      <c r="J1819" s="70"/>
      <c r="K1819" s="70"/>
      <c r="L1819" s="58"/>
      <c r="M1819" s="70"/>
      <c r="N1819" s="56">
        <v>15</v>
      </c>
      <c r="O1819" s="70" t="s">
        <v>114</v>
      </c>
      <c r="P1819" s="360">
        <v>63</v>
      </c>
      <c r="Q1819" s="70">
        <v>158</v>
      </c>
      <c r="R1819" s="70">
        <v>202</v>
      </c>
      <c r="S1819" s="364">
        <v>70</v>
      </c>
      <c r="T1819" s="70">
        <v>710</v>
      </c>
      <c r="U1819" s="70"/>
      <c r="V1819" s="70"/>
      <c r="W1819" s="70"/>
      <c r="X1819" s="70"/>
      <c r="Y1819" s="58"/>
      <c r="Z1819" s="70"/>
      <c r="AA1819" s="56">
        <v>15</v>
      </c>
      <c r="AC1819" s="74">
        <f t="shared" si="220"/>
        <v>640</v>
      </c>
    </row>
    <row r="1820" spans="1:29" x14ac:dyDescent="0.2">
      <c r="A1820" s="122">
        <v>16</v>
      </c>
      <c r="B1820" s="70" t="s">
        <v>114</v>
      </c>
      <c r="C1820" s="360" t="s">
        <v>114</v>
      </c>
      <c r="D1820" s="70" t="s">
        <v>114</v>
      </c>
      <c r="E1820" s="70" t="s">
        <v>114</v>
      </c>
      <c r="F1820" s="364" t="s">
        <v>114</v>
      </c>
      <c r="G1820" s="70" t="s">
        <v>114</v>
      </c>
      <c r="H1820" s="70"/>
      <c r="I1820" s="70"/>
      <c r="J1820" s="70"/>
      <c r="K1820" s="70"/>
      <c r="L1820" s="58"/>
      <c r="M1820" s="70"/>
      <c r="N1820" s="56">
        <v>16</v>
      </c>
      <c r="O1820" s="70" t="s">
        <v>114</v>
      </c>
      <c r="P1820" s="360"/>
      <c r="Q1820" s="70" t="s">
        <v>114</v>
      </c>
      <c r="R1820" s="70" t="s">
        <v>114</v>
      </c>
      <c r="S1820" s="364" t="s">
        <v>114</v>
      </c>
      <c r="T1820" s="70" t="s">
        <v>114</v>
      </c>
      <c r="U1820" s="70"/>
      <c r="V1820" s="70"/>
      <c r="W1820" s="70"/>
      <c r="X1820" s="70"/>
      <c r="Y1820" s="58"/>
      <c r="Z1820" s="70"/>
      <c r="AA1820" s="56">
        <v>16</v>
      </c>
      <c r="AC1820" s="74">
        <f t="shared" si="220"/>
        <v>0</v>
      </c>
    </row>
    <row r="1821" spans="1:29" x14ac:dyDescent="0.2">
      <c r="A1821" s="122">
        <v>17</v>
      </c>
      <c r="B1821" s="70">
        <v>28</v>
      </c>
      <c r="C1821" s="360">
        <v>28</v>
      </c>
      <c r="D1821" s="70">
        <v>28</v>
      </c>
      <c r="E1821" s="70">
        <v>35</v>
      </c>
      <c r="F1821" s="364">
        <v>35</v>
      </c>
      <c r="G1821" s="70">
        <v>35</v>
      </c>
      <c r="H1821" s="70"/>
      <c r="I1821" s="70"/>
      <c r="J1821" s="70"/>
      <c r="K1821" s="70"/>
      <c r="L1821" s="58"/>
      <c r="M1821" s="70"/>
      <c r="N1821" s="56">
        <v>17</v>
      </c>
      <c r="O1821" s="70">
        <v>28</v>
      </c>
      <c r="P1821" s="360"/>
      <c r="Q1821" s="70" t="s">
        <v>114</v>
      </c>
      <c r="R1821" s="70">
        <v>7</v>
      </c>
      <c r="S1821" s="364" t="s">
        <v>114</v>
      </c>
      <c r="T1821" s="70" t="s">
        <v>114</v>
      </c>
      <c r="U1821" s="70"/>
      <c r="V1821" s="70"/>
      <c r="W1821" s="70"/>
      <c r="X1821" s="70"/>
      <c r="Y1821" s="58"/>
      <c r="Z1821" s="70"/>
      <c r="AA1821" s="56">
        <v>17</v>
      </c>
      <c r="AC1821" s="74">
        <f t="shared" si="220"/>
        <v>0</v>
      </c>
    </row>
    <row r="1822" spans="1:29" x14ac:dyDescent="0.2">
      <c r="A1822" s="122">
        <v>18</v>
      </c>
      <c r="B1822" s="70">
        <v>6</v>
      </c>
      <c r="C1822" s="360">
        <v>34</v>
      </c>
      <c r="D1822" s="70">
        <v>52</v>
      </c>
      <c r="E1822" s="70">
        <v>197</v>
      </c>
      <c r="F1822" s="364">
        <v>251</v>
      </c>
      <c r="G1822" s="70">
        <v>295</v>
      </c>
      <c r="H1822" s="70"/>
      <c r="I1822" s="70"/>
      <c r="J1822" s="70"/>
      <c r="K1822" s="70"/>
      <c r="L1822" s="58"/>
      <c r="M1822" s="70"/>
      <c r="N1822" s="56">
        <v>18</v>
      </c>
      <c r="O1822" s="70">
        <v>6</v>
      </c>
      <c r="P1822" s="360">
        <v>28</v>
      </c>
      <c r="Q1822" s="70">
        <v>18</v>
      </c>
      <c r="R1822" s="70">
        <v>145</v>
      </c>
      <c r="S1822" s="364">
        <v>54</v>
      </c>
      <c r="T1822" s="70">
        <v>44</v>
      </c>
      <c r="U1822" s="70"/>
      <c r="V1822" s="70"/>
      <c r="W1822" s="70"/>
      <c r="X1822" s="70"/>
      <c r="Y1822" s="58"/>
      <c r="Z1822" s="70"/>
      <c r="AA1822" s="56">
        <v>18</v>
      </c>
      <c r="AC1822" s="74">
        <f t="shared" si="220"/>
        <v>-10</v>
      </c>
    </row>
    <row r="1823" spans="1:29" x14ac:dyDescent="0.2">
      <c r="A1823" s="122">
        <v>19</v>
      </c>
      <c r="B1823" s="70">
        <v>53</v>
      </c>
      <c r="C1823" s="360">
        <v>70</v>
      </c>
      <c r="D1823" s="70">
        <v>93</v>
      </c>
      <c r="E1823" s="70">
        <v>118</v>
      </c>
      <c r="F1823" s="364">
        <v>227</v>
      </c>
      <c r="G1823" s="70">
        <v>293</v>
      </c>
      <c r="H1823" s="70"/>
      <c r="I1823" s="70"/>
      <c r="J1823" s="70"/>
      <c r="K1823" s="70"/>
      <c r="L1823" s="58"/>
      <c r="M1823" s="70"/>
      <c r="N1823" s="56">
        <v>19</v>
      </c>
      <c r="O1823" s="70">
        <v>53</v>
      </c>
      <c r="P1823" s="417">
        <v>17</v>
      </c>
      <c r="Q1823" s="70">
        <v>23</v>
      </c>
      <c r="R1823" s="70">
        <v>25</v>
      </c>
      <c r="S1823" s="364">
        <v>109</v>
      </c>
      <c r="T1823" s="70">
        <v>85</v>
      </c>
      <c r="U1823" s="70"/>
      <c r="V1823" s="70"/>
      <c r="W1823" s="70"/>
      <c r="X1823" s="70"/>
      <c r="Y1823" s="58"/>
      <c r="Z1823" s="70"/>
      <c r="AA1823" s="56">
        <v>19</v>
      </c>
      <c r="AC1823" s="74">
        <f t="shared" si="220"/>
        <v>-24</v>
      </c>
    </row>
    <row r="1824" spans="1:29" x14ac:dyDescent="0.2">
      <c r="A1824" s="122">
        <v>20</v>
      </c>
      <c r="B1824" s="70" t="s">
        <v>114</v>
      </c>
      <c r="C1824" s="360" t="s">
        <v>114</v>
      </c>
      <c r="D1824" s="70" t="s">
        <v>114</v>
      </c>
      <c r="E1824" s="70" t="s">
        <v>114</v>
      </c>
      <c r="F1824" s="364" t="s">
        <v>114</v>
      </c>
      <c r="G1824" s="70" t="s">
        <v>114</v>
      </c>
      <c r="H1824" s="70"/>
      <c r="I1824" s="70"/>
      <c r="J1824" s="70"/>
      <c r="K1824" s="70"/>
      <c r="L1824" s="58"/>
      <c r="M1824" s="70"/>
      <c r="N1824" s="56">
        <v>20</v>
      </c>
      <c r="O1824" s="70" t="s">
        <v>114</v>
      </c>
      <c r="P1824" s="360"/>
      <c r="Q1824" s="70" t="s">
        <v>114</v>
      </c>
      <c r="R1824" s="70" t="s">
        <v>114</v>
      </c>
      <c r="S1824" s="364" t="s">
        <v>114</v>
      </c>
      <c r="T1824" s="70" t="s">
        <v>114</v>
      </c>
      <c r="U1824" s="70"/>
      <c r="V1824" s="70"/>
      <c r="W1824" s="70"/>
      <c r="X1824" s="70"/>
      <c r="Y1824" s="58"/>
      <c r="Z1824" s="70"/>
      <c r="AA1824" s="56">
        <v>20</v>
      </c>
      <c r="AC1824" s="74">
        <f t="shared" si="220"/>
        <v>0</v>
      </c>
    </row>
    <row r="1825" spans="1:30" x14ac:dyDescent="0.2">
      <c r="A1825" s="122">
        <v>21</v>
      </c>
      <c r="B1825" s="70">
        <v>7</v>
      </c>
      <c r="C1825" s="360">
        <v>8</v>
      </c>
      <c r="D1825" s="70">
        <v>10</v>
      </c>
      <c r="E1825" s="70">
        <v>14</v>
      </c>
      <c r="F1825" s="364">
        <v>15</v>
      </c>
      <c r="G1825" s="70">
        <v>15</v>
      </c>
      <c r="H1825" s="70"/>
      <c r="I1825" s="70"/>
      <c r="J1825" s="70"/>
      <c r="K1825" s="70"/>
      <c r="L1825" s="58"/>
      <c r="M1825" s="70"/>
      <c r="N1825" s="56">
        <v>21</v>
      </c>
      <c r="O1825" s="70">
        <v>7</v>
      </c>
      <c r="P1825" s="360">
        <v>1</v>
      </c>
      <c r="Q1825" s="70">
        <v>2</v>
      </c>
      <c r="R1825" s="70">
        <v>4</v>
      </c>
      <c r="S1825" s="364">
        <v>1</v>
      </c>
      <c r="T1825" s="70" t="s">
        <v>114</v>
      </c>
      <c r="U1825" s="70"/>
      <c r="V1825" s="70"/>
      <c r="W1825" s="70"/>
      <c r="X1825" s="70"/>
      <c r="Y1825" s="58"/>
      <c r="Z1825" s="70"/>
      <c r="AA1825" s="56">
        <v>21</v>
      </c>
      <c r="AC1825" s="74">
        <f t="shared" si="220"/>
        <v>0</v>
      </c>
    </row>
    <row r="1826" spans="1:30" x14ac:dyDescent="0.2">
      <c r="A1826" s="122">
        <v>22</v>
      </c>
      <c r="B1826" s="70" t="s">
        <v>114</v>
      </c>
      <c r="C1826" s="360" t="s">
        <v>114</v>
      </c>
      <c r="D1826" s="70" t="s">
        <v>114</v>
      </c>
      <c r="E1826" s="70" t="s">
        <v>114</v>
      </c>
      <c r="F1826" s="364" t="s">
        <v>114</v>
      </c>
      <c r="G1826" s="70" t="s">
        <v>114</v>
      </c>
      <c r="H1826" s="70"/>
      <c r="I1826" s="70"/>
      <c r="J1826" s="70"/>
      <c r="K1826" s="70"/>
      <c r="L1826" s="58"/>
      <c r="M1826" s="70"/>
      <c r="N1826" s="56">
        <v>22</v>
      </c>
      <c r="O1826" s="70" t="s">
        <v>114</v>
      </c>
      <c r="P1826" s="360"/>
      <c r="Q1826" s="70" t="s">
        <v>114</v>
      </c>
      <c r="R1826" s="70" t="s">
        <v>114</v>
      </c>
      <c r="S1826" s="364" t="s">
        <v>114</v>
      </c>
      <c r="T1826" s="70" t="s">
        <v>114</v>
      </c>
      <c r="U1826" s="70"/>
      <c r="V1826" s="70"/>
      <c r="W1826" s="70"/>
      <c r="X1826" s="70"/>
      <c r="Y1826" s="58"/>
      <c r="Z1826" s="70"/>
      <c r="AA1826" s="56">
        <v>22</v>
      </c>
      <c r="AC1826" s="74">
        <f t="shared" si="220"/>
        <v>0</v>
      </c>
    </row>
    <row r="1827" spans="1:30" x14ac:dyDescent="0.2">
      <c r="A1827" s="122">
        <v>23</v>
      </c>
      <c r="B1827" s="70">
        <v>20</v>
      </c>
      <c r="C1827" s="360">
        <v>46</v>
      </c>
      <c r="D1827" s="70">
        <v>79</v>
      </c>
      <c r="E1827" s="70">
        <v>118</v>
      </c>
      <c r="F1827" s="364">
        <v>170</v>
      </c>
      <c r="G1827" s="70">
        <v>197</v>
      </c>
      <c r="H1827" s="70"/>
      <c r="I1827" s="70"/>
      <c r="J1827" s="70"/>
      <c r="K1827" s="70"/>
      <c r="L1827" s="58"/>
      <c r="M1827" s="70"/>
      <c r="N1827" s="56">
        <v>23</v>
      </c>
      <c r="O1827" s="70">
        <v>20</v>
      </c>
      <c r="P1827" s="360">
        <v>26</v>
      </c>
      <c r="Q1827" s="70">
        <v>33</v>
      </c>
      <c r="R1827" s="70">
        <v>39</v>
      </c>
      <c r="S1827" s="364">
        <v>52</v>
      </c>
      <c r="T1827" s="70">
        <v>28</v>
      </c>
      <c r="U1827" s="70"/>
      <c r="V1827" s="70"/>
      <c r="W1827" s="70"/>
      <c r="X1827" s="70"/>
      <c r="Y1827" s="58"/>
      <c r="Z1827" s="70"/>
      <c r="AA1827" s="56">
        <v>23</v>
      </c>
      <c r="AC1827" s="74">
        <f t="shared" si="220"/>
        <v>-24</v>
      </c>
    </row>
    <row r="1828" spans="1:30" x14ac:dyDescent="0.2">
      <c r="A1828" s="122">
        <v>24</v>
      </c>
      <c r="B1828" s="70">
        <v>41</v>
      </c>
      <c r="C1828" s="360">
        <v>118</v>
      </c>
      <c r="D1828" s="70">
        <v>302</v>
      </c>
      <c r="E1828" s="70">
        <v>571</v>
      </c>
      <c r="F1828" s="364">
        <v>1057</v>
      </c>
      <c r="G1828" s="70">
        <v>1435</v>
      </c>
      <c r="H1828" s="70"/>
      <c r="I1828" s="70"/>
      <c r="J1828" s="70"/>
      <c r="K1828" s="70"/>
      <c r="L1828" s="58"/>
      <c r="M1828" s="70"/>
      <c r="N1828" s="56">
        <v>24</v>
      </c>
      <c r="O1828" s="70">
        <v>41</v>
      </c>
      <c r="P1828" s="360">
        <v>77</v>
      </c>
      <c r="Q1828" s="70">
        <v>184</v>
      </c>
      <c r="R1828" s="70">
        <v>270</v>
      </c>
      <c r="S1828" s="364">
        <v>487</v>
      </c>
      <c r="T1828" s="70">
        <v>379</v>
      </c>
      <c r="U1828" s="70"/>
      <c r="V1828" s="70"/>
      <c r="W1828" s="70"/>
      <c r="X1828" s="70"/>
      <c r="Y1828" s="58"/>
      <c r="Z1828" s="70"/>
      <c r="AA1828" s="56">
        <v>24</v>
      </c>
      <c r="AC1828" s="74">
        <f t="shared" si="220"/>
        <v>-108</v>
      </c>
    </row>
    <row r="1829" spans="1:30" x14ac:dyDescent="0.2">
      <c r="A1829" s="71" t="s">
        <v>2</v>
      </c>
      <c r="B1829" s="61">
        <f>SUM(B1805:B1828)</f>
        <v>172</v>
      </c>
      <c r="C1829" s="61">
        <f>SUM(C1805:C1828)</f>
        <v>385</v>
      </c>
      <c r="D1829" s="61">
        <f>SUM(D1805:D1828)</f>
        <v>811</v>
      </c>
      <c r="E1829" s="61">
        <f>SUM(E1805:E1828)</f>
        <v>1508</v>
      </c>
      <c r="F1829" s="61">
        <f t="shared" ref="F1829:M1829" si="225">SUM(F1805:F1828)</f>
        <v>2280</v>
      </c>
      <c r="G1829" s="61">
        <f t="shared" si="225"/>
        <v>3506</v>
      </c>
      <c r="H1829" s="61">
        <f t="shared" si="225"/>
        <v>0</v>
      </c>
      <c r="I1829" s="61">
        <f t="shared" si="225"/>
        <v>0</v>
      </c>
      <c r="J1829" s="61">
        <f t="shared" si="225"/>
        <v>0</v>
      </c>
      <c r="K1829" s="61">
        <f t="shared" si="225"/>
        <v>0</v>
      </c>
      <c r="L1829" s="61">
        <f t="shared" si="225"/>
        <v>0</v>
      </c>
      <c r="M1829" s="61">
        <f t="shared" si="225"/>
        <v>0</v>
      </c>
      <c r="N1829" s="315" t="s">
        <v>2</v>
      </c>
      <c r="O1829" s="61">
        <f>SUM(O1805:O1828)</f>
        <v>172</v>
      </c>
      <c r="P1829" s="61">
        <f>SUM(P1805:P1828)</f>
        <v>213</v>
      </c>
      <c r="Q1829" s="61">
        <f>SUM(Q1805:Q1828)</f>
        <v>426</v>
      </c>
      <c r="R1829" s="61">
        <f>SUM(R1805:R1828)</f>
        <v>698</v>
      </c>
      <c r="S1829" s="61">
        <f t="shared" ref="S1829:Z1829" si="226">SUM(S1805:S1828)</f>
        <v>773</v>
      </c>
      <c r="T1829" s="61">
        <f t="shared" si="226"/>
        <v>1247</v>
      </c>
      <c r="U1829" s="61">
        <f t="shared" si="226"/>
        <v>0</v>
      </c>
      <c r="V1829" s="61">
        <f t="shared" si="226"/>
        <v>0</v>
      </c>
      <c r="W1829" s="61">
        <f t="shared" si="226"/>
        <v>0</v>
      </c>
      <c r="X1829" s="61">
        <f t="shared" si="226"/>
        <v>0</v>
      </c>
      <c r="Y1829" s="61">
        <f t="shared" si="226"/>
        <v>0</v>
      </c>
      <c r="Z1829" s="61">
        <f t="shared" si="226"/>
        <v>0</v>
      </c>
      <c r="AA1829" s="71" t="s">
        <v>2</v>
      </c>
      <c r="AC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74"/>
    </row>
    <row r="1831" spans="1:30" x14ac:dyDescent="0.2">
      <c r="H1831" s="67"/>
      <c r="O1831" s="95"/>
      <c r="P1831" s="95"/>
      <c r="Q1831" s="354"/>
      <c r="AC1831" s="74"/>
    </row>
    <row r="1832" spans="1:30" x14ac:dyDescent="0.2">
      <c r="Q1832" s="95"/>
      <c r="AC1832" s="74"/>
    </row>
    <row r="1833" spans="1:30" x14ac:dyDescent="0.2">
      <c r="B1833" s="283"/>
      <c r="C1833" s="282"/>
      <c r="O1833" s="81"/>
      <c r="AC1833" s="74"/>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c r="V1834" s="310"/>
      <c r="W1834" s="310"/>
      <c r="X1834" s="310"/>
      <c r="Y1834" s="310"/>
      <c r="Z1834" s="310"/>
      <c r="AA1834" s="103" t="s">
        <v>351</v>
      </c>
      <c r="AB1834" s="421"/>
      <c r="AC1834" s="74"/>
    </row>
    <row r="1835" spans="1:30" x14ac:dyDescent="0.2">
      <c r="A1835" s="123">
        <v>1</v>
      </c>
      <c r="B1835" s="70" t="s">
        <v>114</v>
      </c>
      <c r="C1835" s="360" t="s">
        <v>114</v>
      </c>
      <c r="D1835" s="70" t="s">
        <v>114</v>
      </c>
      <c r="E1835" s="70">
        <v>3</v>
      </c>
      <c r="F1835" s="364">
        <v>3</v>
      </c>
      <c r="G1835" s="70">
        <v>4</v>
      </c>
      <c r="H1835" s="70"/>
      <c r="I1835" s="70"/>
      <c r="J1835" s="70"/>
      <c r="K1835" s="70"/>
      <c r="L1835" s="58"/>
      <c r="M1835" s="70"/>
      <c r="N1835" s="123">
        <v>1</v>
      </c>
      <c r="O1835" s="70" t="s">
        <v>114</v>
      </c>
      <c r="P1835" s="360" t="s">
        <v>114</v>
      </c>
      <c r="Q1835" s="15" t="s">
        <v>114</v>
      </c>
      <c r="R1835" s="70">
        <v>3</v>
      </c>
      <c r="S1835" s="364" t="s">
        <v>114</v>
      </c>
      <c r="T1835" s="70">
        <v>1</v>
      </c>
      <c r="U1835" s="70"/>
      <c r="V1835" s="280"/>
      <c r="W1835" s="70"/>
      <c r="X1835" s="70"/>
      <c r="Y1835" s="58"/>
      <c r="Z1835" s="70"/>
      <c r="AA1835" s="64">
        <v>1</v>
      </c>
      <c r="AC1835" s="74">
        <f t="shared" si="220"/>
        <v>0</v>
      </c>
      <c r="AD1835" s="15" t="b">
        <f t="shared" ref="AD1835:AD1858" si="227">IF(T1835&gt;=T1805, TRUE, FALSE)</f>
        <v>0</v>
      </c>
    </row>
    <row r="1836" spans="1:30" x14ac:dyDescent="0.2">
      <c r="A1836" s="123">
        <v>2</v>
      </c>
      <c r="B1836" s="70">
        <v>2</v>
      </c>
      <c r="C1836" s="360">
        <v>2</v>
      </c>
      <c r="D1836" s="70">
        <v>2</v>
      </c>
      <c r="E1836" s="70">
        <v>6</v>
      </c>
      <c r="F1836" s="364">
        <v>6</v>
      </c>
      <c r="G1836" s="70">
        <v>6</v>
      </c>
      <c r="H1836" s="70"/>
      <c r="I1836" s="70"/>
      <c r="J1836" s="70"/>
      <c r="K1836" s="70"/>
      <c r="L1836" s="58"/>
      <c r="M1836" s="70"/>
      <c r="N1836" s="123">
        <v>2</v>
      </c>
      <c r="O1836" s="70">
        <v>2</v>
      </c>
      <c r="P1836" s="360" t="s">
        <v>114</v>
      </c>
      <c r="Q1836" s="70" t="s">
        <v>114</v>
      </c>
      <c r="R1836" s="70">
        <v>4</v>
      </c>
      <c r="S1836" s="364" t="s">
        <v>114</v>
      </c>
      <c r="T1836" s="70" t="s">
        <v>114</v>
      </c>
      <c r="U1836" s="70"/>
      <c r="V1836" s="280"/>
      <c r="W1836" s="70"/>
      <c r="X1836" s="70"/>
      <c r="Y1836" s="58"/>
      <c r="Z1836" s="70"/>
      <c r="AA1836" s="64">
        <v>2</v>
      </c>
      <c r="AC1836" s="74">
        <f t="shared" si="220"/>
        <v>0</v>
      </c>
      <c r="AD1836" s="15" t="b">
        <f t="shared" si="227"/>
        <v>1</v>
      </c>
    </row>
    <row r="1837" spans="1:30" x14ac:dyDescent="0.2">
      <c r="A1837" s="123">
        <v>3</v>
      </c>
      <c r="B1837" s="70" t="s">
        <v>114</v>
      </c>
      <c r="C1837" s="360">
        <v>4</v>
      </c>
      <c r="D1837" s="70">
        <v>7</v>
      </c>
      <c r="E1837" s="70">
        <v>7</v>
      </c>
      <c r="F1837" s="364">
        <v>7</v>
      </c>
      <c r="G1837" s="70">
        <v>9</v>
      </c>
      <c r="H1837" s="70"/>
      <c r="I1837" s="70"/>
      <c r="J1837" s="70"/>
      <c r="K1837" s="70"/>
      <c r="L1837" s="58"/>
      <c r="M1837" s="70"/>
      <c r="N1837" s="123">
        <v>3</v>
      </c>
      <c r="O1837" s="70" t="s">
        <v>114</v>
      </c>
      <c r="P1837" s="360">
        <v>4</v>
      </c>
      <c r="Q1837" s="70">
        <v>2</v>
      </c>
      <c r="R1837" s="70">
        <v>1</v>
      </c>
      <c r="S1837" s="364" t="s">
        <v>114</v>
      </c>
      <c r="T1837" s="70">
        <v>2</v>
      </c>
      <c r="U1837" s="70"/>
      <c r="V1837" s="280"/>
      <c r="W1837" s="70"/>
      <c r="X1837" s="70"/>
      <c r="Y1837" s="58"/>
      <c r="Z1837" s="70"/>
      <c r="AA1837" s="64">
        <v>3</v>
      </c>
      <c r="AC1837" s="74">
        <f t="shared" si="220"/>
        <v>0</v>
      </c>
      <c r="AD1837" s="15" t="b">
        <f t="shared" si="227"/>
        <v>0</v>
      </c>
    </row>
    <row r="1838" spans="1:30" x14ac:dyDescent="0.2">
      <c r="A1838" s="123">
        <v>4</v>
      </c>
      <c r="B1838" s="70">
        <v>4</v>
      </c>
      <c r="C1838" s="360">
        <v>4</v>
      </c>
      <c r="D1838" s="70">
        <v>6</v>
      </c>
      <c r="E1838" s="70">
        <v>6</v>
      </c>
      <c r="F1838" s="364">
        <v>6</v>
      </c>
      <c r="G1838" s="70">
        <v>6</v>
      </c>
      <c r="H1838" s="70"/>
      <c r="I1838" s="70"/>
      <c r="J1838" s="70"/>
      <c r="K1838" s="70"/>
      <c r="L1838" s="58"/>
      <c r="M1838" s="70"/>
      <c r="N1838" s="123">
        <v>4</v>
      </c>
      <c r="O1838" s="70">
        <v>4</v>
      </c>
      <c r="P1838" s="360" t="s">
        <v>114</v>
      </c>
      <c r="Q1838" s="70">
        <v>2</v>
      </c>
      <c r="R1838" s="70" t="s">
        <v>114</v>
      </c>
      <c r="S1838" s="364" t="s">
        <v>114</v>
      </c>
      <c r="T1838" s="70" t="s">
        <v>114</v>
      </c>
      <c r="U1838" s="70"/>
      <c r="V1838" s="280"/>
      <c r="W1838" s="70"/>
      <c r="X1838" s="70"/>
      <c r="Y1838" s="58"/>
      <c r="Z1838" s="70"/>
      <c r="AA1838" s="64">
        <v>4</v>
      </c>
      <c r="AC1838" s="74">
        <f t="shared" si="220"/>
        <v>0</v>
      </c>
      <c r="AD1838" s="15" t="b">
        <f t="shared" si="227"/>
        <v>1</v>
      </c>
    </row>
    <row r="1839" spans="1:30" x14ac:dyDescent="0.2">
      <c r="A1839" s="123">
        <v>5</v>
      </c>
      <c r="B1839" s="70" t="s">
        <v>114</v>
      </c>
      <c r="C1839" s="360">
        <v>4</v>
      </c>
      <c r="D1839" s="70">
        <v>13</v>
      </c>
      <c r="E1839" s="70">
        <v>13</v>
      </c>
      <c r="F1839" s="364">
        <v>14</v>
      </c>
      <c r="G1839" s="70">
        <v>13</v>
      </c>
      <c r="H1839" s="70"/>
      <c r="I1839" s="70"/>
      <c r="J1839" s="70"/>
      <c r="K1839" s="70"/>
      <c r="L1839" s="58"/>
      <c r="M1839" s="70"/>
      <c r="N1839" s="123">
        <v>5</v>
      </c>
      <c r="O1839" s="70" t="s">
        <v>114</v>
      </c>
      <c r="P1839" s="360">
        <v>4</v>
      </c>
      <c r="Q1839" s="70">
        <v>3</v>
      </c>
      <c r="R1839" s="70" t="s">
        <v>114</v>
      </c>
      <c r="S1839" s="364" t="s">
        <v>114</v>
      </c>
      <c r="T1839" s="70" t="s">
        <v>114</v>
      </c>
      <c r="U1839" s="70"/>
      <c r="V1839" s="280"/>
      <c r="W1839" s="70"/>
      <c r="X1839" s="70"/>
      <c r="Y1839" s="58"/>
      <c r="Z1839" s="70"/>
      <c r="AA1839" s="64">
        <v>5</v>
      </c>
      <c r="AC1839" s="74">
        <f t="shared" si="220"/>
        <v>0</v>
      </c>
      <c r="AD1839" s="15" t="b">
        <f t="shared" si="227"/>
        <v>1</v>
      </c>
    </row>
    <row r="1840" spans="1:30" x14ac:dyDescent="0.2">
      <c r="A1840" s="123">
        <v>6</v>
      </c>
      <c r="B1840" s="70">
        <v>1</v>
      </c>
      <c r="C1840" s="360">
        <v>3</v>
      </c>
      <c r="D1840" s="70">
        <v>1</v>
      </c>
      <c r="E1840" s="70">
        <v>2</v>
      </c>
      <c r="F1840" s="364">
        <v>4</v>
      </c>
      <c r="G1840" s="70">
        <v>3</v>
      </c>
      <c r="H1840" s="70"/>
      <c r="I1840" s="70"/>
      <c r="J1840" s="70"/>
      <c r="K1840" s="70"/>
      <c r="L1840" s="58"/>
      <c r="M1840" s="70"/>
      <c r="N1840" s="123">
        <v>6</v>
      </c>
      <c r="O1840" s="70">
        <v>1</v>
      </c>
      <c r="P1840" s="360">
        <v>1</v>
      </c>
      <c r="Q1840" s="70" t="s">
        <v>114</v>
      </c>
      <c r="R1840" s="70" t="s">
        <v>114</v>
      </c>
      <c r="S1840" s="364">
        <v>1</v>
      </c>
      <c r="T1840" s="70" t="s">
        <v>114</v>
      </c>
      <c r="U1840" s="70"/>
      <c r="V1840" s="280"/>
      <c r="W1840" s="70"/>
      <c r="X1840" s="70"/>
      <c r="Y1840" s="58"/>
      <c r="Z1840" s="70"/>
      <c r="AA1840" s="64">
        <v>6</v>
      </c>
      <c r="AC1840" s="74">
        <f t="shared" si="220"/>
        <v>0</v>
      </c>
      <c r="AD1840" s="15" t="b">
        <f t="shared" si="227"/>
        <v>1</v>
      </c>
    </row>
    <row r="1841" spans="1:30" x14ac:dyDescent="0.2">
      <c r="A1841" s="123">
        <v>7</v>
      </c>
      <c r="B1841" s="70" t="s">
        <v>114</v>
      </c>
      <c r="C1841" s="360" t="s">
        <v>114</v>
      </c>
      <c r="D1841" s="70" t="s">
        <v>114</v>
      </c>
      <c r="E1841" s="70" t="s">
        <v>114</v>
      </c>
      <c r="F1841" s="364" t="s">
        <v>114</v>
      </c>
      <c r="G1841" s="70" t="s">
        <v>114</v>
      </c>
      <c r="H1841" s="70"/>
      <c r="I1841" s="70"/>
      <c r="J1841" s="70"/>
      <c r="K1841" s="70"/>
      <c r="L1841" s="58"/>
      <c r="M1841" s="70"/>
      <c r="N1841" s="123">
        <v>7</v>
      </c>
      <c r="O1841" s="70" t="s">
        <v>114</v>
      </c>
      <c r="P1841" s="360" t="s">
        <v>114</v>
      </c>
      <c r="Q1841" s="70" t="s">
        <v>114</v>
      </c>
      <c r="R1841" s="70" t="s">
        <v>114</v>
      </c>
      <c r="S1841" s="364" t="s">
        <v>114</v>
      </c>
      <c r="T1841" s="70" t="s">
        <v>114</v>
      </c>
      <c r="U1841" s="70"/>
      <c r="V1841" s="280"/>
      <c r="W1841" s="70"/>
      <c r="X1841" s="70"/>
      <c r="Y1841" s="58"/>
      <c r="Z1841" s="70"/>
      <c r="AA1841" s="64">
        <v>7</v>
      </c>
      <c r="AC1841" s="74">
        <f t="shared" si="220"/>
        <v>0</v>
      </c>
      <c r="AD1841" s="15" t="b">
        <f t="shared" si="227"/>
        <v>1</v>
      </c>
    </row>
    <row r="1842" spans="1:30" x14ac:dyDescent="0.2">
      <c r="A1842" s="123">
        <v>8</v>
      </c>
      <c r="B1842" s="70">
        <v>4</v>
      </c>
      <c r="C1842" s="360">
        <v>7</v>
      </c>
      <c r="D1842" s="70">
        <v>8</v>
      </c>
      <c r="E1842" s="70">
        <v>8</v>
      </c>
      <c r="F1842" s="364">
        <v>10</v>
      </c>
      <c r="G1842" s="70">
        <v>13</v>
      </c>
      <c r="H1842" s="70"/>
      <c r="I1842" s="70"/>
      <c r="J1842" s="70"/>
      <c r="K1842" s="70"/>
      <c r="L1842" s="58"/>
      <c r="M1842" s="70"/>
      <c r="N1842" s="123">
        <v>8</v>
      </c>
      <c r="O1842" s="70">
        <v>4</v>
      </c>
      <c r="P1842" s="360">
        <v>3</v>
      </c>
      <c r="Q1842" s="70">
        <v>1</v>
      </c>
      <c r="R1842" s="70" t="s">
        <v>114</v>
      </c>
      <c r="S1842" s="364">
        <v>2</v>
      </c>
      <c r="T1842" s="70">
        <v>3</v>
      </c>
      <c r="U1842" s="70"/>
      <c r="V1842" s="280"/>
      <c r="W1842" s="70"/>
      <c r="X1842" s="70"/>
      <c r="Y1842" s="58"/>
      <c r="Z1842" s="70"/>
      <c r="AA1842" s="64">
        <v>8</v>
      </c>
      <c r="AC1842" s="74">
        <f t="shared" si="220"/>
        <v>1</v>
      </c>
      <c r="AD1842" s="15" t="b">
        <f t="shared" si="227"/>
        <v>0</v>
      </c>
    </row>
    <row r="1843" spans="1:30" x14ac:dyDescent="0.2">
      <c r="A1843" s="123">
        <v>9</v>
      </c>
      <c r="B1843" s="70">
        <v>1</v>
      </c>
      <c r="C1843" s="360">
        <v>1</v>
      </c>
      <c r="D1843" s="70">
        <v>1</v>
      </c>
      <c r="E1843" s="70">
        <v>2</v>
      </c>
      <c r="F1843" s="364">
        <v>2</v>
      </c>
      <c r="G1843" s="70">
        <v>2</v>
      </c>
      <c r="H1843" s="70"/>
      <c r="I1843" s="70"/>
      <c r="J1843" s="70"/>
      <c r="K1843" s="70"/>
      <c r="L1843" s="58"/>
      <c r="M1843" s="70"/>
      <c r="N1843" s="123">
        <v>9</v>
      </c>
      <c r="O1843" s="70">
        <v>1</v>
      </c>
      <c r="P1843" s="360" t="s">
        <v>114</v>
      </c>
      <c r="Q1843" s="70" t="s">
        <v>114</v>
      </c>
      <c r="R1843" s="70">
        <v>1</v>
      </c>
      <c r="S1843" s="364" t="s">
        <v>114</v>
      </c>
      <c r="T1843" s="70" t="s">
        <v>114</v>
      </c>
      <c r="U1843" s="70"/>
      <c r="V1843" s="280"/>
      <c r="W1843" s="70"/>
      <c r="X1843" s="70"/>
      <c r="Y1843" s="58"/>
      <c r="Z1843" s="70"/>
      <c r="AA1843" s="64">
        <v>9</v>
      </c>
      <c r="AC1843" s="74">
        <f t="shared" si="220"/>
        <v>0</v>
      </c>
      <c r="AD1843" s="15" t="b">
        <f t="shared" si="227"/>
        <v>1</v>
      </c>
    </row>
    <row r="1844" spans="1:30" x14ac:dyDescent="0.2">
      <c r="A1844" s="123">
        <v>10</v>
      </c>
      <c r="B1844" s="70">
        <v>4</v>
      </c>
      <c r="C1844" s="360">
        <v>4</v>
      </c>
      <c r="D1844" s="70">
        <v>4</v>
      </c>
      <c r="E1844" s="70">
        <v>6</v>
      </c>
      <c r="F1844" s="364">
        <v>8</v>
      </c>
      <c r="G1844" s="70">
        <v>9</v>
      </c>
      <c r="H1844" s="70"/>
      <c r="I1844" s="70"/>
      <c r="J1844" s="70"/>
      <c r="K1844" s="70"/>
      <c r="L1844" s="58"/>
      <c r="M1844" s="70"/>
      <c r="N1844" s="123">
        <v>10</v>
      </c>
      <c r="O1844" s="70">
        <v>4</v>
      </c>
      <c r="P1844" s="360">
        <v>1</v>
      </c>
      <c r="Q1844" s="70">
        <v>1</v>
      </c>
      <c r="R1844" s="70">
        <v>2</v>
      </c>
      <c r="S1844" s="364">
        <v>2</v>
      </c>
      <c r="T1844" s="70">
        <v>2</v>
      </c>
      <c r="U1844" s="70"/>
      <c r="V1844" s="280"/>
      <c r="W1844" s="70"/>
      <c r="X1844" s="70"/>
      <c r="Y1844" s="58"/>
      <c r="Z1844" s="70"/>
      <c r="AA1844" s="64">
        <v>10</v>
      </c>
      <c r="AC1844" s="74">
        <f t="shared" si="220"/>
        <v>0</v>
      </c>
      <c r="AD1844" s="15" t="b">
        <f t="shared" si="227"/>
        <v>0</v>
      </c>
    </row>
    <row r="1845" spans="1:30" x14ac:dyDescent="0.2">
      <c r="A1845" s="123">
        <v>11</v>
      </c>
      <c r="B1845" s="70">
        <v>2</v>
      </c>
      <c r="C1845" s="360">
        <v>2</v>
      </c>
      <c r="D1845" s="70">
        <v>2</v>
      </c>
      <c r="E1845" s="70">
        <v>3</v>
      </c>
      <c r="F1845" s="364">
        <v>3</v>
      </c>
      <c r="G1845" s="70">
        <v>3</v>
      </c>
      <c r="H1845" s="70"/>
      <c r="I1845" s="70"/>
      <c r="J1845" s="70"/>
      <c r="K1845" s="70"/>
      <c r="L1845" s="58"/>
      <c r="M1845" s="70"/>
      <c r="N1845" s="123">
        <v>11</v>
      </c>
      <c r="O1845" s="70">
        <v>2</v>
      </c>
      <c r="P1845" s="360">
        <v>1</v>
      </c>
      <c r="Q1845" s="70" t="s">
        <v>114</v>
      </c>
      <c r="R1845" s="70">
        <v>1</v>
      </c>
      <c r="S1845" s="364">
        <v>1</v>
      </c>
      <c r="T1845" s="70" t="s">
        <v>114</v>
      </c>
      <c r="U1845" s="70"/>
      <c r="V1845" s="280"/>
      <c r="W1845" s="70"/>
      <c r="X1845" s="70"/>
      <c r="Y1845" s="58"/>
      <c r="Z1845" s="70"/>
      <c r="AA1845" s="64">
        <v>11</v>
      </c>
      <c r="AC1845" s="74">
        <f t="shared" si="220"/>
        <v>0</v>
      </c>
      <c r="AD1845" s="15" t="b">
        <f t="shared" si="227"/>
        <v>1</v>
      </c>
    </row>
    <row r="1846" spans="1:30" x14ac:dyDescent="0.2">
      <c r="A1846" s="123">
        <v>12</v>
      </c>
      <c r="B1846" s="70" t="s">
        <v>114</v>
      </c>
      <c r="C1846" s="360">
        <v>3</v>
      </c>
      <c r="D1846" s="70">
        <v>4</v>
      </c>
      <c r="E1846" s="70">
        <v>4</v>
      </c>
      <c r="F1846" s="364">
        <v>6</v>
      </c>
      <c r="G1846" s="70">
        <v>7</v>
      </c>
      <c r="H1846" s="70"/>
      <c r="I1846" s="70"/>
      <c r="J1846" s="70"/>
      <c r="K1846" s="70"/>
      <c r="L1846" s="58"/>
      <c r="M1846" s="70"/>
      <c r="N1846" s="123">
        <v>12</v>
      </c>
      <c r="O1846" s="70" t="s">
        <v>114</v>
      </c>
      <c r="P1846" s="360">
        <v>3</v>
      </c>
      <c r="Q1846" s="70">
        <v>2</v>
      </c>
      <c r="R1846" s="70" t="s">
        <v>114</v>
      </c>
      <c r="S1846" s="364">
        <v>3</v>
      </c>
      <c r="T1846" s="70">
        <v>1</v>
      </c>
      <c r="U1846" s="70"/>
      <c r="V1846" s="280"/>
      <c r="W1846" s="70"/>
      <c r="X1846" s="70"/>
      <c r="Y1846" s="58"/>
      <c r="Z1846" s="70"/>
      <c r="AA1846" s="64">
        <v>12</v>
      </c>
      <c r="AC1846" s="74">
        <f t="shared" si="220"/>
        <v>-2</v>
      </c>
      <c r="AD1846" s="15" t="b">
        <f t="shared" si="227"/>
        <v>0</v>
      </c>
    </row>
    <row r="1847" spans="1:30" x14ac:dyDescent="0.2">
      <c r="A1847" s="123">
        <v>13</v>
      </c>
      <c r="B1847" s="70" t="s">
        <v>114</v>
      </c>
      <c r="C1847" s="360" t="s">
        <v>114</v>
      </c>
      <c r="D1847" s="70">
        <v>1</v>
      </c>
      <c r="E1847" s="70">
        <v>1</v>
      </c>
      <c r="F1847" s="364">
        <v>1</v>
      </c>
      <c r="G1847" s="70" t="s">
        <v>114</v>
      </c>
      <c r="H1847" s="70"/>
      <c r="I1847" s="70"/>
      <c r="J1847" s="70"/>
      <c r="K1847" s="70"/>
      <c r="L1847" s="58"/>
      <c r="M1847" s="70"/>
      <c r="N1847" s="123">
        <v>13</v>
      </c>
      <c r="O1847" s="70" t="s">
        <v>114</v>
      </c>
      <c r="P1847" s="360" t="s">
        <v>114</v>
      </c>
      <c r="Q1847" s="70">
        <v>1</v>
      </c>
      <c r="R1847" s="70" t="s">
        <v>114</v>
      </c>
      <c r="S1847" s="364" t="s">
        <v>114</v>
      </c>
      <c r="T1847" s="70" t="s">
        <v>114</v>
      </c>
      <c r="U1847" s="70"/>
      <c r="V1847" s="280"/>
      <c r="W1847" s="70"/>
      <c r="X1847" s="70"/>
      <c r="Y1847" s="58"/>
      <c r="Z1847" s="70"/>
      <c r="AA1847" s="64">
        <v>13</v>
      </c>
      <c r="AC1847" s="74">
        <f t="shared" si="220"/>
        <v>0</v>
      </c>
      <c r="AD1847" s="15" t="b">
        <f t="shared" si="227"/>
        <v>1</v>
      </c>
    </row>
    <row r="1848" spans="1:30" x14ac:dyDescent="0.2">
      <c r="A1848" s="123">
        <v>14</v>
      </c>
      <c r="B1848" s="70" t="s">
        <v>114</v>
      </c>
      <c r="C1848" s="360" t="s">
        <v>114</v>
      </c>
      <c r="D1848" s="70" t="s">
        <v>114</v>
      </c>
      <c r="E1848" s="70" t="s">
        <v>114</v>
      </c>
      <c r="F1848" s="364" t="s">
        <v>114</v>
      </c>
      <c r="G1848" s="70" t="s">
        <v>114</v>
      </c>
      <c r="H1848" s="70"/>
      <c r="I1848" s="70"/>
      <c r="J1848" s="70"/>
      <c r="K1848" s="70"/>
      <c r="L1848" s="58"/>
      <c r="M1848" s="70"/>
      <c r="N1848" s="123">
        <v>14</v>
      </c>
      <c r="O1848" s="70" t="s">
        <v>114</v>
      </c>
      <c r="P1848" s="360" t="s">
        <v>114</v>
      </c>
      <c r="Q1848" s="70" t="s">
        <v>114</v>
      </c>
      <c r="R1848" s="70" t="s">
        <v>114</v>
      </c>
      <c r="S1848" s="364" t="s">
        <v>114</v>
      </c>
      <c r="T1848" s="70" t="s">
        <v>114</v>
      </c>
      <c r="U1848" s="70"/>
      <c r="V1848" s="280"/>
      <c r="W1848" s="70"/>
      <c r="X1848" s="70"/>
      <c r="Y1848" s="58"/>
      <c r="Z1848" s="70"/>
      <c r="AA1848" s="64">
        <v>14</v>
      </c>
      <c r="AC1848" s="74">
        <f t="shared" si="220"/>
        <v>0</v>
      </c>
      <c r="AD1848" s="15" t="b">
        <f t="shared" si="227"/>
        <v>1</v>
      </c>
    </row>
    <row r="1849" spans="1:30" x14ac:dyDescent="0.2">
      <c r="A1849" s="123">
        <v>15</v>
      </c>
      <c r="B1849" s="70">
        <v>61</v>
      </c>
      <c r="C1849" s="360">
        <v>265</v>
      </c>
      <c r="D1849" s="70">
        <v>440</v>
      </c>
      <c r="E1849" s="70">
        <v>727</v>
      </c>
      <c r="F1849" s="364">
        <v>1213</v>
      </c>
      <c r="G1849" s="70">
        <v>1306</v>
      </c>
      <c r="H1849" s="70"/>
      <c r="I1849" s="70"/>
      <c r="J1849" s="70"/>
      <c r="K1849" s="70"/>
      <c r="L1849" s="58"/>
      <c r="M1849" s="70"/>
      <c r="N1849" s="123">
        <v>15</v>
      </c>
      <c r="O1849" s="280">
        <v>61</v>
      </c>
      <c r="P1849" s="417">
        <v>202</v>
      </c>
      <c r="Q1849" s="70">
        <v>159</v>
      </c>
      <c r="R1849" s="70">
        <v>193</v>
      </c>
      <c r="S1849" s="364">
        <v>106</v>
      </c>
      <c r="T1849" s="70">
        <v>50</v>
      </c>
      <c r="U1849" s="70"/>
      <c r="V1849" s="280"/>
      <c r="W1849" s="70"/>
      <c r="X1849" s="70"/>
      <c r="Y1849" s="58"/>
      <c r="Z1849" s="70"/>
      <c r="AA1849" s="64">
        <v>15</v>
      </c>
      <c r="AC1849" s="74">
        <f t="shared" si="220"/>
        <v>-56</v>
      </c>
      <c r="AD1849" s="15" t="b">
        <f t="shared" si="227"/>
        <v>0</v>
      </c>
    </row>
    <row r="1850" spans="1:30" x14ac:dyDescent="0.2">
      <c r="A1850" s="123">
        <v>16</v>
      </c>
      <c r="B1850" s="70" t="s">
        <v>114</v>
      </c>
      <c r="C1850" s="360">
        <v>4</v>
      </c>
      <c r="D1850" s="70">
        <v>5</v>
      </c>
      <c r="E1850" s="70">
        <v>10</v>
      </c>
      <c r="F1850" s="364">
        <v>8</v>
      </c>
      <c r="G1850" s="70">
        <v>11</v>
      </c>
      <c r="H1850" s="70"/>
      <c r="I1850" s="70"/>
      <c r="J1850" s="70"/>
      <c r="K1850" s="70"/>
      <c r="L1850" s="58"/>
      <c r="M1850" s="70"/>
      <c r="N1850" s="123">
        <v>16</v>
      </c>
      <c r="O1850" s="70" t="s">
        <v>114</v>
      </c>
      <c r="P1850" s="360">
        <v>4</v>
      </c>
      <c r="Q1850" s="70">
        <v>5</v>
      </c>
      <c r="R1850" s="70">
        <v>7</v>
      </c>
      <c r="S1850" s="364">
        <v>4</v>
      </c>
      <c r="T1850" s="70">
        <v>3</v>
      </c>
      <c r="U1850" s="70"/>
      <c r="V1850" s="280"/>
      <c r="W1850" s="70"/>
      <c r="X1850" s="70"/>
      <c r="Y1850" s="58"/>
      <c r="Z1850" s="70"/>
      <c r="AA1850" s="64">
        <v>16</v>
      </c>
      <c r="AC1850" s="74">
        <f t="shared" si="220"/>
        <v>-1</v>
      </c>
      <c r="AD1850" s="15" t="b">
        <f t="shared" si="227"/>
        <v>0</v>
      </c>
    </row>
    <row r="1851" spans="1:30" x14ac:dyDescent="0.2">
      <c r="A1851" s="123">
        <v>17</v>
      </c>
      <c r="B1851" s="70">
        <v>2</v>
      </c>
      <c r="C1851" s="360">
        <v>5</v>
      </c>
      <c r="D1851" s="70">
        <v>41</v>
      </c>
      <c r="E1851" s="70">
        <v>44</v>
      </c>
      <c r="F1851" s="364">
        <v>47</v>
      </c>
      <c r="G1851" s="70">
        <v>49</v>
      </c>
      <c r="H1851" s="70"/>
      <c r="I1851" s="70"/>
      <c r="J1851" s="70"/>
      <c r="K1851" s="70"/>
      <c r="L1851" s="58"/>
      <c r="M1851" s="70"/>
      <c r="N1851" s="123">
        <v>17</v>
      </c>
      <c r="O1851" s="70">
        <v>2</v>
      </c>
      <c r="P1851" s="360">
        <v>3</v>
      </c>
      <c r="Q1851" s="70">
        <v>36</v>
      </c>
      <c r="R1851" s="70">
        <v>3</v>
      </c>
      <c r="S1851" s="364">
        <v>3</v>
      </c>
      <c r="T1851" s="70">
        <v>2</v>
      </c>
      <c r="U1851" s="70"/>
      <c r="V1851" s="280"/>
      <c r="W1851" s="70"/>
      <c r="X1851" s="70"/>
      <c r="Y1851" s="58"/>
      <c r="Z1851" s="70"/>
      <c r="AA1851" s="64">
        <v>17</v>
      </c>
      <c r="AC1851" s="74">
        <f t="shared" si="220"/>
        <v>-1</v>
      </c>
      <c r="AD1851" s="15" t="b">
        <f t="shared" si="227"/>
        <v>0</v>
      </c>
    </row>
    <row r="1852" spans="1:30" x14ac:dyDescent="0.2">
      <c r="A1852" s="123">
        <v>18</v>
      </c>
      <c r="B1852" s="70">
        <v>1</v>
      </c>
      <c r="C1852" s="360">
        <v>104</v>
      </c>
      <c r="D1852" s="70">
        <v>106</v>
      </c>
      <c r="E1852" s="70">
        <v>757</v>
      </c>
      <c r="F1852" s="364">
        <v>758</v>
      </c>
      <c r="G1852" s="70">
        <v>208</v>
      </c>
      <c r="H1852" s="70"/>
      <c r="I1852" s="70"/>
      <c r="J1852" s="70"/>
      <c r="K1852" s="70"/>
      <c r="L1852" s="58"/>
      <c r="M1852" s="70"/>
      <c r="N1852" s="123">
        <v>18</v>
      </c>
      <c r="O1852" s="70">
        <v>1</v>
      </c>
      <c r="P1852" s="360">
        <v>103</v>
      </c>
      <c r="Q1852" s="70">
        <v>2</v>
      </c>
      <c r="R1852" s="70">
        <v>652</v>
      </c>
      <c r="S1852" s="364">
        <v>1</v>
      </c>
      <c r="T1852" s="70" t="s">
        <v>114</v>
      </c>
      <c r="U1852" s="70"/>
      <c r="V1852" s="280"/>
      <c r="W1852" s="70"/>
      <c r="X1852" s="70"/>
      <c r="Y1852" s="58"/>
      <c r="Z1852" s="70"/>
      <c r="AA1852" s="64">
        <v>18</v>
      </c>
      <c r="AC1852" s="74">
        <f t="shared" si="220"/>
        <v>0</v>
      </c>
      <c r="AD1852" s="15" t="b">
        <f t="shared" si="227"/>
        <v>1</v>
      </c>
    </row>
    <row r="1853" spans="1:30" x14ac:dyDescent="0.2">
      <c r="A1853" s="123">
        <v>19</v>
      </c>
      <c r="B1853" s="70">
        <v>40</v>
      </c>
      <c r="C1853" s="360">
        <v>58</v>
      </c>
      <c r="D1853" s="70">
        <v>57</v>
      </c>
      <c r="E1853" s="70">
        <v>128</v>
      </c>
      <c r="F1853" s="364">
        <v>263</v>
      </c>
      <c r="G1853" s="70">
        <v>327</v>
      </c>
      <c r="H1853" s="70"/>
      <c r="I1853" s="70"/>
      <c r="J1853" s="70"/>
      <c r="K1853" s="70"/>
      <c r="L1853" s="58"/>
      <c r="M1853" s="70"/>
      <c r="N1853" s="123">
        <v>19</v>
      </c>
      <c r="O1853" s="70">
        <v>40</v>
      </c>
      <c r="P1853" s="417">
        <v>4</v>
      </c>
      <c r="Q1853" s="70">
        <v>1</v>
      </c>
      <c r="R1853" s="70">
        <v>53</v>
      </c>
      <c r="S1853" s="364">
        <v>1</v>
      </c>
      <c r="T1853" s="70">
        <v>1</v>
      </c>
      <c r="U1853" s="70"/>
      <c r="V1853" s="280"/>
      <c r="W1853" s="70"/>
      <c r="X1853" s="70"/>
      <c r="Y1853" s="58"/>
      <c r="Z1853" s="70"/>
      <c r="AA1853" s="64">
        <v>19</v>
      </c>
      <c r="AC1853" s="74">
        <f t="shared" si="220"/>
        <v>0</v>
      </c>
      <c r="AD1853" s="15" t="b">
        <f t="shared" si="227"/>
        <v>0</v>
      </c>
    </row>
    <row r="1854" spans="1:30" x14ac:dyDescent="0.2">
      <c r="A1854" s="123">
        <v>20</v>
      </c>
      <c r="B1854" s="70" t="s">
        <v>114</v>
      </c>
      <c r="C1854" s="360">
        <v>1</v>
      </c>
      <c r="D1854" s="70">
        <v>1</v>
      </c>
      <c r="E1854" s="70">
        <v>5</v>
      </c>
      <c r="F1854" s="364">
        <v>10</v>
      </c>
      <c r="G1854" s="70">
        <v>12</v>
      </c>
      <c r="H1854" s="70"/>
      <c r="I1854" s="70"/>
      <c r="J1854" s="70"/>
      <c r="K1854" s="70"/>
      <c r="L1854" s="58"/>
      <c r="M1854" s="70"/>
      <c r="N1854" s="123">
        <v>20</v>
      </c>
      <c r="O1854" s="70" t="s">
        <v>114</v>
      </c>
      <c r="P1854" s="360">
        <v>1</v>
      </c>
      <c r="Q1854" s="70">
        <v>1</v>
      </c>
      <c r="R1854" s="70">
        <v>4</v>
      </c>
      <c r="S1854" s="364">
        <v>5</v>
      </c>
      <c r="T1854" s="70">
        <v>2</v>
      </c>
      <c r="U1854" s="70"/>
      <c r="V1854" s="280"/>
      <c r="W1854" s="70"/>
      <c r="X1854" s="70"/>
      <c r="Y1854" s="58"/>
      <c r="Z1854" s="70"/>
      <c r="AA1854" s="64">
        <v>20</v>
      </c>
      <c r="AC1854" s="74">
        <f t="shared" si="220"/>
        <v>-3</v>
      </c>
      <c r="AD1854" s="15" t="b">
        <f t="shared" si="227"/>
        <v>0</v>
      </c>
    </row>
    <row r="1855" spans="1:30" x14ac:dyDescent="0.2">
      <c r="A1855" s="123">
        <v>21</v>
      </c>
      <c r="B1855" s="70">
        <v>9</v>
      </c>
      <c r="C1855" s="360">
        <v>10</v>
      </c>
      <c r="D1855" s="70">
        <v>19</v>
      </c>
      <c r="E1855" s="70">
        <v>22</v>
      </c>
      <c r="F1855" s="364">
        <v>22</v>
      </c>
      <c r="G1855" s="70">
        <v>22</v>
      </c>
      <c r="H1855" s="70"/>
      <c r="I1855" s="70"/>
      <c r="J1855" s="70"/>
      <c r="K1855" s="70"/>
      <c r="L1855" s="58"/>
      <c r="M1855" s="70"/>
      <c r="N1855" s="123">
        <v>21</v>
      </c>
      <c r="O1855" s="70">
        <v>9</v>
      </c>
      <c r="P1855" s="360">
        <v>1</v>
      </c>
      <c r="Q1855" s="70">
        <v>8</v>
      </c>
      <c r="R1855" s="70">
        <v>1</v>
      </c>
      <c r="S1855" s="364">
        <v>1</v>
      </c>
      <c r="T1855" s="70" t="s">
        <v>114</v>
      </c>
      <c r="U1855" s="70"/>
      <c r="V1855" s="280"/>
      <c r="W1855" s="70"/>
      <c r="X1855" s="70"/>
      <c r="Y1855" s="58"/>
      <c r="Z1855" s="70"/>
      <c r="AA1855" s="64">
        <v>21</v>
      </c>
      <c r="AC1855" s="74">
        <f t="shared" si="220"/>
        <v>0</v>
      </c>
      <c r="AD1855" s="15" t="b">
        <f t="shared" si="227"/>
        <v>1</v>
      </c>
    </row>
    <row r="1856" spans="1:30" x14ac:dyDescent="0.2">
      <c r="A1856" s="123">
        <v>22</v>
      </c>
      <c r="B1856" s="70">
        <v>7</v>
      </c>
      <c r="C1856" s="360">
        <v>9</v>
      </c>
      <c r="D1856" s="70">
        <v>10</v>
      </c>
      <c r="E1856" s="70">
        <v>9</v>
      </c>
      <c r="F1856" s="364">
        <v>11</v>
      </c>
      <c r="G1856" s="70">
        <v>11</v>
      </c>
      <c r="H1856" s="70"/>
      <c r="I1856" s="70"/>
      <c r="J1856" s="70"/>
      <c r="K1856" s="70"/>
      <c r="L1856" s="58"/>
      <c r="M1856" s="70"/>
      <c r="N1856" s="123">
        <v>22</v>
      </c>
      <c r="O1856" s="70">
        <v>7</v>
      </c>
      <c r="P1856" s="360">
        <v>2</v>
      </c>
      <c r="Q1856" s="70">
        <v>1</v>
      </c>
      <c r="R1856" s="70" t="s">
        <v>114</v>
      </c>
      <c r="S1856" s="364">
        <v>2</v>
      </c>
      <c r="T1856" s="70" t="s">
        <v>114</v>
      </c>
      <c r="U1856" s="70"/>
      <c r="V1856" s="280"/>
      <c r="W1856" s="70"/>
      <c r="X1856" s="70"/>
      <c r="Y1856" s="58"/>
      <c r="Z1856" s="70"/>
      <c r="AA1856" s="64">
        <v>22</v>
      </c>
      <c r="AC1856" s="74">
        <f t="shared" si="220"/>
        <v>0</v>
      </c>
      <c r="AD1856" s="15" t="b">
        <f t="shared" si="227"/>
        <v>1</v>
      </c>
    </row>
    <row r="1857" spans="1:30" x14ac:dyDescent="0.2">
      <c r="A1857" s="123">
        <v>23</v>
      </c>
      <c r="B1857" s="70">
        <v>17</v>
      </c>
      <c r="C1857" s="360">
        <v>50</v>
      </c>
      <c r="D1857" s="70">
        <v>133</v>
      </c>
      <c r="E1857" s="70">
        <v>366</v>
      </c>
      <c r="F1857" s="364">
        <v>543</v>
      </c>
      <c r="G1857" s="70">
        <v>666</v>
      </c>
      <c r="H1857" s="70"/>
      <c r="I1857" s="70"/>
      <c r="J1857" s="70"/>
      <c r="K1857" s="70"/>
      <c r="L1857" s="58"/>
      <c r="M1857" s="70"/>
      <c r="N1857" s="123">
        <v>23</v>
      </c>
      <c r="O1857" s="70">
        <v>17</v>
      </c>
      <c r="P1857" s="360">
        <v>26</v>
      </c>
      <c r="Q1857" s="70">
        <v>82</v>
      </c>
      <c r="R1857" s="70">
        <v>176</v>
      </c>
      <c r="S1857" s="364">
        <v>177</v>
      </c>
      <c r="T1857" s="70">
        <v>125</v>
      </c>
      <c r="U1857" s="70"/>
      <c r="V1857" s="280"/>
      <c r="W1857" s="70"/>
      <c r="X1857" s="70"/>
      <c r="Y1857" s="58"/>
      <c r="Z1857" s="70"/>
      <c r="AA1857" s="64">
        <v>23</v>
      </c>
      <c r="AC1857" s="74">
        <f t="shared" si="220"/>
        <v>-52</v>
      </c>
      <c r="AD1857" s="15" t="b">
        <f t="shared" si="227"/>
        <v>1</v>
      </c>
    </row>
    <row r="1858" spans="1:30" x14ac:dyDescent="0.2">
      <c r="A1858" s="123">
        <v>24</v>
      </c>
      <c r="B1858" s="70">
        <v>167</v>
      </c>
      <c r="C1858" s="360">
        <v>295</v>
      </c>
      <c r="D1858" s="70">
        <v>447</v>
      </c>
      <c r="E1858" s="70">
        <v>629</v>
      </c>
      <c r="F1858" s="364">
        <v>777</v>
      </c>
      <c r="G1858" s="70">
        <v>816</v>
      </c>
      <c r="H1858" s="70"/>
      <c r="I1858" s="70"/>
      <c r="J1858" s="70"/>
      <c r="K1858" s="70"/>
      <c r="L1858" s="58"/>
      <c r="M1858" s="70"/>
      <c r="N1858" s="123">
        <v>24</v>
      </c>
      <c r="O1858" s="70">
        <v>167</v>
      </c>
      <c r="P1858" s="360">
        <v>128</v>
      </c>
      <c r="Q1858" s="70">
        <v>147</v>
      </c>
      <c r="R1858" s="70">
        <v>166</v>
      </c>
      <c r="S1858" s="364">
        <v>108</v>
      </c>
      <c r="T1858" s="70">
        <v>52</v>
      </c>
      <c r="U1858" s="70"/>
      <c r="V1858" s="280"/>
      <c r="W1858" s="70"/>
      <c r="X1858" s="70"/>
      <c r="Y1858" s="58"/>
      <c r="Z1858" s="70"/>
      <c r="AA1858" s="64">
        <v>24</v>
      </c>
      <c r="AC1858" s="74">
        <f t="shared" si="220"/>
        <v>-56</v>
      </c>
      <c r="AD1858" s="15" t="b">
        <f t="shared" si="227"/>
        <v>0</v>
      </c>
    </row>
    <row r="1859" spans="1:30" x14ac:dyDescent="0.2">
      <c r="A1859" s="71" t="s">
        <v>2</v>
      </c>
      <c r="B1859" s="61">
        <f>SUM(B1835:B1858)</f>
        <v>322</v>
      </c>
      <c r="C1859" s="61">
        <f>SUM(C1835:C1858)</f>
        <v>835</v>
      </c>
      <c r="D1859" s="61">
        <f>SUM(D1835:D1858)</f>
        <v>1308</v>
      </c>
      <c r="E1859" s="61">
        <f>SUM(E1835:E1858)</f>
        <v>2758</v>
      </c>
      <c r="F1859" s="61">
        <f t="shared" ref="F1859:M1859" si="228">SUM(F1835:F1858)</f>
        <v>3722</v>
      </c>
      <c r="G1859" s="61">
        <f t="shared" si="228"/>
        <v>3503</v>
      </c>
      <c r="H1859" s="61">
        <f t="shared" si="228"/>
        <v>0</v>
      </c>
      <c r="I1859" s="61">
        <f t="shared" si="228"/>
        <v>0</v>
      </c>
      <c r="J1859" s="61">
        <f t="shared" si="228"/>
        <v>0</v>
      </c>
      <c r="K1859" s="61">
        <f t="shared" si="228"/>
        <v>0</v>
      </c>
      <c r="L1859" s="61">
        <f t="shared" si="228"/>
        <v>0</v>
      </c>
      <c r="M1859" s="61">
        <f t="shared" si="228"/>
        <v>0</v>
      </c>
      <c r="N1859" s="313" t="s">
        <v>2</v>
      </c>
      <c r="O1859" s="61">
        <f>SUM(O1835:O1858)</f>
        <v>322</v>
      </c>
      <c r="P1859" s="61">
        <f>SUM(P1835:P1858)</f>
        <v>491</v>
      </c>
      <c r="Q1859" s="61">
        <f>SUM(Q1835:Q1858)</f>
        <v>454</v>
      </c>
      <c r="R1859" s="61">
        <f>SUM(R1835:R1858)</f>
        <v>1267</v>
      </c>
      <c r="S1859" s="61">
        <f t="shared" ref="S1859:Z1859" si="229">SUM(S1835:S1858)</f>
        <v>417</v>
      </c>
      <c r="T1859" s="61">
        <f t="shared" si="229"/>
        <v>244</v>
      </c>
      <c r="U1859" s="61">
        <f t="shared" si="229"/>
        <v>0</v>
      </c>
      <c r="V1859" s="61">
        <f t="shared" si="229"/>
        <v>0</v>
      </c>
      <c r="W1859" s="61">
        <f t="shared" si="229"/>
        <v>0</v>
      </c>
      <c r="X1859" s="61">
        <f t="shared" si="229"/>
        <v>0</v>
      </c>
      <c r="Y1859" s="61">
        <f t="shared" si="229"/>
        <v>0</v>
      </c>
      <c r="Z1859" s="61">
        <f t="shared" si="229"/>
        <v>0</v>
      </c>
      <c r="AA1859" s="71" t="s">
        <v>2</v>
      </c>
      <c r="AC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74"/>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74"/>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74"/>
    </row>
    <row r="1863" spans="1:30" x14ac:dyDescent="0.2">
      <c r="B1863" s="283"/>
      <c r="C1863" s="282"/>
      <c r="G1863" s="74"/>
      <c r="Q1863" s="76"/>
      <c r="AC1863" s="74"/>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c r="T1864" s="310"/>
      <c r="U1864" s="310"/>
      <c r="V1864" s="310"/>
      <c r="W1864" s="310"/>
      <c r="X1864" s="310" t="s">
        <v>114</v>
      </c>
      <c r="Y1864" s="310"/>
      <c r="Z1864" s="310"/>
      <c r="AA1864" s="103" t="s">
        <v>353</v>
      </c>
      <c r="AC1864" s="74"/>
    </row>
    <row r="1865" spans="1:30" x14ac:dyDescent="0.2">
      <c r="A1865" s="122">
        <v>1</v>
      </c>
      <c r="B1865" s="280">
        <v>9</v>
      </c>
      <c r="C1865" s="277">
        <v>13</v>
      </c>
      <c r="D1865" s="361">
        <v>19</v>
      </c>
      <c r="E1865" s="280">
        <v>21</v>
      </c>
      <c r="F1865" s="69">
        <v>26</v>
      </c>
      <c r="G1865" s="280">
        <v>33</v>
      </c>
      <c r="H1865" s="278"/>
      <c r="I1865" s="70"/>
      <c r="J1865" s="278"/>
      <c r="K1865" s="280"/>
      <c r="L1865" s="58"/>
      <c r="M1865" s="58"/>
      <c r="N1865" s="122">
        <v>1</v>
      </c>
      <c r="O1865" s="280">
        <v>9</v>
      </c>
      <c r="P1865" s="277">
        <v>4</v>
      </c>
      <c r="Q1865" s="15">
        <v>6</v>
      </c>
      <c r="R1865" s="280">
        <v>1</v>
      </c>
      <c r="S1865" s="69">
        <v>5</v>
      </c>
      <c r="T1865" s="280">
        <v>6</v>
      </c>
      <c r="U1865" s="278"/>
      <c r="V1865" s="70"/>
      <c r="W1865" s="278"/>
      <c r="X1865" s="280"/>
      <c r="Y1865" s="58"/>
      <c r="Z1865" s="58"/>
      <c r="AA1865" s="56">
        <v>1</v>
      </c>
      <c r="AC1865" s="74">
        <f t="shared" ref="AC1865:AC1925" si="230">IFERROR(T1865-S1865,0)</f>
        <v>1</v>
      </c>
    </row>
    <row r="1866" spans="1:30" x14ac:dyDescent="0.2">
      <c r="A1866" s="122">
        <v>2</v>
      </c>
      <c r="B1866" s="70">
        <v>7</v>
      </c>
      <c r="C1866" s="277">
        <v>26</v>
      </c>
      <c r="D1866" s="361">
        <v>50</v>
      </c>
      <c r="E1866" s="70">
        <v>57</v>
      </c>
      <c r="F1866" s="90">
        <v>67</v>
      </c>
      <c r="G1866" s="70">
        <v>80</v>
      </c>
      <c r="H1866" s="101"/>
      <c r="I1866" s="70"/>
      <c r="J1866" s="101"/>
      <c r="K1866" s="70"/>
      <c r="L1866" s="58"/>
      <c r="M1866" s="58"/>
      <c r="N1866" s="122">
        <v>2</v>
      </c>
      <c r="O1866" s="70">
        <v>7</v>
      </c>
      <c r="P1866" s="277">
        <v>16</v>
      </c>
      <c r="Q1866" s="361">
        <v>23</v>
      </c>
      <c r="R1866" s="70">
        <v>7</v>
      </c>
      <c r="S1866" s="90">
        <v>11</v>
      </c>
      <c r="T1866" s="70">
        <v>11</v>
      </c>
      <c r="U1866" s="101"/>
      <c r="V1866" s="70"/>
      <c r="W1866" s="101"/>
      <c r="X1866" s="70"/>
      <c r="Y1866" s="58"/>
      <c r="Z1866" s="58"/>
      <c r="AA1866" s="56">
        <v>2</v>
      </c>
      <c r="AC1866" s="74">
        <f t="shared" si="230"/>
        <v>0</v>
      </c>
    </row>
    <row r="1867" spans="1:30" x14ac:dyDescent="0.2">
      <c r="A1867" s="122">
        <v>3</v>
      </c>
      <c r="B1867" s="70">
        <v>27</v>
      </c>
      <c r="C1867" s="277">
        <v>93</v>
      </c>
      <c r="D1867" s="361">
        <v>213</v>
      </c>
      <c r="E1867" s="70">
        <v>260</v>
      </c>
      <c r="F1867" s="90">
        <v>278</v>
      </c>
      <c r="G1867" s="70">
        <v>333</v>
      </c>
      <c r="H1867" s="101"/>
      <c r="I1867" s="70"/>
      <c r="J1867" s="101"/>
      <c r="K1867" s="70"/>
      <c r="L1867" s="58"/>
      <c r="M1867" s="58"/>
      <c r="N1867" s="122">
        <v>3</v>
      </c>
      <c r="O1867" s="70">
        <v>27</v>
      </c>
      <c r="P1867" s="277">
        <v>66</v>
      </c>
      <c r="Q1867" s="361">
        <v>120</v>
      </c>
      <c r="R1867" s="70">
        <v>85</v>
      </c>
      <c r="S1867" s="90">
        <v>38</v>
      </c>
      <c r="T1867" s="70">
        <v>61</v>
      </c>
      <c r="U1867" s="101"/>
      <c r="V1867" s="70"/>
      <c r="W1867" s="101"/>
      <c r="X1867" s="70"/>
      <c r="Y1867" s="58"/>
      <c r="Z1867" s="58"/>
      <c r="AA1867" s="56">
        <v>3</v>
      </c>
      <c r="AC1867" s="74">
        <f t="shared" si="230"/>
        <v>23</v>
      </c>
    </row>
    <row r="1868" spans="1:30" x14ac:dyDescent="0.2">
      <c r="A1868" s="122">
        <v>4</v>
      </c>
      <c r="B1868" s="70">
        <v>45</v>
      </c>
      <c r="C1868" s="277">
        <v>76</v>
      </c>
      <c r="D1868" s="361">
        <v>84</v>
      </c>
      <c r="E1868" s="70">
        <v>97</v>
      </c>
      <c r="F1868" s="90">
        <v>104</v>
      </c>
      <c r="G1868" s="70">
        <v>107</v>
      </c>
      <c r="H1868" s="101"/>
      <c r="I1868" s="70"/>
      <c r="J1868" s="101"/>
      <c r="K1868" s="70"/>
      <c r="L1868" s="58"/>
      <c r="M1868" s="58"/>
      <c r="N1868" s="122">
        <v>4</v>
      </c>
      <c r="O1868" s="70">
        <v>45</v>
      </c>
      <c r="P1868" s="277">
        <v>31</v>
      </c>
      <c r="Q1868" s="361">
        <v>8</v>
      </c>
      <c r="R1868" s="70">
        <v>13</v>
      </c>
      <c r="S1868" s="90">
        <v>7</v>
      </c>
      <c r="T1868" s="70">
        <v>3</v>
      </c>
      <c r="U1868" s="101"/>
      <c r="V1868" s="70"/>
      <c r="W1868" s="101"/>
      <c r="X1868" s="70"/>
      <c r="Y1868" s="58"/>
      <c r="Z1868" s="58"/>
      <c r="AA1868" s="56">
        <v>4</v>
      </c>
      <c r="AC1868" s="74">
        <f t="shared" si="230"/>
        <v>-4</v>
      </c>
    </row>
    <row r="1869" spans="1:30" x14ac:dyDescent="0.2">
      <c r="A1869" s="122">
        <v>5</v>
      </c>
      <c r="B1869" s="70">
        <v>40</v>
      </c>
      <c r="C1869" s="277">
        <v>47</v>
      </c>
      <c r="D1869" s="361">
        <v>81</v>
      </c>
      <c r="E1869" s="70">
        <v>72</v>
      </c>
      <c r="F1869" s="90">
        <v>88</v>
      </c>
      <c r="G1869" s="70">
        <v>102</v>
      </c>
      <c r="H1869" s="101"/>
      <c r="I1869" s="70"/>
      <c r="J1869" s="101"/>
      <c r="K1869" s="70"/>
      <c r="L1869" s="58"/>
      <c r="M1869" s="58"/>
      <c r="N1869" s="122">
        <v>5</v>
      </c>
      <c r="O1869" s="70">
        <v>40</v>
      </c>
      <c r="P1869" s="277">
        <v>6</v>
      </c>
      <c r="Q1869" s="361">
        <v>34</v>
      </c>
      <c r="R1869" s="70">
        <v>8</v>
      </c>
      <c r="S1869" s="90">
        <v>17</v>
      </c>
      <c r="T1869" s="70">
        <v>28</v>
      </c>
      <c r="U1869" s="101"/>
      <c r="V1869" s="70"/>
      <c r="W1869" s="101"/>
      <c r="X1869" s="70"/>
      <c r="Y1869" s="58"/>
      <c r="Z1869" s="58"/>
      <c r="AA1869" s="56">
        <v>5</v>
      </c>
      <c r="AC1869" s="74">
        <f t="shared" si="230"/>
        <v>11</v>
      </c>
    </row>
    <row r="1870" spans="1:30" x14ac:dyDescent="0.2">
      <c r="A1870" s="122">
        <v>6</v>
      </c>
      <c r="B1870" s="70">
        <v>87</v>
      </c>
      <c r="C1870" s="277">
        <v>151</v>
      </c>
      <c r="D1870" s="361">
        <v>318</v>
      </c>
      <c r="E1870" s="70">
        <v>340</v>
      </c>
      <c r="F1870" s="90">
        <v>356</v>
      </c>
      <c r="G1870" s="70">
        <v>489</v>
      </c>
      <c r="H1870" s="101"/>
      <c r="I1870" s="70"/>
      <c r="J1870" s="101"/>
      <c r="K1870" s="70"/>
      <c r="L1870" s="58"/>
      <c r="M1870" s="58"/>
      <c r="N1870" s="122">
        <v>6</v>
      </c>
      <c r="O1870" s="70">
        <v>87</v>
      </c>
      <c r="P1870" s="277">
        <v>122</v>
      </c>
      <c r="Q1870" s="361">
        <v>166</v>
      </c>
      <c r="R1870" s="70">
        <v>6</v>
      </c>
      <c r="S1870" s="90">
        <v>12</v>
      </c>
      <c r="T1870" s="70">
        <v>133</v>
      </c>
      <c r="U1870" s="101"/>
      <c r="V1870" s="70"/>
      <c r="W1870" s="101"/>
      <c r="X1870" s="70"/>
      <c r="Y1870" s="58"/>
      <c r="Z1870" s="58"/>
      <c r="AA1870" s="56">
        <v>6</v>
      </c>
      <c r="AC1870" s="74">
        <f t="shared" si="230"/>
        <v>121</v>
      </c>
    </row>
    <row r="1871" spans="1:30" x14ac:dyDescent="0.2">
      <c r="A1871" s="122">
        <v>7</v>
      </c>
      <c r="B1871" s="70">
        <v>9</v>
      </c>
      <c r="C1871" s="277">
        <v>14</v>
      </c>
      <c r="D1871" s="361">
        <v>30</v>
      </c>
      <c r="E1871" s="70">
        <v>42</v>
      </c>
      <c r="F1871" s="90">
        <v>69</v>
      </c>
      <c r="G1871" s="70">
        <v>96</v>
      </c>
      <c r="H1871" s="101"/>
      <c r="I1871" s="70"/>
      <c r="J1871" s="101"/>
      <c r="K1871" s="70"/>
      <c r="L1871" s="58"/>
      <c r="M1871" s="58"/>
      <c r="N1871" s="122">
        <v>7</v>
      </c>
      <c r="O1871" s="70">
        <v>9</v>
      </c>
      <c r="P1871" s="277">
        <v>5</v>
      </c>
      <c r="Q1871" s="361">
        <v>16</v>
      </c>
      <c r="R1871" s="70">
        <v>11</v>
      </c>
      <c r="S1871" s="90">
        <v>27</v>
      </c>
      <c r="T1871" s="70">
        <v>27</v>
      </c>
      <c r="U1871" s="101"/>
      <c r="V1871" s="70"/>
      <c r="W1871" s="101"/>
      <c r="X1871" s="70"/>
      <c r="Y1871" s="58"/>
      <c r="Z1871" s="58"/>
      <c r="AA1871" s="56">
        <v>7</v>
      </c>
      <c r="AC1871" s="74">
        <f t="shared" si="230"/>
        <v>0</v>
      </c>
    </row>
    <row r="1872" spans="1:30" x14ac:dyDescent="0.2">
      <c r="A1872" s="122">
        <v>8</v>
      </c>
      <c r="B1872" s="70">
        <v>3</v>
      </c>
      <c r="C1872" s="277">
        <v>3</v>
      </c>
      <c r="D1872" s="361">
        <v>9</v>
      </c>
      <c r="E1872" s="70">
        <v>9</v>
      </c>
      <c r="F1872" s="90">
        <v>9</v>
      </c>
      <c r="G1872" s="70">
        <v>9</v>
      </c>
      <c r="H1872" s="101"/>
      <c r="I1872" s="70"/>
      <c r="J1872" s="101"/>
      <c r="K1872" s="70"/>
      <c r="L1872" s="58"/>
      <c r="M1872" s="58"/>
      <c r="N1872" s="122">
        <v>8</v>
      </c>
      <c r="O1872" s="70">
        <v>3</v>
      </c>
      <c r="P1872" s="277">
        <v>0</v>
      </c>
      <c r="Q1872" s="361">
        <v>6</v>
      </c>
      <c r="R1872" s="70">
        <v>0</v>
      </c>
      <c r="S1872" s="90">
        <v>0</v>
      </c>
      <c r="T1872" s="70">
        <v>0</v>
      </c>
      <c r="U1872" s="101"/>
      <c r="V1872" s="70"/>
      <c r="W1872" s="101"/>
      <c r="X1872" s="70"/>
      <c r="Y1872" s="58"/>
      <c r="Z1872" s="58"/>
      <c r="AA1872" s="56">
        <v>8</v>
      </c>
      <c r="AC1872" s="74">
        <f t="shared" si="230"/>
        <v>0</v>
      </c>
    </row>
    <row r="1873" spans="1:29" x14ac:dyDescent="0.2">
      <c r="A1873" s="122">
        <v>9</v>
      </c>
      <c r="B1873" s="70">
        <v>5</v>
      </c>
      <c r="C1873" s="277">
        <v>13</v>
      </c>
      <c r="D1873" s="361">
        <v>20</v>
      </c>
      <c r="E1873" s="70">
        <v>30</v>
      </c>
      <c r="F1873" s="90">
        <v>73</v>
      </c>
      <c r="G1873" s="70">
        <v>78</v>
      </c>
      <c r="H1873" s="101"/>
      <c r="I1873" s="70"/>
      <c r="J1873" s="101"/>
      <c r="K1873" s="70"/>
      <c r="L1873" s="58"/>
      <c r="M1873" s="58"/>
      <c r="N1873" s="122">
        <v>9</v>
      </c>
      <c r="O1873" s="70">
        <v>5</v>
      </c>
      <c r="P1873" s="277">
        <v>8</v>
      </c>
      <c r="Q1873" s="361">
        <v>7</v>
      </c>
      <c r="R1873" s="70">
        <v>13</v>
      </c>
      <c r="S1873" s="90">
        <v>40</v>
      </c>
      <c r="T1873" s="70">
        <v>5</v>
      </c>
      <c r="U1873" s="101"/>
      <c r="V1873" s="70"/>
      <c r="W1873" s="101"/>
      <c r="X1873" s="70"/>
      <c r="Y1873" s="58"/>
      <c r="Z1873" s="58"/>
      <c r="AA1873" s="56">
        <v>9</v>
      </c>
      <c r="AC1873" s="74">
        <f t="shared" si="230"/>
        <v>-35</v>
      </c>
    </row>
    <row r="1874" spans="1:29" x14ac:dyDescent="0.2">
      <c r="A1874" s="122">
        <v>10</v>
      </c>
      <c r="B1874" s="70">
        <v>40</v>
      </c>
      <c r="C1874" s="277">
        <v>92</v>
      </c>
      <c r="D1874" s="361">
        <v>155</v>
      </c>
      <c r="E1874" s="70">
        <v>235</v>
      </c>
      <c r="F1874" s="90">
        <v>277</v>
      </c>
      <c r="G1874" s="70">
        <v>324</v>
      </c>
      <c r="H1874" s="101"/>
      <c r="I1874" s="70"/>
      <c r="J1874" s="101"/>
      <c r="K1874" s="70"/>
      <c r="L1874" s="58"/>
      <c r="M1874" s="58"/>
      <c r="N1874" s="122">
        <v>10</v>
      </c>
      <c r="O1874" s="70">
        <v>40</v>
      </c>
      <c r="P1874" s="277">
        <v>52</v>
      </c>
      <c r="Q1874" s="361">
        <v>62</v>
      </c>
      <c r="R1874" s="70">
        <v>89</v>
      </c>
      <c r="S1874" s="90">
        <v>49</v>
      </c>
      <c r="T1874" s="70">
        <v>48</v>
      </c>
      <c r="U1874" s="101"/>
      <c r="V1874" s="70"/>
      <c r="W1874" s="101"/>
      <c r="X1874" s="70"/>
      <c r="Y1874" s="58"/>
      <c r="Z1874" s="58"/>
      <c r="AA1874" s="56">
        <v>10</v>
      </c>
      <c r="AC1874" s="74">
        <f t="shared" si="230"/>
        <v>-1</v>
      </c>
    </row>
    <row r="1875" spans="1:29" x14ac:dyDescent="0.2">
      <c r="A1875" s="122">
        <v>11</v>
      </c>
      <c r="B1875" s="70">
        <v>10</v>
      </c>
      <c r="C1875" s="277">
        <v>12</v>
      </c>
      <c r="D1875" s="361">
        <v>26</v>
      </c>
      <c r="E1875" s="70">
        <v>60</v>
      </c>
      <c r="F1875" s="90">
        <v>105</v>
      </c>
      <c r="G1875" s="70">
        <v>113</v>
      </c>
      <c r="H1875" s="101"/>
      <c r="I1875" s="70"/>
      <c r="J1875" s="101"/>
      <c r="K1875" s="70"/>
      <c r="L1875" s="58"/>
      <c r="M1875" s="58"/>
      <c r="N1875" s="122">
        <v>11</v>
      </c>
      <c r="O1875" s="70">
        <v>10</v>
      </c>
      <c r="P1875" s="277">
        <v>2</v>
      </c>
      <c r="Q1875" s="361">
        <v>14</v>
      </c>
      <c r="R1875" s="70">
        <v>34</v>
      </c>
      <c r="S1875" s="90">
        <v>45</v>
      </c>
      <c r="T1875" s="70">
        <v>8</v>
      </c>
      <c r="U1875" s="101"/>
      <c r="V1875" s="70"/>
      <c r="W1875" s="101"/>
      <c r="X1875" s="70"/>
      <c r="Y1875" s="58"/>
      <c r="Z1875" s="58"/>
      <c r="AA1875" s="56">
        <v>11</v>
      </c>
      <c r="AC1875" s="74">
        <f t="shared" si="230"/>
        <v>-37</v>
      </c>
    </row>
    <row r="1876" spans="1:29" x14ac:dyDescent="0.2">
      <c r="A1876" s="122">
        <v>12</v>
      </c>
      <c r="B1876" s="70">
        <v>202</v>
      </c>
      <c r="C1876" s="277">
        <v>303</v>
      </c>
      <c r="D1876" s="361">
        <v>331</v>
      </c>
      <c r="E1876" s="70">
        <v>346</v>
      </c>
      <c r="F1876" s="90">
        <v>426</v>
      </c>
      <c r="G1876" s="70">
        <v>466</v>
      </c>
      <c r="H1876" s="101"/>
      <c r="I1876" s="70"/>
      <c r="J1876" s="101"/>
      <c r="K1876" s="70"/>
      <c r="L1876" s="58"/>
      <c r="M1876" s="58"/>
      <c r="N1876" s="122">
        <v>12</v>
      </c>
      <c r="O1876" s="280">
        <v>202</v>
      </c>
      <c r="P1876" s="277">
        <v>101</v>
      </c>
      <c r="Q1876" s="361">
        <v>32</v>
      </c>
      <c r="R1876" s="70">
        <v>17</v>
      </c>
      <c r="S1876" s="90">
        <v>84</v>
      </c>
      <c r="T1876" s="70">
        <v>51</v>
      </c>
      <c r="U1876" s="101"/>
      <c r="V1876" s="70"/>
      <c r="W1876" s="101"/>
      <c r="X1876" s="70"/>
      <c r="Y1876" s="58"/>
      <c r="Z1876" s="58"/>
      <c r="AA1876" s="56">
        <v>12</v>
      </c>
      <c r="AC1876" s="74">
        <f t="shared" si="230"/>
        <v>-33</v>
      </c>
    </row>
    <row r="1877" spans="1:29" x14ac:dyDescent="0.2">
      <c r="A1877" s="122">
        <v>13</v>
      </c>
      <c r="B1877" s="70">
        <v>68</v>
      </c>
      <c r="C1877" s="277">
        <v>134</v>
      </c>
      <c r="D1877" s="361">
        <v>191</v>
      </c>
      <c r="E1877" s="70">
        <v>240</v>
      </c>
      <c r="F1877" s="90">
        <v>274</v>
      </c>
      <c r="G1877" s="70">
        <v>576</v>
      </c>
      <c r="H1877" s="101"/>
      <c r="I1877" s="70"/>
      <c r="J1877" s="101"/>
      <c r="K1877" s="70"/>
      <c r="L1877" s="58"/>
      <c r="M1877" s="58"/>
      <c r="N1877" s="122">
        <v>13</v>
      </c>
      <c r="O1877" s="280">
        <v>68</v>
      </c>
      <c r="P1877" s="277">
        <v>71</v>
      </c>
      <c r="Q1877" s="361">
        <v>65</v>
      </c>
      <c r="R1877" s="70">
        <v>55</v>
      </c>
      <c r="S1877" s="90">
        <v>40</v>
      </c>
      <c r="T1877" s="70">
        <v>299</v>
      </c>
      <c r="U1877" s="101"/>
      <c r="V1877" s="70"/>
      <c r="W1877" s="101"/>
      <c r="X1877" s="70"/>
      <c r="Y1877" s="58"/>
      <c r="Z1877" s="58"/>
      <c r="AA1877" s="56">
        <v>13</v>
      </c>
      <c r="AC1877" s="74">
        <f t="shared" si="230"/>
        <v>259</v>
      </c>
    </row>
    <row r="1878" spans="1:29" x14ac:dyDescent="0.2">
      <c r="A1878" s="122">
        <v>14</v>
      </c>
      <c r="B1878" s="70">
        <v>56</v>
      </c>
      <c r="C1878" s="277">
        <v>103</v>
      </c>
      <c r="D1878" s="361">
        <v>149</v>
      </c>
      <c r="E1878" s="70">
        <v>185</v>
      </c>
      <c r="F1878" s="90">
        <v>217</v>
      </c>
      <c r="G1878" s="70">
        <v>253</v>
      </c>
      <c r="H1878" s="101"/>
      <c r="I1878" s="70"/>
      <c r="J1878" s="101"/>
      <c r="K1878" s="70"/>
      <c r="L1878" s="58"/>
      <c r="M1878" s="58"/>
      <c r="N1878" s="122">
        <v>14</v>
      </c>
      <c r="O1878" s="280">
        <v>56</v>
      </c>
      <c r="P1878" s="277">
        <v>47</v>
      </c>
      <c r="Q1878" s="361">
        <v>48</v>
      </c>
      <c r="R1878" s="70">
        <v>40</v>
      </c>
      <c r="S1878" s="90">
        <v>31</v>
      </c>
      <c r="T1878" s="70">
        <v>50</v>
      </c>
      <c r="U1878" s="101"/>
      <c r="V1878" s="70"/>
      <c r="W1878" s="101"/>
      <c r="X1878" s="70"/>
      <c r="Y1878" s="58"/>
      <c r="Z1878" s="58"/>
      <c r="AA1878" s="56">
        <v>14</v>
      </c>
      <c r="AC1878" s="74">
        <f t="shared" si="230"/>
        <v>19</v>
      </c>
    </row>
    <row r="1879" spans="1:29" x14ac:dyDescent="0.2">
      <c r="A1879" s="122">
        <v>15</v>
      </c>
      <c r="B1879" s="70">
        <v>907</v>
      </c>
      <c r="C1879" s="277">
        <v>1093</v>
      </c>
      <c r="D1879" s="361">
        <v>1304</v>
      </c>
      <c r="E1879" s="70">
        <v>1417</v>
      </c>
      <c r="F1879" s="90">
        <v>1525</v>
      </c>
      <c r="G1879" s="70">
        <v>2234</v>
      </c>
      <c r="H1879" s="101"/>
      <c r="I1879" s="70"/>
      <c r="J1879" s="101"/>
      <c r="K1879" s="70"/>
      <c r="L1879" s="58"/>
      <c r="M1879" s="58"/>
      <c r="N1879" s="122">
        <v>15</v>
      </c>
      <c r="O1879" s="280">
        <v>907</v>
      </c>
      <c r="P1879" s="277">
        <v>188</v>
      </c>
      <c r="Q1879" s="361">
        <v>219</v>
      </c>
      <c r="R1879" s="70">
        <v>80</v>
      </c>
      <c r="S1879" s="90">
        <v>88</v>
      </c>
      <c r="T1879" s="70">
        <v>716</v>
      </c>
      <c r="U1879" s="101"/>
      <c r="V1879" s="70"/>
      <c r="W1879" s="101"/>
      <c r="X1879" s="70"/>
      <c r="Y1879" s="58"/>
      <c r="Z1879" s="58"/>
      <c r="AA1879" s="56">
        <v>15</v>
      </c>
      <c r="AC1879" s="74">
        <f t="shared" si="230"/>
        <v>628</v>
      </c>
    </row>
    <row r="1880" spans="1:29" x14ac:dyDescent="0.2">
      <c r="A1880" s="122">
        <v>16</v>
      </c>
      <c r="B1880" s="70">
        <v>7</v>
      </c>
      <c r="C1880" s="277">
        <v>14</v>
      </c>
      <c r="D1880" s="361">
        <v>28</v>
      </c>
      <c r="E1880" s="70">
        <v>36</v>
      </c>
      <c r="F1880" s="90">
        <v>55</v>
      </c>
      <c r="G1880" s="70">
        <v>102</v>
      </c>
      <c r="H1880" s="101"/>
      <c r="I1880" s="70"/>
      <c r="J1880" s="101"/>
      <c r="K1880" s="70"/>
      <c r="L1880" s="58"/>
      <c r="M1880" s="58"/>
      <c r="N1880" s="122">
        <v>16</v>
      </c>
      <c r="O1880" s="280">
        <v>7</v>
      </c>
      <c r="P1880" s="277">
        <v>7</v>
      </c>
      <c r="Q1880" s="361">
        <v>14</v>
      </c>
      <c r="R1880" s="70">
        <v>8</v>
      </c>
      <c r="S1880" s="90">
        <v>19</v>
      </c>
      <c r="T1880" s="70">
        <v>47</v>
      </c>
      <c r="U1880" s="101"/>
      <c r="V1880" s="70"/>
      <c r="W1880" s="101"/>
      <c r="X1880" s="70"/>
      <c r="Y1880" s="58"/>
      <c r="Z1880" s="58"/>
      <c r="AA1880" s="56">
        <v>16</v>
      </c>
      <c r="AC1880" s="74">
        <f t="shared" si="230"/>
        <v>28</v>
      </c>
    </row>
    <row r="1881" spans="1:29" x14ac:dyDescent="0.2">
      <c r="A1881" s="122">
        <v>17</v>
      </c>
      <c r="B1881" s="70">
        <v>93</v>
      </c>
      <c r="C1881" s="277">
        <v>551</v>
      </c>
      <c r="D1881" s="361">
        <v>563</v>
      </c>
      <c r="E1881" s="70">
        <v>586</v>
      </c>
      <c r="F1881" s="90">
        <v>612</v>
      </c>
      <c r="G1881" s="70">
        <v>642</v>
      </c>
      <c r="H1881" s="101"/>
      <c r="I1881" s="70"/>
      <c r="J1881" s="101"/>
      <c r="K1881" s="70"/>
      <c r="L1881" s="58"/>
      <c r="M1881" s="58"/>
      <c r="N1881" s="122">
        <v>17</v>
      </c>
      <c r="O1881" s="280">
        <v>93</v>
      </c>
      <c r="P1881" s="277">
        <v>458</v>
      </c>
      <c r="Q1881" s="361">
        <v>10</v>
      </c>
      <c r="R1881" s="70">
        <v>9</v>
      </c>
      <c r="S1881" s="90">
        <v>26</v>
      </c>
      <c r="T1881" s="70">
        <v>30</v>
      </c>
      <c r="U1881" s="101"/>
      <c r="V1881" s="70"/>
      <c r="W1881" s="101"/>
      <c r="X1881" s="70"/>
      <c r="Y1881" s="58"/>
      <c r="Z1881" s="58"/>
      <c r="AA1881" s="56">
        <v>17</v>
      </c>
      <c r="AC1881" s="74">
        <f t="shared" si="230"/>
        <v>4</v>
      </c>
    </row>
    <row r="1882" spans="1:29" x14ac:dyDescent="0.2">
      <c r="A1882" s="122">
        <v>18</v>
      </c>
      <c r="B1882" s="70">
        <v>48</v>
      </c>
      <c r="C1882" s="277">
        <v>57</v>
      </c>
      <c r="D1882" s="361">
        <v>69</v>
      </c>
      <c r="E1882" s="70">
        <v>81</v>
      </c>
      <c r="F1882" s="90">
        <v>90</v>
      </c>
      <c r="G1882" s="70">
        <v>93</v>
      </c>
      <c r="H1882" s="101"/>
      <c r="I1882" s="70"/>
      <c r="J1882" s="101"/>
      <c r="K1882" s="70"/>
      <c r="L1882" s="58"/>
      <c r="M1882" s="58"/>
      <c r="N1882" s="122">
        <v>18</v>
      </c>
      <c r="O1882" s="280">
        <v>48</v>
      </c>
      <c r="P1882" s="277">
        <v>9</v>
      </c>
      <c r="Q1882" s="361">
        <v>12</v>
      </c>
      <c r="R1882" s="70">
        <v>11</v>
      </c>
      <c r="S1882" s="90">
        <v>9</v>
      </c>
      <c r="T1882" s="70">
        <v>3</v>
      </c>
      <c r="U1882" s="101"/>
      <c r="V1882" s="70"/>
      <c r="W1882" s="101"/>
      <c r="X1882" s="70"/>
      <c r="Y1882" s="58"/>
      <c r="Z1882" s="58"/>
      <c r="AA1882" s="56">
        <v>18</v>
      </c>
      <c r="AC1882" s="74">
        <f t="shared" si="230"/>
        <v>-6</v>
      </c>
    </row>
    <row r="1883" spans="1:29" x14ac:dyDescent="0.2">
      <c r="A1883" s="122">
        <v>19</v>
      </c>
      <c r="B1883" s="70">
        <v>343</v>
      </c>
      <c r="C1883" s="277">
        <v>398</v>
      </c>
      <c r="D1883" s="361">
        <v>408</v>
      </c>
      <c r="E1883" s="70">
        <v>498</v>
      </c>
      <c r="F1883" s="90">
        <v>518</v>
      </c>
      <c r="G1883" s="70">
        <v>535</v>
      </c>
      <c r="H1883" s="101"/>
      <c r="I1883" s="70"/>
      <c r="J1883" s="101"/>
      <c r="K1883" s="70"/>
      <c r="L1883" s="58"/>
      <c r="M1883" s="58"/>
      <c r="N1883" s="122">
        <v>19</v>
      </c>
      <c r="O1883" s="280">
        <v>343</v>
      </c>
      <c r="P1883" s="277">
        <v>54</v>
      </c>
      <c r="Q1883" s="361">
        <v>11</v>
      </c>
      <c r="R1883" s="70">
        <v>88</v>
      </c>
      <c r="S1883" s="90">
        <v>18</v>
      </c>
      <c r="T1883" s="70">
        <v>17</v>
      </c>
      <c r="U1883" s="101"/>
      <c r="V1883" s="70"/>
      <c r="W1883" s="101"/>
      <c r="X1883" s="70"/>
      <c r="Y1883" s="58"/>
      <c r="Z1883" s="58"/>
      <c r="AA1883" s="56">
        <v>19</v>
      </c>
      <c r="AC1883" s="74">
        <f t="shared" si="230"/>
        <v>-1</v>
      </c>
    </row>
    <row r="1884" spans="1:29" x14ac:dyDescent="0.2">
      <c r="A1884" s="122">
        <v>20</v>
      </c>
      <c r="B1884" s="70">
        <v>68</v>
      </c>
      <c r="C1884" s="277">
        <v>103</v>
      </c>
      <c r="D1884" s="361">
        <v>142</v>
      </c>
      <c r="E1884" s="70">
        <v>172</v>
      </c>
      <c r="F1884" s="90">
        <v>202</v>
      </c>
      <c r="G1884" s="70">
        <v>259</v>
      </c>
      <c r="H1884" s="101"/>
      <c r="I1884" s="70"/>
      <c r="J1884" s="101"/>
      <c r="K1884" s="70"/>
      <c r="L1884" s="58"/>
      <c r="M1884" s="58"/>
      <c r="N1884" s="122">
        <v>20</v>
      </c>
      <c r="O1884" s="280">
        <v>68</v>
      </c>
      <c r="P1884" s="277">
        <v>50</v>
      </c>
      <c r="Q1884" s="361">
        <v>39</v>
      </c>
      <c r="R1884" s="70">
        <v>30</v>
      </c>
      <c r="S1884" s="90">
        <v>30</v>
      </c>
      <c r="T1884" s="70">
        <v>57</v>
      </c>
      <c r="U1884" s="101"/>
      <c r="V1884" s="70"/>
      <c r="W1884" s="101"/>
      <c r="X1884" s="70"/>
      <c r="Y1884" s="58"/>
      <c r="Z1884" s="58"/>
      <c r="AA1884" s="56">
        <v>20</v>
      </c>
      <c r="AC1884" s="74">
        <f t="shared" si="230"/>
        <v>27</v>
      </c>
    </row>
    <row r="1885" spans="1:29" x14ac:dyDescent="0.2">
      <c r="A1885" s="122">
        <v>21</v>
      </c>
      <c r="B1885" s="70">
        <v>80</v>
      </c>
      <c r="C1885" s="277">
        <v>191</v>
      </c>
      <c r="D1885" s="361">
        <v>254</v>
      </c>
      <c r="E1885" s="70">
        <v>297</v>
      </c>
      <c r="F1885" s="90">
        <v>391</v>
      </c>
      <c r="G1885" s="70">
        <v>488</v>
      </c>
      <c r="H1885" s="101"/>
      <c r="I1885" s="70"/>
      <c r="J1885" s="101"/>
      <c r="K1885" s="70"/>
      <c r="L1885" s="58"/>
      <c r="M1885" s="58"/>
      <c r="N1885" s="122">
        <v>21</v>
      </c>
      <c r="O1885" s="280">
        <v>80</v>
      </c>
      <c r="P1885" s="277">
        <v>109</v>
      </c>
      <c r="Q1885" s="361">
        <v>56</v>
      </c>
      <c r="R1885" s="70">
        <v>49</v>
      </c>
      <c r="S1885" s="90">
        <v>93</v>
      </c>
      <c r="T1885" s="70">
        <v>94</v>
      </c>
      <c r="U1885" s="101"/>
      <c r="V1885" s="70"/>
      <c r="W1885" s="101"/>
      <c r="X1885" s="70"/>
      <c r="Y1885" s="58"/>
      <c r="Z1885" s="58"/>
      <c r="AA1885" s="56">
        <v>21</v>
      </c>
      <c r="AC1885" s="74">
        <f t="shared" si="230"/>
        <v>1</v>
      </c>
    </row>
    <row r="1886" spans="1:29" x14ac:dyDescent="0.2">
      <c r="A1886" s="122">
        <v>22</v>
      </c>
      <c r="B1886" s="70">
        <v>79</v>
      </c>
      <c r="C1886" s="277">
        <v>248</v>
      </c>
      <c r="D1886" s="361">
        <v>316</v>
      </c>
      <c r="E1886" s="70">
        <v>366</v>
      </c>
      <c r="F1886" s="90">
        <v>513</v>
      </c>
      <c r="G1886" s="70">
        <v>625</v>
      </c>
      <c r="H1886" s="101"/>
      <c r="I1886" s="70"/>
      <c r="J1886" s="101"/>
      <c r="K1886" s="70"/>
      <c r="L1886" s="58"/>
      <c r="M1886" s="58"/>
      <c r="N1886" s="122">
        <v>22</v>
      </c>
      <c r="O1886" s="70">
        <v>79</v>
      </c>
      <c r="P1886" s="277">
        <v>168</v>
      </c>
      <c r="Q1886" s="361">
        <v>73</v>
      </c>
      <c r="R1886" s="70">
        <v>61</v>
      </c>
      <c r="S1886" s="90">
        <v>144</v>
      </c>
      <c r="T1886" s="70">
        <v>112</v>
      </c>
      <c r="U1886" s="101"/>
      <c r="V1886" s="70"/>
      <c r="W1886" s="101"/>
      <c r="X1886" s="70"/>
      <c r="Y1886" s="58"/>
      <c r="Z1886" s="58"/>
      <c r="AA1886" s="56">
        <v>22</v>
      </c>
      <c r="AC1886" s="74">
        <f t="shared" si="230"/>
        <v>-32</v>
      </c>
    </row>
    <row r="1887" spans="1:29" x14ac:dyDescent="0.2">
      <c r="A1887" s="122">
        <v>23</v>
      </c>
      <c r="B1887" s="70">
        <v>1100</v>
      </c>
      <c r="C1887" s="277">
        <v>2061</v>
      </c>
      <c r="D1887" s="361">
        <v>3125</v>
      </c>
      <c r="E1887" s="70">
        <v>3638</v>
      </c>
      <c r="F1887" s="90">
        <v>4251</v>
      </c>
      <c r="G1887" s="70">
        <v>4728</v>
      </c>
      <c r="H1887" s="101"/>
      <c r="I1887" s="70"/>
      <c r="J1887" s="101"/>
      <c r="K1887" s="70"/>
      <c r="L1887" s="58"/>
      <c r="M1887" s="58"/>
      <c r="N1887" s="122">
        <v>23</v>
      </c>
      <c r="O1887" s="70">
        <v>1100</v>
      </c>
      <c r="P1887" s="277">
        <v>1015</v>
      </c>
      <c r="Q1887" s="361">
        <v>1093</v>
      </c>
      <c r="R1887" s="70">
        <v>566</v>
      </c>
      <c r="S1887" s="90">
        <v>659</v>
      </c>
      <c r="T1887" s="70">
        <v>588</v>
      </c>
      <c r="U1887" s="101"/>
      <c r="V1887" s="70"/>
      <c r="W1887" s="101"/>
      <c r="X1887" s="70"/>
      <c r="Y1887" s="58"/>
      <c r="Z1887" s="58"/>
      <c r="AA1887" s="56">
        <v>23</v>
      </c>
      <c r="AC1887" s="74">
        <f t="shared" si="230"/>
        <v>-71</v>
      </c>
    </row>
    <row r="1888" spans="1:29" x14ac:dyDescent="0.2">
      <c r="A1888" s="122">
        <v>24</v>
      </c>
      <c r="B1888" s="70">
        <v>107</v>
      </c>
      <c r="C1888" s="277">
        <v>437</v>
      </c>
      <c r="D1888" s="361">
        <v>637</v>
      </c>
      <c r="E1888" s="70">
        <v>672</v>
      </c>
      <c r="F1888" s="90">
        <v>753</v>
      </c>
      <c r="G1888" s="70">
        <v>900</v>
      </c>
      <c r="H1888" s="101"/>
      <c r="I1888" s="70"/>
      <c r="J1888" s="101"/>
      <c r="K1888" s="70"/>
      <c r="L1888" s="58"/>
      <c r="M1888" s="58"/>
      <c r="N1888" s="122">
        <v>24</v>
      </c>
      <c r="O1888" s="70">
        <v>107</v>
      </c>
      <c r="P1888" s="277">
        <v>336</v>
      </c>
      <c r="Q1888" s="361">
        <v>199</v>
      </c>
      <c r="R1888" s="70">
        <v>35</v>
      </c>
      <c r="S1888" s="90">
        <v>92</v>
      </c>
      <c r="T1888" s="70">
        <v>188</v>
      </c>
      <c r="U1888" s="101"/>
      <c r="V1888" s="70"/>
      <c r="W1888" s="101"/>
      <c r="X1888" s="70"/>
      <c r="Y1888" s="58"/>
      <c r="Z1888" s="58"/>
      <c r="AA1888" s="56">
        <v>24</v>
      </c>
      <c r="AC1888" s="74">
        <f t="shared" si="230"/>
        <v>96</v>
      </c>
    </row>
    <row r="1889" spans="1:30" x14ac:dyDescent="0.2">
      <c r="A1889" s="71" t="s">
        <v>2</v>
      </c>
      <c r="B1889" s="61">
        <f t="shared" ref="B1889:G1889" si="231">SUM(B1865:B1888)</f>
        <v>3440</v>
      </c>
      <c r="C1889" s="61">
        <f t="shared" si="231"/>
        <v>6233</v>
      </c>
      <c r="D1889" s="61">
        <f t="shared" si="231"/>
        <v>8522</v>
      </c>
      <c r="E1889" s="61">
        <f t="shared" si="231"/>
        <v>9757</v>
      </c>
      <c r="F1889" s="61">
        <f t="shared" si="231"/>
        <v>11279</v>
      </c>
      <c r="G1889" s="61">
        <f t="shared" si="231"/>
        <v>13665</v>
      </c>
      <c r="H1889" s="61">
        <f t="shared" ref="H1889:M1889" si="232">SUM(H1865:H1888)</f>
        <v>0</v>
      </c>
      <c r="I1889" s="61">
        <f t="shared" si="232"/>
        <v>0</v>
      </c>
      <c r="J1889" s="61">
        <f t="shared" si="232"/>
        <v>0</v>
      </c>
      <c r="K1889" s="61">
        <f t="shared" si="232"/>
        <v>0</v>
      </c>
      <c r="L1889" s="61">
        <f t="shared" si="232"/>
        <v>0</v>
      </c>
      <c r="M1889" s="61">
        <f t="shared" si="232"/>
        <v>0</v>
      </c>
      <c r="N1889" s="71" t="s">
        <v>2</v>
      </c>
      <c r="O1889" s="61">
        <f t="shared" ref="O1889:T1889" si="233">SUM(O1865:O1888)</f>
        <v>3440</v>
      </c>
      <c r="P1889" s="61">
        <f t="shared" si="233"/>
        <v>2925</v>
      </c>
      <c r="Q1889" s="61">
        <f t="shared" si="233"/>
        <v>2333</v>
      </c>
      <c r="R1889" s="61">
        <f t="shared" si="233"/>
        <v>1316</v>
      </c>
      <c r="S1889" s="61">
        <f t="shared" si="233"/>
        <v>1584</v>
      </c>
      <c r="T1889" s="61">
        <f t="shared" si="233"/>
        <v>2582</v>
      </c>
      <c r="U1889" s="61">
        <f t="shared" ref="U1889:Z1889" si="234">SUM(U1865:U1888)</f>
        <v>0</v>
      </c>
      <c r="V1889" s="61">
        <f t="shared" si="234"/>
        <v>0</v>
      </c>
      <c r="W1889" s="61">
        <f t="shared" si="234"/>
        <v>0</v>
      </c>
      <c r="X1889" s="61">
        <f t="shared" si="234"/>
        <v>0</v>
      </c>
      <c r="Y1889" s="61">
        <f t="shared" si="234"/>
        <v>0</v>
      </c>
      <c r="Z1889" s="61">
        <f t="shared" si="234"/>
        <v>0</v>
      </c>
      <c r="AA1889" s="60" t="s">
        <v>2</v>
      </c>
      <c r="AC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74"/>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74"/>
    </row>
    <row r="1892" spans="1:30" x14ac:dyDescent="0.2">
      <c r="D1892" s="354"/>
      <c r="E1892" s="354"/>
      <c r="G1892" s="74"/>
      <c r="Q1892" s="95"/>
      <c r="AC1892" s="74"/>
    </row>
    <row r="1893" spans="1:30" x14ac:dyDescent="0.2">
      <c r="B1893" s="283"/>
      <c r="C1893" s="282"/>
      <c r="O1893" s="81"/>
      <c r="AC1893" s="74"/>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c r="T1894" s="310"/>
      <c r="U1894" s="310"/>
      <c r="V1894" s="310"/>
      <c r="W1894" s="310"/>
      <c r="X1894" s="310" t="s">
        <v>114</v>
      </c>
      <c r="Y1894" s="310"/>
      <c r="Z1894" s="310"/>
      <c r="AA1894" s="103" t="s">
        <v>352</v>
      </c>
      <c r="AC1894" s="74"/>
    </row>
    <row r="1895" spans="1:30" x14ac:dyDescent="0.2">
      <c r="A1895" s="123">
        <v>1</v>
      </c>
      <c r="B1895" s="280">
        <v>439</v>
      </c>
      <c r="C1895" s="277">
        <v>893</v>
      </c>
      <c r="D1895" s="70">
        <v>1425</v>
      </c>
      <c r="E1895" s="280">
        <v>1890</v>
      </c>
      <c r="F1895" s="69">
        <v>2270</v>
      </c>
      <c r="G1895" s="280">
        <v>3155</v>
      </c>
      <c r="H1895" s="278"/>
      <c r="I1895" s="70"/>
      <c r="J1895" s="278"/>
      <c r="K1895" s="280"/>
      <c r="L1895" s="58"/>
      <c r="M1895" s="58"/>
      <c r="N1895" s="123">
        <v>1</v>
      </c>
      <c r="O1895" s="280">
        <v>439</v>
      </c>
      <c r="P1895" s="277">
        <v>459</v>
      </c>
      <c r="Q1895" s="15">
        <v>540</v>
      </c>
      <c r="R1895" s="280">
        <v>468</v>
      </c>
      <c r="S1895" s="69">
        <v>404</v>
      </c>
      <c r="T1895" s="280">
        <v>890</v>
      </c>
      <c r="U1895" s="278"/>
      <c r="V1895" s="70"/>
      <c r="W1895" s="278"/>
      <c r="X1895" s="280"/>
      <c r="Y1895" s="58"/>
      <c r="Z1895" s="58"/>
      <c r="AA1895" s="64">
        <v>1</v>
      </c>
      <c r="AC1895" s="74">
        <f t="shared" si="230"/>
        <v>486</v>
      </c>
      <c r="AD1895" s="15" t="b">
        <f t="shared" ref="AD1895:AD1918" si="235">IF(T1895&gt;=T1865, TRUE, FALSE)</f>
        <v>1</v>
      </c>
    </row>
    <row r="1896" spans="1:30" x14ac:dyDescent="0.2">
      <c r="A1896" s="123">
        <v>2</v>
      </c>
      <c r="B1896" s="70">
        <v>404</v>
      </c>
      <c r="C1896" s="277">
        <v>823</v>
      </c>
      <c r="D1896" s="70">
        <v>1157</v>
      </c>
      <c r="E1896" s="70">
        <v>1502</v>
      </c>
      <c r="F1896" s="90">
        <v>1885</v>
      </c>
      <c r="G1896" s="70">
        <v>2209</v>
      </c>
      <c r="H1896" s="101"/>
      <c r="I1896" s="70"/>
      <c r="J1896" s="101"/>
      <c r="K1896" s="70"/>
      <c r="L1896" s="58"/>
      <c r="M1896" s="58"/>
      <c r="N1896" s="123">
        <v>2</v>
      </c>
      <c r="O1896" s="70">
        <v>404</v>
      </c>
      <c r="P1896" s="277">
        <v>425</v>
      </c>
      <c r="Q1896" s="277">
        <v>354</v>
      </c>
      <c r="R1896" s="70">
        <v>366</v>
      </c>
      <c r="S1896" s="90">
        <v>388</v>
      </c>
      <c r="T1896" s="70">
        <v>338</v>
      </c>
      <c r="U1896" s="101"/>
      <c r="V1896" s="70"/>
      <c r="W1896" s="101"/>
      <c r="X1896" s="70"/>
      <c r="Y1896" s="58"/>
      <c r="Z1896" s="58"/>
      <c r="AA1896" s="64">
        <v>2</v>
      </c>
      <c r="AC1896" s="74">
        <f t="shared" si="230"/>
        <v>-50</v>
      </c>
      <c r="AD1896" s="15" t="b">
        <f t="shared" si="235"/>
        <v>1</v>
      </c>
    </row>
    <row r="1897" spans="1:30" x14ac:dyDescent="0.2">
      <c r="A1897" s="123">
        <v>3</v>
      </c>
      <c r="B1897" s="70">
        <v>90</v>
      </c>
      <c r="C1897" s="277">
        <v>269</v>
      </c>
      <c r="D1897" s="70">
        <v>466</v>
      </c>
      <c r="E1897" s="70">
        <v>589</v>
      </c>
      <c r="F1897" s="90">
        <v>673</v>
      </c>
      <c r="G1897" s="70">
        <v>781</v>
      </c>
      <c r="H1897" s="101"/>
      <c r="I1897" s="70"/>
      <c r="J1897" s="101"/>
      <c r="K1897" s="70"/>
      <c r="L1897" s="58"/>
      <c r="M1897" s="58"/>
      <c r="N1897" s="123">
        <v>3</v>
      </c>
      <c r="O1897" s="70">
        <v>90</v>
      </c>
      <c r="P1897" s="277">
        <v>179</v>
      </c>
      <c r="Q1897" s="277">
        <v>197</v>
      </c>
      <c r="R1897" s="70">
        <v>161</v>
      </c>
      <c r="S1897" s="90">
        <v>104</v>
      </c>
      <c r="T1897" s="70">
        <v>114</v>
      </c>
      <c r="U1897" s="101"/>
      <c r="V1897" s="70"/>
      <c r="W1897" s="101"/>
      <c r="X1897" s="70"/>
      <c r="Y1897" s="58"/>
      <c r="Z1897" s="58"/>
      <c r="AA1897" s="64">
        <v>3</v>
      </c>
      <c r="AC1897" s="74">
        <f t="shared" si="230"/>
        <v>10</v>
      </c>
      <c r="AD1897" s="15" t="b">
        <f t="shared" si="235"/>
        <v>1</v>
      </c>
    </row>
    <row r="1898" spans="1:30" x14ac:dyDescent="0.2">
      <c r="A1898" s="123">
        <v>4</v>
      </c>
      <c r="B1898" s="70">
        <v>450</v>
      </c>
      <c r="C1898" s="277">
        <v>1073</v>
      </c>
      <c r="D1898" s="70">
        <v>1486</v>
      </c>
      <c r="E1898" s="70">
        <v>1864</v>
      </c>
      <c r="F1898" s="90">
        <v>2113</v>
      </c>
      <c r="G1898" s="70">
        <v>2355</v>
      </c>
      <c r="H1898" s="101"/>
      <c r="I1898" s="70"/>
      <c r="J1898" s="101"/>
      <c r="K1898" s="70"/>
      <c r="L1898" s="58"/>
      <c r="M1898" s="58"/>
      <c r="N1898" s="123">
        <v>4</v>
      </c>
      <c r="O1898" s="70">
        <v>450</v>
      </c>
      <c r="P1898" s="277">
        <v>624</v>
      </c>
      <c r="Q1898" s="277">
        <v>424</v>
      </c>
      <c r="R1898" s="70">
        <v>384</v>
      </c>
      <c r="S1898" s="90">
        <v>306</v>
      </c>
      <c r="T1898" s="70">
        <v>245</v>
      </c>
      <c r="U1898" s="101"/>
      <c r="V1898" s="70"/>
      <c r="W1898" s="101"/>
      <c r="X1898" s="70"/>
      <c r="Y1898" s="58"/>
      <c r="Z1898" s="58"/>
      <c r="AA1898" s="64">
        <v>4</v>
      </c>
      <c r="AC1898" s="74">
        <f t="shared" si="230"/>
        <v>-61</v>
      </c>
      <c r="AD1898" s="15" t="b">
        <f t="shared" si="235"/>
        <v>1</v>
      </c>
    </row>
    <row r="1899" spans="1:30" x14ac:dyDescent="0.2">
      <c r="A1899" s="123">
        <v>5</v>
      </c>
      <c r="B1899" s="70">
        <v>339</v>
      </c>
      <c r="C1899" s="277">
        <v>642</v>
      </c>
      <c r="D1899" s="70">
        <v>954</v>
      </c>
      <c r="E1899" s="70">
        <v>1065</v>
      </c>
      <c r="F1899" s="90">
        <v>1418</v>
      </c>
      <c r="G1899" s="70">
        <v>1716</v>
      </c>
      <c r="H1899" s="101"/>
      <c r="I1899" s="70"/>
      <c r="J1899" s="101"/>
      <c r="K1899" s="70"/>
      <c r="L1899" s="58"/>
      <c r="M1899" s="58"/>
      <c r="N1899" s="123">
        <v>5</v>
      </c>
      <c r="O1899" s="70">
        <v>339</v>
      </c>
      <c r="P1899" s="277">
        <v>302</v>
      </c>
      <c r="Q1899" s="277">
        <v>309</v>
      </c>
      <c r="R1899" s="70">
        <v>119</v>
      </c>
      <c r="S1899" s="90">
        <v>366</v>
      </c>
      <c r="T1899" s="70">
        <v>310</v>
      </c>
      <c r="U1899" s="101"/>
      <c r="V1899" s="70"/>
      <c r="W1899" s="101"/>
      <c r="X1899" s="70"/>
      <c r="Y1899" s="58"/>
      <c r="Z1899" s="58"/>
      <c r="AA1899" s="64">
        <v>5</v>
      </c>
      <c r="AC1899" s="74">
        <f t="shared" si="230"/>
        <v>-56</v>
      </c>
      <c r="AD1899" s="15" t="b">
        <f t="shared" si="235"/>
        <v>1</v>
      </c>
    </row>
    <row r="1900" spans="1:30" x14ac:dyDescent="0.2">
      <c r="A1900" s="123">
        <v>6</v>
      </c>
      <c r="B1900" s="70">
        <v>200</v>
      </c>
      <c r="C1900" s="277">
        <v>388</v>
      </c>
      <c r="D1900" s="70">
        <v>687</v>
      </c>
      <c r="E1900" s="70">
        <v>773</v>
      </c>
      <c r="F1900" s="90">
        <v>908</v>
      </c>
      <c r="G1900" s="70">
        <v>1528</v>
      </c>
      <c r="H1900" s="101"/>
      <c r="I1900" s="70"/>
      <c r="J1900" s="101"/>
      <c r="K1900" s="70"/>
      <c r="L1900" s="58"/>
      <c r="M1900" s="58"/>
      <c r="N1900" s="123">
        <v>6</v>
      </c>
      <c r="O1900" s="70">
        <v>200</v>
      </c>
      <c r="P1900" s="277">
        <v>248</v>
      </c>
      <c r="Q1900" s="277">
        <v>299</v>
      </c>
      <c r="R1900" s="70">
        <v>86</v>
      </c>
      <c r="S1900" s="90">
        <v>137</v>
      </c>
      <c r="T1900" s="70">
        <v>622</v>
      </c>
      <c r="U1900" s="101"/>
      <c r="V1900" s="70"/>
      <c r="W1900" s="101"/>
      <c r="X1900" s="70"/>
      <c r="Y1900" s="58"/>
      <c r="Z1900" s="58"/>
      <c r="AA1900" s="64">
        <v>6</v>
      </c>
      <c r="AC1900" s="74">
        <f t="shared" si="230"/>
        <v>485</v>
      </c>
      <c r="AD1900" s="15" t="b">
        <f t="shared" si="235"/>
        <v>1</v>
      </c>
    </row>
    <row r="1901" spans="1:30" x14ac:dyDescent="0.2">
      <c r="A1901" s="123">
        <v>7</v>
      </c>
      <c r="B1901" s="70">
        <v>136</v>
      </c>
      <c r="C1901" s="277">
        <v>256</v>
      </c>
      <c r="D1901" s="70">
        <v>383</v>
      </c>
      <c r="E1901" s="70">
        <v>541</v>
      </c>
      <c r="F1901" s="90">
        <v>726</v>
      </c>
      <c r="G1901" s="70">
        <v>894</v>
      </c>
      <c r="H1901" s="101"/>
      <c r="I1901" s="70"/>
      <c r="J1901" s="101"/>
      <c r="K1901" s="70"/>
      <c r="L1901" s="58"/>
      <c r="M1901" s="58"/>
      <c r="N1901" s="123">
        <v>7</v>
      </c>
      <c r="O1901" s="70">
        <v>136</v>
      </c>
      <c r="P1901" s="277">
        <v>120</v>
      </c>
      <c r="Q1901" s="277">
        <v>128</v>
      </c>
      <c r="R1901" s="70">
        <v>160</v>
      </c>
      <c r="S1901" s="90">
        <v>184</v>
      </c>
      <c r="T1901" s="70">
        <v>168</v>
      </c>
      <c r="U1901" s="101"/>
      <c r="V1901" s="70"/>
      <c r="W1901" s="101"/>
      <c r="X1901" s="70"/>
      <c r="Y1901" s="58"/>
      <c r="Z1901" s="58"/>
      <c r="AA1901" s="64">
        <v>7</v>
      </c>
      <c r="AC1901" s="74">
        <f t="shared" si="230"/>
        <v>-16</v>
      </c>
      <c r="AD1901" s="15" t="b">
        <f t="shared" si="235"/>
        <v>1</v>
      </c>
    </row>
    <row r="1902" spans="1:30" x14ac:dyDescent="0.2">
      <c r="A1902" s="123">
        <v>8</v>
      </c>
      <c r="B1902" s="70">
        <v>2236</v>
      </c>
      <c r="C1902" s="277">
        <v>4161</v>
      </c>
      <c r="D1902" s="70">
        <v>6161</v>
      </c>
      <c r="E1902" s="70">
        <v>8489</v>
      </c>
      <c r="F1902" s="90">
        <v>10422</v>
      </c>
      <c r="G1902" s="70">
        <v>12798</v>
      </c>
      <c r="H1902" s="101"/>
      <c r="I1902" s="70"/>
      <c r="J1902" s="101"/>
      <c r="K1902" s="70"/>
      <c r="L1902" s="58"/>
      <c r="M1902" s="58"/>
      <c r="N1902" s="123">
        <v>8</v>
      </c>
      <c r="O1902" s="70">
        <v>2236</v>
      </c>
      <c r="P1902" s="277">
        <v>1925</v>
      </c>
      <c r="Q1902" s="277">
        <v>2002</v>
      </c>
      <c r="R1902" s="70">
        <v>2330</v>
      </c>
      <c r="S1902" s="90">
        <v>1954</v>
      </c>
      <c r="T1902" s="70">
        <v>2400</v>
      </c>
      <c r="U1902" s="101"/>
      <c r="V1902" s="70"/>
      <c r="W1902" s="101"/>
      <c r="X1902" s="70"/>
      <c r="Y1902" s="58"/>
      <c r="Z1902" s="58"/>
      <c r="AA1902" s="64">
        <v>8</v>
      </c>
      <c r="AC1902" s="74">
        <f t="shared" si="230"/>
        <v>446</v>
      </c>
      <c r="AD1902" s="15" t="b">
        <f t="shared" si="235"/>
        <v>1</v>
      </c>
    </row>
    <row r="1903" spans="1:30" x14ac:dyDescent="0.2">
      <c r="A1903" s="123">
        <v>9</v>
      </c>
      <c r="B1903" s="70">
        <v>460</v>
      </c>
      <c r="C1903" s="277">
        <v>1591</v>
      </c>
      <c r="D1903" s="70">
        <v>2010</v>
      </c>
      <c r="E1903" s="70">
        <v>2614</v>
      </c>
      <c r="F1903" s="90">
        <v>3013</v>
      </c>
      <c r="G1903" s="70">
        <v>3321</v>
      </c>
      <c r="H1903" s="101"/>
      <c r="I1903" s="70"/>
      <c r="J1903" s="101"/>
      <c r="K1903" s="70"/>
      <c r="L1903" s="58"/>
      <c r="M1903" s="58"/>
      <c r="N1903" s="123">
        <v>9</v>
      </c>
      <c r="O1903" s="70">
        <v>460</v>
      </c>
      <c r="P1903" s="277">
        <v>1132</v>
      </c>
      <c r="Q1903" s="277">
        <v>419</v>
      </c>
      <c r="R1903" s="70">
        <v>615</v>
      </c>
      <c r="S1903" s="90">
        <v>421</v>
      </c>
      <c r="T1903" s="70">
        <v>322</v>
      </c>
      <c r="U1903" s="101"/>
      <c r="V1903" s="70"/>
      <c r="W1903" s="101"/>
      <c r="X1903" s="70"/>
      <c r="Y1903" s="58"/>
      <c r="Z1903" s="58"/>
      <c r="AA1903" s="64">
        <v>9</v>
      </c>
      <c r="AC1903" s="74">
        <f t="shared" si="230"/>
        <v>-99</v>
      </c>
      <c r="AD1903" s="15" t="b">
        <f t="shared" si="235"/>
        <v>1</v>
      </c>
    </row>
    <row r="1904" spans="1:30" x14ac:dyDescent="0.2">
      <c r="A1904" s="123">
        <v>10</v>
      </c>
      <c r="B1904" s="70">
        <v>511</v>
      </c>
      <c r="C1904" s="277">
        <v>1007</v>
      </c>
      <c r="D1904" s="70">
        <v>1470</v>
      </c>
      <c r="E1904" s="70">
        <v>2026</v>
      </c>
      <c r="F1904" s="90">
        <v>2494</v>
      </c>
      <c r="G1904" s="70">
        <v>2994</v>
      </c>
      <c r="H1904" s="101"/>
      <c r="I1904" s="70"/>
      <c r="J1904" s="101"/>
      <c r="K1904" s="70"/>
      <c r="L1904" s="58"/>
      <c r="M1904" s="58"/>
      <c r="N1904" s="123">
        <v>10</v>
      </c>
      <c r="O1904" s="70">
        <v>511</v>
      </c>
      <c r="P1904" s="277">
        <v>501</v>
      </c>
      <c r="Q1904" s="277">
        <v>480</v>
      </c>
      <c r="R1904" s="70">
        <v>569</v>
      </c>
      <c r="S1904" s="90">
        <v>481</v>
      </c>
      <c r="T1904" s="70">
        <v>511</v>
      </c>
      <c r="U1904" s="101"/>
      <c r="V1904" s="70"/>
      <c r="W1904" s="101"/>
      <c r="X1904" s="70"/>
      <c r="Y1904" s="58"/>
      <c r="Z1904" s="58"/>
      <c r="AA1904" s="64">
        <v>10</v>
      </c>
      <c r="AC1904" s="74">
        <f t="shared" si="230"/>
        <v>30</v>
      </c>
      <c r="AD1904" s="15" t="b">
        <f t="shared" si="235"/>
        <v>1</v>
      </c>
    </row>
    <row r="1905" spans="1:30" x14ac:dyDescent="0.2">
      <c r="A1905" s="123">
        <v>11</v>
      </c>
      <c r="B1905" s="70">
        <v>311</v>
      </c>
      <c r="C1905" s="277">
        <v>659</v>
      </c>
      <c r="D1905" s="70">
        <v>1442</v>
      </c>
      <c r="E1905" s="70">
        <v>2012</v>
      </c>
      <c r="F1905" s="90">
        <v>2463</v>
      </c>
      <c r="G1905" s="70">
        <v>2590</v>
      </c>
      <c r="H1905" s="101"/>
      <c r="I1905" s="70"/>
      <c r="J1905" s="101"/>
      <c r="K1905" s="70"/>
      <c r="L1905" s="58"/>
      <c r="M1905" s="58"/>
      <c r="N1905" s="123">
        <v>11</v>
      </c>
      <c r="O1905" s="70">
        <v>311</v>
      </c>
      <c r="P1905" s="277">
        <v>349</v>
      </c>
      <c r="Q1905" s="277">
        <v>783</v>
      </c>
      <c r="R1905" s="70">
        <v>571</v>
      </c>
      <c r="S1905" s="90">
        <v>452</v>
      </c>
      <c r="T1905" s="70">
        <v>127</v>
      </c>
      <c r="U1905" s="101"/>
      <c r="V1905" s="70"/>
      <c r="W1905" s="101"/>
      <c r="X1905" s="70"/>
      <c r="Y1905" s="58"/>
      <c r="Z1905" s="58"/>
      <c r="AA1905" s="64">
        <v>11</v>
      </c>
      <c r="AC1905" s="74">
        <f t="shared" si="230"/>
        <v>-325</v>
      </c>
      <c r="AD1905" s="15" t="b">
        <f t="shared" si="235"/>
        <v>1</v>
      </c>
    </row>
    <row r="1906" spans="1:30" x14ac:dyDescent="0.2">
      <c r="A1906" s="123">
        <v>12</v>
      </c>
      <c r="B1906" s="70">
        <v>2196</v>
      </c>
      <c r="C1906" s="277">
        <v>4257</v>
      </c>
      <c r="D1906" s="70">
        <v>6180</v>
      </c>
      <c r="E1906" s="70">
        <v>10301</v>
      </c>
      <c r="F1906" s="90">
        <v>12738</v>
      </c>
      <c r="G1906" s="70">
        <v>14982</v>
      </c>
      <c r="H1906" s="101"/>
      <c r="I1906" s="70"/>
      <c r="J1906" s="101"/>
      <c r="K1906" s="70"/>
      <c r="L1906" s="58"/>
      <c r="M1906" s="58"/>
      <c r="N1906" s="123">
        <v>12</v>
      </c>
      <c r="O1906" s="70">
        <v>2196</v>
      </c>
      <c r="P1906" s="277">
        <v>2069</v>
      </c>
      <c r="Q1906" s="277">
        <v>1943</v>
      </c>
      <c r="R1906" s="70">
        <v>4136</v>
      </c>
      <c r="S1906" s="90">
        <v>2527</v>
      </c>
      <c r="T1906" s="70">
        <v>2282</v>
      </c>
      <c r="U1906" s="101"/>
      <c r="V1906" s="70"/>
      <c r="W1906" s="101"/>
      <c r="X1906" s="70"/>
      <c r="Y1906" s="58"/>
      <c r="Z1906" s="58"/>
      <c r="AA1906" s="64">
        <v>12</v>
      </c>
      <c r="AC1906" s="74">
        <f t="shared" si="230"/>
        <v>-245</v>
      </c>
      <c r="AD1906" s="15" t="b">
        <f t="shared" si="235"/>
        <v>1</v>
      </c>
    </row>
    <row r="1907" spans="1:30" x14ac:dyDescent="0.2">
      <c r="A1907" s="123">
        <v>13</v>
      </c>
      <c r="B1907" s="70">
        <v>554</v>
      </c>
      <c r="C1907" s="277">
        <v>1082</v>
      </c>
      <c r="D1907" s="70">
        <v>1646</v>
      </c>
      <c r="E1907" s="70">
        <v>2165</v>
      </c>
      <c r="F1907" s="90">
        <v>2603</v>
      </c>
      <c r="G1907" s="70">
        <v>3332</v>
      </c>
      <c r="H1907" s="101"/>
      <c r="I1907" s="70"/>
      <c r="J1907" s="101"/>
      <c r="K1907" s="70"/>
      <c r="L1907" s="58"/>
      <c r="M1907" s="58"/>
      <c r="N1907" s="123">
        <v>13</v>
      </c>
      <c r="O1907" s="70">
        <v>554</v>
      </c>
      <c r="P1907" s="277">
        <v>532</v>
      </c>
      <c r="Q1907" s="277">
        <v>573</v>
      </c>
      <c r="R1907" s="70">
        <v>522</v>
      </c>
      <c r="S1907" s="90">
        <v>441</v>
      </c>
      <c r="T1907" s="70">
        <v>722</v>
      </c>
      <c r="U1907" s="101"/>
      <c r="V1907" s="70"/>
      <c r="W1907" s="101"/>
      <c r="X1907" s="70"/>
      <c r="Y1907" s="58"/>
      <c r="Z1907" s="58"/>
      <c r="AA1907" s="64">
        <v>13</v>
      </c>
      <c r="AC1907" s="74">
        <f t="shared" si="230"/>
        <v>281</v>
      </c>
      <c r="AD1907" s="15" t="b">
        <f t="shared" si="235"/>
        <v>1</v>
      </c>
    </row>
    <row r="1908" spans="1:30" x14ac:dyDescent="0.2">
      <c r="A1908" s="123">
        <v>14</v>
      </c>
      <c r="B1908" s="70">
        <v>964</v>
      </c>
      <c r="C1908" s="277">
        <v>1728</v>
      </c>
      <c r="D1908" s="70">
        <v>2796</v>
      </c>
      <c r="E1908" s="70">
        <v>3401</v>
      </c>
      <c r="F1908" s="90">
        <v>4720</v>
      </c>
      <c r="G1908" s="70">
        <v>5608</v>
      </c>
      <c r="H1908" s="101"/>
      <c r="I1908" s="70"/>
      <c r="J1908" s="101"/>
      <c r="K1908" s="70"/>
      <c r="L1908" s="58"/>
      <c r="M1908" s="58"/>
      <c r="N1908" s="123">
        <v>14</v>
      </c>
      <c r="O1908" s="70">
        <v>964</v>
      </c>
      <c r="P1908" s="277">
        <v>861</v>
      </c>
      <c r="Q1908" s="277">
        <v>1166</v>
      </c>
      <c r="R1908" s="70">
        <v>843</v>
      </c>
      <c r="S1908" s="90">
        <v>1340</v>
      </c>
      <c r="T1908" s="70">
        <v>951</v>
      </c>
      <c r="U1908" s="101"/>
      <c r="V1908" s="70"/>
      <c r="W1908" s="101"/>
      <c r="X1908" s="70"/>
      <c r="Y1908" s="58"/>
      <c r="Z1908" s="58"/>
      <c r="AA1908" s="64">
        <v>14</v>
      </c>
      <c r="AC1908" s="74">
        <f t="shared" si="230"/>
        <v>-389</v>
      </c>
      <c r="AD1908" s="15" t="b">
        <f t="shared" si="235"/>
        <v>1</v>
      </c>
    </row>
    <row r="1909" spans="1:30" x14ac:dyDescent="0.2">
      <c r="A1909" s="123">
        <v>15</v>
      </c>
      <c r="B1909" s="70">
        <v>2284</v>
      </c>
      <c r="C1909" s="277">
        <v>3504</v>
      </c>
      <c r="D1909" s="70">
        <v>5150</v>
      </c>
      <c r="E1909" s="70">
        <v>6277</v>
      </c>
      <c r="F1909" s="90">
        <v>7338</v>
      </c>
      <c r="G1909" s="70">
        <v>9091</v>
      </c>
      <c r="H1909" s="101"/>
      <c r="I1909" s="70"/>
      <c r="J1909" s="101"/>
      <c r="K1909" s="70"/>
      <c r="L1909" s="58"/>
      <c r="M1909" s="58"/>
      <c r="N1909" s="123">
        <v>15</v>
      </c>
      <c r="O1909" s="70">
        <v>2284</v>
      </c>
      <c r="P1909" s="277">
        <v>1371</v>
      </c>
      <c r="Q1909" s="277">
        <v>1724</v>
      </c>
      <c r="R1909" s="70">
        <v>1314</v>
      </c>
      <c r="S1909" s="90">
        <v>1289</v>
      </c>
      <c r="T1909" s="70">
        <v>2010</v>
      </c>
      <c r="U1909" s="101"/>
      <c r="V1909" s="70"/>
      <c r="W1909" s="101"/>
      <c r="X1909" s="70"/>
      <c r="Y1909" s="58"/>
      <c r="Z1909" s="58"/>
      <c r="AA1909" s="64">
        <v>15</v>
      </c>
      <c r="AC1909" s="74">
        <f t="shared" si="230"/>
        <v>721</v>
      </c>
      <c r="AD1909" s="15" t="b">
        <f t="shared" si="235"/>
        <v>1</v>
      </c>
    </row>
    <row r="1910" spans="1:30" x14ac:dyDescent="0.2">
      <c r="A1910" s="123">
        <v>16</v>
      </c>
      <c r="B1910" s="70">
        <v>204</v>
      </c>
      <c r="C1910" s="277">
        <v>384</v>
      </c>
      <c r="D1910" s="70">
        <v>569</v>
      </c>
      <c r="E1910" s="70">
        <v>761</v>
      </c>
      <c r="F1910" s="90">
        <v>941</v>
      </c>
      <c r="G1910" s="70">
        <v>1144</v>
      </c>
      <c r="H1910" s="101"/>
      <c r="I1910" s="70"/>
      <c r="J1910" s="101"/>
      <c r="K1910" s="70"/>
      <c r="L1910" s="58"/>
      <c r="M1910" s="58"/>
      <c r="N1910" s="123">
        <v>16</v>
      </c>
      <c r="O1910" s="70">
        <v>204</v>
      </c>
      <c r="P1910" s="277">
        <v>185</v>
      </c>
      <c r="Q1910" s="277">
        <v>187</v>
      </c>
      <c r="R1910" s="70">
        <v>194</v>
      </c>
      <c r="S1910" s="90">
        <v>181</v>
      </c>
      <c r="T1910" s="70">
        <v>209</v>
      </c>
      <c r="U1910" s="101"/>
      <c r="V1910" s="70"/>
      <c r="W1910" s="101"/>
      <c r="X1910" s="70"/>
      <c r="Y1910" s="58"/>
      <c r="Z1910" s="58"/>
      <c r="AA1910" s="64">
        <v>16</v>
      </c>
      <c r="AC1910" s="74">
        <f t="shared" si="230"/>
        <v>28</v>
      </c>
      <c r="AD1910" s="15" t="b">
        <f t="shared" si="235"/>
        <v>1</v>
      </c>
    </row>
    <row r="1911" spans="1:30" x14ac:dyDescent="0.2">
      <c r="A1911" s="123">
        <v>17</v>
      </c>
      <c r="B1911" s="70">
        <v>566</v>
      </c>
      <c r="C1911" s="277">
        <v>1693</v>
      </c>
      <c r="D1911" s="70">
        <v>3392</v>
      </c>
      <c r="E1911" s="70">
        <v>3902</v>
      </c>
      <c r="F1911" s="90">
        <v>4773</v>
      </c>
      <c r="G1911" s="70">
        <v>5142</v>
      </c>
      <c r="H1911" s="101"/>
      <c r="I1911" s="70"/>
      <c r="J1911" s="101"/>
      <c r="K1911" s="70"/>
      <c r="L1911" s="58"/>
      <c r="M1911" s="58"/>
      <c r="N1911" s="123">
        <v>17</v>
      </c>
      <c r="O1911" s="280">
        <v>566</v>
      </c>
      <c r="P1911" s="277">
        <v>1127</v>
      </c>
      <c r="Q1911" s="277">
        <v>1699</v>
      </c>
      <c r="R1911" s="70">
        <v>511</v>
      </c>
      <c r="S1911" s="90">
        <v>879</v>
      </c>
      <c r="T1911" s="70">
        <v>372</v>
      </c>
      <c r="U1911" s="101"/>
      <c r="V1911" s="70"/>
      <c r="W1911" s="101"/>
      <c r="X1911" s="70"/>
      <c r="Y1911" s="58"/>
      <c r="Z1911" s="58"/>
      <c r="AA1911" s="64">
        <v>17</v>
      </c>
      <c r="AC1911" s="74">
        <f t="shared" si="230"/>
        <v>-507</v>
      </c>
      <c r="AD1911" s="15" t="b">
        <f t="shared" si="235"/>
        <v>1</v>
      </c>
    </row>
    <row r="1912" spans="1:30" x14ac:dyDescent="0.2">
      <c r="A1912" s="123">
        <v>18</v>
      </c>
      <c r="B1912" s="70">
        <v>579</v>
      </c>
      <c r="C1912" s="277">
        <v>956</v>
      </c>
      <c r="D1912" s="70">
        <v>1344</v>
      </c>
      <c r="E1912" s="70">
        <v>1823</v>
      </c>
      <c r="F1912" s="90">
        <v>2327</v>
      </c>
      <c r="G1912" s="70">
        <v>2796</v>
      </c>
      <c r="H1912" s="101"/>
      <c r="I1912" s="70"/>
      <c r="J1912" s="101"/>
      <c r="K1912" s="70"/>
      <c r="L1912" s="58"/>
      <c r="M1912" s="58"/>
      <c r="N1912" s="123">
        <v>18</v>
      </c>
      <c r="O1912" s="70">
        <v>579</v>
      </c>
      <c r="P1912" s="277">
        <v>387</v>
      </c>
      <c r="Q1912" s="277">
        <v>391</v>
      </c>
      <c r="R1912" s="70">
        <v>457</v>
      </c>
      <c r="S1912" s="90">
        <v>495</v>
      </c>
      <c r="T1912" s="70">
        <v>469</v>
      </c>
      <c r="U1912" s="101"/>
      <c r="V1912" s="70"/>
      <c r="W1912" s="101"/>
      <c r="X1912" s="70"/>
      <c r="Y1912" s="58"/>
      <c r="Z1912" s="58"/>
      <c r="AA1912" s="64">
        <v>18</v>
      </c>
      <c r="AC1912" s="74">
        <f t="shared" si="230"/>
        <v>-26</v>
      </c>
      <c r="AD1912" s="15" t="b">
        <f t="shared" si="235"/>
        <v>1</v>
      </c>
    </row>
    <row r="1913" spans="1:30" x14ac:dyDescent="0.2">
      <c r="A1913" s="123">
        <v>19</v>
      </c>
      <c r="B1913" s="70">
        <v>583</v>
      </c>
      <c r="C1913" s="277">
        <v>756</v>
      </c>
      <c r="D1913" s="70">
        <v>938</v>
      </c>
      <c r="E1913" s="70">
        <v>1143</v>
      </c>
      <c r="F1913" s="90">
        <v>1246</v>
      </c>
      <c r="G1913" s="70">
        <v>1446</v>
      </c>
      <c r="H1913" s="101"/>
      <c r="I1913" s="70"/>
      <c r="J1913" s="101"/>
      <c r="K1913" s="70"/>
      <c r="L1913" s="58"/>
      <c r="M1913" s="58"/>
      <c r="N1913" s="123">
        <v>19</v>
      </c>
      <c r="O1913" s="70">
        <v>583</v>
      </c>
      <c r="P1913" s="277">
        <v>170</v>
      </c>
      <c r="Q1913" s="277">
        <v>184</v>
      </c>
      <c r="R1913" s="70">
        <v>209</v>
      </c>
      <c r="S1913" s="90">
        <v>104</v>
      </c>
      <c r="T1913" s="70">
        <v>199</v>
      </c>
      <c r="U1913" s="101"/>
      <c r="V1913" s="70"/>
      <c r="W1913" s="101"/>
      <c r="X1913" s="70"/>
      <c r="Y1913" s="58"/>
      <c r="Z1913" s="58"/>
      <c r="AA1913" s="64">
        <v>19</v>
      </c>
      <c r="AC1913" s="74">
        <f t="shared" si="230"/>
        <v>95</v>
      </c>
      <c r="AD1913" s="15" t="b">
        <f t="shared" si="235"/>
        <v>1</v>
      </c>
    </row>
    <row r="1914" spans="1:30" x14ac:dyDescent="0.2">
      <c r="A1914" s="123">
        <v>20</v>
      </c>
      <c r="B1914" s="70">
        <v>304</v>
      </c>
      <c r="C1914" s="277">
        <v>663</v>
      </c>
      <c r="D1914" s="70">
        <v>915</v>
      </c>
      <c r="E1914" s="70">
        <v>1182</v>
      </c>
      <c r="F1914" s="90">
        <v>1389</v>
      </c>
      <c r="G1914" s="70">
        <v>1863</v>
      </c>
      <c r="H1914" s="101"/>
      <c r="I1914" s="70"/>
      <c r="J1914" s="101"/>
      <c r="K1914" s="70"/>
      <c r="L1914" s="58"/>
      <c r="M1914" s="58"/>
      <c r="N1914" s="123">
        <v>20</v>
      </c>
      <c r="O1914" s="70">
        <v>304</v>
      </c>
      <c r="P1914" s="277">
        <v>375</v>
      </c>
      <c r="Q1914" s="277">
        <v>253</v>
      </c>
      <c r="R1914" s="70">
        <v>279</v>
      </c>
      <c r="S1914" s="90">
        <v>208</v>
      </c>
      <c r="T1914" s="70">
        <v>486</v>
      </c>
      <c r="U1914" s="101"/>
      <c r="V1914" s="70"/>
      <c r="W1914" s="101"/>
      <c r="X1914" s="70"/>
      <c r="Y1914" s="58"/>
      <c r="Z1914" s="58"/>
      <c r="AA1914" s="64">
        <v>20</v>
      </c>
      <c r="AC1914" s="74">
        <f t="shared" si="230"/>
        <v>278</v>
      </c>
      <c r="AD1914" s="15" t="b">
        <f t="shared" si="235"/>
        <v>1</v>
      </c>
    </row>
    <row r="1915" spans="1:30" x14ac:dyDescent="0.2">
      <c r="A1915" s="123">
        <v>21</v>
      </c>
      <c r="B1915" s="70">
        <v>1102</v>
      </c>
      <c r="C1915" s="277">
        <v>1995</v>
      </c>
      <c r="D1915" s="70">
        <v>2863</v>
      </c>
      <c r="E1915" s="70">
        <v>3993</v>
      </c>
      <c r="F1915" s="90">
        <v>4719</v>
      </c>
      <c r="G1915" s="70">
        <v>5724</v>
      </c>
      <c r="H1915" s="101"/>
      <c r="I1915" s="70"/>
      <c r="J1915" s="101"/>
      <c r="K1915" s="70"/>
      <c r="L1915" s="58"/>
      <c r="M1915" s="58"/>
      <c r="N1915" s="123">
        <v>21</v>
      </c>
      <c r="O1915" s="70">
        <v>1102</v>
      </c>
      <c r="P1915" s="277">
        <v>901</v>
      </c>
      <c r="Q1915" s="277">
        <v>876</v>
      </c>
      <c r="R1915" s="70">
        <v>1181</v>
      </c>
      <c r="S1915" s="90">
        <v>840</v>
      </c>
      <c r="T1915" s="70">
        <v>1010</v>
      </c>
      <c r="U1915" s="101"/>
      <c r="V1915" s="70"/>
      <c r="W1915" s="101"/>
      <c r="X1915" s="70"/>
      <c r="Y1915" s="58"/>
      <c r="Z1915" s="58"/>
      <c r="AA1915" s="64">
        <v>21</v>
      </c>
      <c r="AC1915" s="74">
        <f t="shared" si="230"/>
        <v>170</v>
      </c>
      <c r="AD1915" s="15" t="b">
        <f t="shared" si="235"/>
        <v>1</v>
      </c>
    </row>
    <row r="1916" spans="1:30" x14ac:dyDescent="0.2">
      <c r="A1916" s="123">
        <v>22</v>
      </c>
      <c r="B1916" s="70">
        <v>1618</v>
      </c>
      <c r="C1916" s="277">
        <v>3162</v>
      </c>
      <c r="D1916" s="70">
        <v>5311</v>
      </c>
      <c r="E1916" s="70">
        <v>6911</v>
      </c>
      <c r="F1916" s="90">
        <v>8849</v>
      </c>
      <c r="G1916" s="70">
        <v>10379</v>
      </c>
      <c r="H1916" s="101"/>
      <c r="I1916" s="70"/>
      <c r="J1916" s="101"/>
      <c r="K1916" s="70"/>
      <c r="L1916" s="58"/>
      <c r="M1916" s="58"/>
      <c r="N1916" s="123">
        <v>22</v>
      </c>
      <c r="O1916" s="70">
        <v>1618</v>
      </c>
      <c r="P1916" s="277">
        <v>1548</v>
      </c>
      <c r="Q1916" s="277">
        <v>2205</v>
      </c>
      <c r="R1916" s="70">
        <v>1649</v>
      </c>
      <c r="S1916" s="90">
        <v>1960</v>
      </c>
      <c r="T1916" s="70">
        <v>1556</v>
      </c>
      <c r="U1916" s="101"/>
      <c r="V1916" s="70"/>
      <c r="W1916" s="101"/>
      <c r="X1916" s="70"/>
      <c r="Y1916" s="58"/>
      <c r="Z1916" s="58"/>
      <c r="AA1916" s="64">
        <v>22</v>
      </c>
      <c r="AC1916" s="74">
        <f t="shared" si="230"/>
        <v>-404</v>
      </c>
      <c r="AD1916" s="15" t="b">
        <f t="shared" si="235"/>
        <v>1</v>
      </c>
    </row>
    <row r="1917" spans="1:30" x14ac:dyDescent="0.2">
      <c r="A1917" s="123">
        <v>23</v>
      </c>
      <c r="B1917" s="70">
        <v>2814</v>
      </c>
      <c r="C1917" s="277">
        <v>5481</v>
      </c>
      <c r="D1917" s="70">
        <v>8299</v>
      </c>
      <c r="E1917" s="70">
        <v>11155</v>
      </c>
      <c r="F1917" s="90">
        <v>13979</v>
      </c>
      <c r="G1917" s="70">
        <v>17479</v>
      </c>
      <c r="H1917" s="101"/>
      <c r="I1917" s="70"/>
      <c r="J1917" s="101"/>
      <c r="K1917" s="70"/>
      <c r="L1917" s="58"/>
      <c r="M1917" s="58"/>
      <c r="N1917" s="123">
        <v>23</v>
      </c>
      <c r="O1917" s="70">
        <v>2814</v>
      </c>
      <c r="P1917" s="277">
        <v>2754</v>
      </c>
      <c r="Q1917" s="277">
        <v>2875</v>
      </c>
      <c r="R1917" s="70">
        <v>2944</v>
      </c>
      <c r="S1917" s="90">
        <v>2952</v>
      </c>
      <c r="T1917" s="70">
        <v>4064</v>
      </c>
      <c r="U1917" s="101"/>
      <c r="V1917" s="70"/>
      <c r="W1917" s="101"/>
      <c r="X1917" s="70"/>
      <c r="Y1917" s="58"/>
      <c r="Z1917" s="58"/>
      <c r="AA1917" s="64">
        <v>23</v>
      </c>
      <c r="AC1917" s="74">
        <f t="shared" si="230"/>
        <v>1112</v>
      </c>
      <c r="AD1917" s="15" t="b">
        <f t="shared" si="235"/>
        <v>1</v>
      </c>
    </row>
    <row r="1918" spans="1:30" x14ac:dyDescent="0.2">
      <c r="A1918" s="123">
        <v>24</v>
      </c>
      <c r="B1918" s="70">
        <v>1020</v>
      </c>
      <c r="C1918" s="277">
        <v>2672</v>
      </c>
      <c r="D1918" s="70">
        <v>3880</v>
      </c>
      <c r="E1918" s="70">
        <v>5075</v>
      </c>
      <c r="F1918" s="90">
        <v>6415</v>
      </c>
      <c r="G1918" s="70">
        <v>8071</v>
      </c>
      <c r="H1918" s="101"/>
      <c r="I1918" s="70"/>
      <c r="J1918" s="101"/>
      <c r="K1918" s="70"/>
      <c r="L1918" s="58"/>
      <c r="M1918" s="58"/>
      <c r="N1918" s="123">
        <v>24</v>
      </c>
      <c r="O1918" s="70">
        <v>1020</v>
      </c>
      <c r="P1918" s="277">
        <v>1714</v>
      </c>
      <c r="Q1918" s="277">
        <v>1292</v>
      </c>
      <c r="R1918" s="70">
        <v>1220</v>
      </c>
      <c r="S1918" s="90">
        <v>1469</v>
      </c>
      <c r="T1918" s="70">
        <v>1889</v>
      </c>
      <c r="U1918" s="101"/>
      <c r="V1918" s="70"/>
      <c r="W1918" s="101"/>
      <c r="X1918" s="70"/>
      <c r="Y1918" s="58"/>
      <c r="Z1918" s="58"/>
      <c r="AA1918" s="64">
        <v>24</v>
      </c>
      <c r="AC1918" s="74">
        <f t="shared" si="230"/>
        <v>420</v>
      </c>
      <c r="AD1918" s="15" t="b">
        <f t="shared" si="235"/>
        <v>1</v>
      </c>
    </row>
    <row r="1919" spans="1:30" x14ac:dyDescent="0.2">
      <c r="A1919" s="71" t="s">
        <v>2</v>
      </c>
      <c r="B1919" s="61">
        <f t="shared" ref="B1919:G1919" si="236">SUM(B1895:B1918)</f>
        <v>20364</v>
      </c>
      <c r="C1919" s="61">
        <f t="shared" si="236"/>
        <v>40095</v>
      </c>
      <c r="D1919" s="61">
        <f t="shared" si="236"/>
        <v>60924</v>
      </c>
      <c r="E1919" s="61">
        <f t="shared" si="236"/>
        <v>81454</v>
      </c>
      <c r="F1919" s="61">
        <f t="shared" si="236"/>
        <v>100422</v>
      </c>
      <c r="G1919" s="61">
        <f t="shared" si="236"/>
        <v>121398</v>
      </c>
      <c r="H1919" s="61">
        <f t="shared" ref="H1919:M1919" si="237">SUM(H1895:H1918)</f>
        <v>0</v>
      </c>
      <c r="I1919" s="61">
        <f t="shared" si="237"/>
        <v>0</v>
      </c>
      <c r="J1919" s="61">
        <f t="shared" si="237"/>
        <v>0</v>
      </c>
      <c r="K1919" s="61">
        <f t="shared" si="237"/>
        <v>0</v>
      </c>
      <c r="L1919" s="61">
        <f t="shared" si="237"/>
        <v>0</v>
      </c>
      <c r="M1919" s="61">
        <f t="shared" si="237"/>
        <v>0</v>
      </c>
      <c r="N1919" s="71" t="s">
        <v>2</v>
      </c>
      <c r="O1919" s="61">
        <f t="shared" ref="O1919:T1919" si="238">SUM(O1895:O1918)</f>
        <v>20364</v>
      </c>
      <c r="P1919" s="61">
        <f t="shared" si="238"/>
        <v>20258</v>
      </c>
      <c r="Q1919" s="61">
        <f t="shared" si="238"/>
        <v>21303</v>
      </c>
      <c r="R1919" s="61">
        <f t="shared" si="238"/>
        <v>21288</v>
      </c>
      <c r="S1919" s="61">
        <f t="shared" si="238"/>
        <v>19882</v>
      </c>
      <c r="T1919" s="61">
        <f t="shared" si="238"/>
        <v>22266</v>
      </c>
      <c r="U1919" s="61">
        <f t="shared" ref="U1919:Z1919" si="239">SUM(U1895:U1918)</f>
        <v>0</v>
      </c>
      <c r="V1919" s="61">
        <f t="shared" si="239"/>
        <v>0</v>
      </c>
      <c r="W1919" s="61">
        <f t="shared" si="239"/>
        <v>0</v>
      </c>
      <c r="X1919" s="61">
        <f t="shared" si="239"/>
        <v>0</v>
      </c>
      <c r="Y1919" s="61">
        <f t="shared" si="239"/>
        <v>0</v>
      </c>
      <c r="Z1919" s="61">
        <f t="shared" si="239"/>
        <v>0</v>
      </c>
      <c r="AA1919" s="60" t="s">
        <v>2</v>
      </c>
      <c r="AC1919" s="74"/>
    </row>
    <row r="1920" spans="1:30" x14ac:dyDescent="0.2">
      <c r="D1920" s="67"/>
      <c r="E1920" s="67"/>
      <c r="H1920" s="354"/>
      <c r="I1920" s="354"/>
      <c r="J1920" s="354"/>
      <c r="L1920" s="95"/>
      <c r="P1920" s="354"/>
      <c r="R1920" s="354"/>
      <c r="S1920" s="354"/>
      <c r="T1920" s="354"/>
      <c r="U1920" s="354"/>
      <c r="V1920" s="354"/>
      <c r="W1920" s="354"/>
      <c r="X1920" s="354"/>
      <c r="AA1920" s="45"/>
      <c r="AC1920" s="74"/>
    </row>
    <row r="1921" spans="1:29" x14ac:dyDescent="0.2">
      <c r="A1921" s="45"/>
      <c r="B1921" s="95"/>
      <c r="C1921" s="95"/>
      <c r="D1921" s="67"/>
      <c r="E1921" s="67"/>
      <c r="H1921" s="354"/>
      <c r="I1921" s="354"/>
      <c r="J1921" s="354"/>
      <c r="O1921" s="95"/>
      <c r="P1921" s="95"/>
      <c r="Q1921" s="354"/>
      <c r="U1921" s="354"/>
      <c r="V1921" s="354"/>
      <c r="W1921" s="354"/>
      <c r="X1921" s="354"/>
      <c r="AC1921" s="74"/>
    </row>
    <row r="1922" spans="1:29" x14ac:dyDescent="0.2">
      <c r="Q1922" s="95"/>
      <c r="AC1922" s="74"/>
    </row>
    <row r="1923" spans="1:29" x14ac:dyDescent="0.2">
      <c r="B1923" s="283"/>
      <c r="C1923" s="282"/>
      <c r="O1923" s="81"/>
      <c r="AC1923" s="74"/>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c r="V1924" s="310"/>
      <c r="W1924" s="310"/>
      <c r="X1924" s="310" t="s">
        <v>114</v>
      </c>
      <c r="Y1924" s="310"/>
      <c r="Z1924" s="310"/>
      <c r="AA1924" s="103" t="s">
        <v>354</v>
      </c>
      <c r="AC1924" s="74"/>
    </row>
    <row r="1925" spans="1:29" x14ac:dyDescent="0.2">
      <c r="A1925" s="122">
        <v>1</v>
      </c>
      <c r="B1925" s="70">
        <v>7</v>
      </c>
      <c r="C1925" s="277">
        <v>11</v>
      </c>
      <c r="D1925" s="70">
        <v>17</v>
      </c>
      <c r="E1925" s="70">
        <v>19</v>
      </c>
      <c r="F1925" s="364">
        <v>24</v>
      </c>
      <c r="G1925" s="70">
        <v>31</v>
      </c>
      <c r="H1925" s="70"/>
      <c r="I1925" s="70"/>
      <c r="J1925" s="70"/>
      <c r="K1925" s="70"/>
      <c r="L1925" s="58"/>
      <c r="M1925" s="70"/>
      <c r="N1925" s="122">
        <v>1</v>
      </c>
      <c r="O1925" s="70">
        <v>7</v>
      </c>
      <c r="P1925" s="277">
        <v>4</v>
      </c>
      <c r="Q1925" s="70">
        <v>6</v>
      </c>
      <c r="R1925" s="70">
        <v>1</v>
      </c>
      <c r="S1925" s="364">
        <v>5</v>
      </c>
      <c r="T1925" s="70">
        <v>6</v>
      </c>
      <c r="U1925" s="70"/>
      <c r="V1925" s="70"/>
      <c r="W1925" s="70"/>
      <c r="X1925" s="70"/>
      <c r="Y1925" s="70"/>
      <c r="Z1925" s="70"/>
      <c r="AA1925" s="56">
        <v>1</v>
      </c>
      <c r="AC1925" s="74">
        <f t="shared" si="230"/>
        <v>1</v>
      </c>
    </row>
    <row r="1926" spans="1:29" x14ac:dyDescent="0.2">
      <c r="A1926" s="122">
        <v>2</v>
      </c>
      <c r="B1926" s="70">
        <v>7</v>
      </c>
      <c r="C1926" s="277">
        <v>24</v>
      </c>
      <c r="D1926" s="70">
        <v>47</v>
      </c>
      <c r="E1926" s="70">
        <v>54</v>
      </c>
      <c r="F1926" s="364">
        <v>63</v>
      </c>
      <c r="G1926" s="70">
        <v>76</v>
      </c>
      <c r="H1926" s="70"/>
      <c r="I1926" s="70"/>
      <c r="J1926" s="70"/>
      <c r="K1926" s="70"/>
      <c r="L1926" s="58"/>
      <c r="M1926" s="70"/>
      <c r="N1926" s="122">
        <v>2</v>
      </c>
      <c r="O1926" s="70">
        <v>7</v>
      </c>
      <c r="P1926" s="277">
        <v>14</v>
      </c>
      <c r="Q1926" s="70">
        <v>22</v>
      </c>
      <c r="R1926" s="70">
        <v>7</v>
      </c>
      <c r="S1926" s="364">
        <v>10</v>
      </c>
      <c r="T1926" s="70">
        <v>11</v>
      </c>
      <c r="U1926" s="70"/>
      <c r="V1926" s="70"/>
      <c r="W1926" s="70"/>
      <c r="X1926" s="70"/>
      <c r="Y1926" s="70"/>
      <c r="Z1926" s="70"/>
      <c r="AA1926" s="56">
        <v>2</v>
      </c>
      <c r="AC1926" s="74">
        <f t="shared" ref="AC1926:AC1989" si="240">IFERROR(T1926-S1926,0)</f>
        <v>1</v>
      </c>
    </row>
    <row r="1927" spans="1:29" x14ac:dyDescent="0.2">
      <c r="A1927" s="122">
        <v>3</v>
      </c>
      <c r="B1927" s="70">
        <v>27</v>
      </c>
      <c r="C1927" s="277">
        <v>93</v>
      </c>
      <c r="D1927" s="70">
        <v>188</v>
      </c>
      <c r="E1927" s="70">
        <v>234</v>
      </c>
      <c r="F1927" s="364">
        <v>250</v>
      </c>
      <c r="G1927" s="70">
        <v>304</v>
      </c>
      <c r="H1927" s="70"/>
      <c r="I1927" s="70"/>
      <c r="J1927" s="70"/>
      <c r="K1927" s="70"/>
      <c r="L1927" s="58"/>
      <c r="M1927" s="70"/>
      <c r="N1927" s="122">
        <v>3</v>
      </c>
      <c r="O1927" s="70">
        <v>27</v>
      </c>
      <c r="P1927" s="277">
        <v>66</v>
      </c>
      <c r="Q1927" s="70">
        <v>95</v>
      </c>
      <c r="R1927" s="70">
        <v>84</v>
      </c>
      <c r="S1927" s="364">
        <v>36</v>
      </c>
      <c r="T1927" s="70">
        <v>58</v>
      </c>
      <c r="U1927" s="70"/>
      <c r="V1927" s="70"/>
      <c r="W1927" s="70"/>
      <c r="X1927" s="70"/>
      <c r="Y1927" s="70"/>
      <c r="Z1927" s="70"/>
      <c r="AA1927" s="56">
        <v>3</v>
      </c>
      <c r="AC1927" s="74">
        <f t="shared" si="240"/>
        <v>22</v>
      </c>
    </row>
    <row r="1928" spans="1:29" x14ac:dyDescent="0.2">
      <c r="A1928" s="122">
        <v>4</v>
      </c>
      <c r="B1928" s="70">
        <v>45</v>
      </c>
      <c r="C1928" s="277">
        <v>75</v>
      </c>
      <c r="D1928" s="70">
        <v>83</v>
      </c>
      <c r="E1928" s="70">
        <v>96</v>
      </c>
      <c r="F1928" s="364">
        <v>103</v>
      </c>
      <c r="G1928" s="70">
        <v>106</v>
      </c>
      <c r="H1928" s="70"/>
      <c r="I1928" s="70"/>
      <c r="J1928" s="70"/>
      <c r="K1928" s="70"/>
      <c r="L1928" s="58"/>
      <c r="M1928" s="70"/>
      <c r="N1928" s="122">
        <v>4</v>
      </c>
      <c r="O1928" s="70">
        <v>45</v>
      </c>
      <c r="P1928" s="277">
        <v>30</v>
      </c>
      <c r="Q1928" s="70">
        <v>8</v>
      </c>
      <c r="R1928" s="70">
        <v>13</v>
      </c>
      <c r="S1928" s="364">
        <v>7</v>
      </c>
      <c r="T1928" s="70">
        <v>3</v>
      </c>
      <c r="U1928" s="70"/>
      <c r="V1928" s="70"/>
      <c r="W1928" s="70"/>
      <c r="X1928" s="70"/>
      <c r="Y1928" s="70"/>
      <c r="Z1928" s="70"/>
      <c r="AA1928" s="56">
        <v>4</v>
      </c>
      <c r="AC1928" s="74">
        <f t="shared" si="240"/>
        <v>-4</v>
      </c>
    </row>
    <row r="1929" spans="1:29" x14ac:dyDescent="0.2">
      <c r="A1929" s="122">
        <v>5</v>
      </c>
      <c r="B1929" s="70">
        <v>40</v>
      </c>
      <c r="C1929" s="277">
        <v>46</v>
      </c>
      <c r="D1929" s="70">
        <v>80</v>
      </c>
      <c r="E1929" s="70">
        <v>71</v>
      </c>
      <c r="F1929" s="364">
        <v>87</v>
      </c>
      <c r="G1929" s="70">
        <v>93</v>
      </c>
      <c r="H1929" s="70"/>
      <c r="I1929" s="70"/>
      <c r="J1929" s="70"/>
      <c r="K1929" s="70"/>
      <c r="L1929" s="58"/>
      <c r="M1929" s="70"/>
      <c r="N1929" s="122">
        <v>5</v>
      </c>
      <c r="O1929" s="70">
        <v>40</v>
      </c>
      <c r="P1929" s="277">
        <v>5</v>
      </c>
      <c r="Q1929" s="70">
        <v>34</v>
      </c>
      <c r="R1929" s="70">
        <v>8</v>
      </c>
      <c r="S1929" s="364">
        <v>17</v>
      </c>
      <c r="T1929" s="70">
        <v>20</v>
      </c>
      <c r="U1929" s="70"/>
      <c r="V1929" s="70"/>
      <c r="W1929" s="70"/>
      <c r="X1929" s="70"/>
      <c r="Y1929" s="70"/>
      <c r="Z1929" s="70"/>
      <c r="AA1929" s="56">
        <v>5</v>
      </c>
      <c r="AC1929" s="74">
        <f t="shared" si="240"/>
        <v>3</v>
      </c>
    </row>
    <row r="1930" spans="1:29" x14ac:dyDescent="0.2">
      <c r="A1930" s="122">
        <v>6</v>
      </c>
      <c r="B1930" s="70">
        <v>87</v>
      </c>
      <c r="C1930" s="277">
        <v>151</v>
      </c>
      <c r="D1930" s="70">
        <v>317</v>
      </c>
      <c r="E1930" s="70">
        <v>339</v>
      </c>
      <c r="F1930" s="364">
        <v>349</v>
      </c>
      <c r="G1930" s="70">
        <v>451</v>
      </c>
      <c r="H1930" s="70"/>
      <c r="I1930" s="70"/>
      <c r="J1930" s="70"/>
      <c r="K1930" s="70"/>
      <c r="L1930" s="58"/>
      <c r="M1930" s="70"/>
      <c r="N1930" s="122">
        <v>6</v>
      </c>
      <c r="O1930" s="70">
        <v>87</v>
      </c>
      <c r="P1930" s="277">
        <v>122</v>
      </c>
      <c r="Q1930" s="70">
        <v>165</v>
      </c>
      <c r="R1930" s="70">
        <v>6</v>
      </c>
      <c r="S1930" s="364">
        <v>6</v>
      </c>
      <c r="T1930" s="70">
        <v>102</v>
      </c>
      <c r="U1930" s="70"/>
      <c r="V1930" s="70"/>
      <c r="W1930" s="70"/>
      <c r="X1930" s="70"/>
      <c r="Y1930" s="70"/>
      <c r="Z1930" s="70"/>
      <c r="AA1930" s="56">
        <v>6</v>
      </c>
      <c r="AC1930" s="74">
        <f t="shared" si="240"/>
        <v>96</v>
      </c>
    </row>
    <row r="1931" spans="1:29" x14ac:dyDescent="0.2">
      <c r="A1931" s="122">
        <v>7</v>
      </c>
      <c r="B1931" s="70">
        <v>9</v>
      </c>
      <c r="C1931" s="277">
        <v>14</v>
      </c>
      <c r="D1931" s="70">
        <v>30</v>
      </c>
      <c r="E1931" s="70">
        <v>42</v>
      </c>
      <c r="F1931" s="364">
        <v>68</v>
      </c>
      <c r="G1931" s="70">
        <v>95</v>
      </c>
      <c r="H1931" s="70"/>
      <c r="I1931" s="70"/>
      <c r="J1931" s="70"/>
      <c r="K1931" s="70"/>
      <c r="L1931" s="58"/>
      <c r="M1931" s="70"/>
      <c r="N1931" s="122">
        <v>7</v>
      </c>
      <c r="O1931" s="70">
        <v>9</v>
      </c>
      <c r="P1931" s="277">
        <v>5</v>
      </c>
      <c r="Q1931" s="70">
        <v>16</v>
      </c>
      <c r="R1931" s="70">
        <v>11</v>
      </c>
      <c r="S1931" s="364">
        <v>26</v>
      </c>
      <c r="T1931" s="70">
        <v>27</v>
      </c>
      <c r="U1931" s="70"/>
      <c r="V1931" s="70"/>
      <c r="W1931" s="70"/>
      <c r="X1931" s="70"/>
      <c r="Y1931" s="70"/>
      <c r="Z1931" s="70"/>
      <c r="AA1931" s="56">
        <v>7</v>
      </c>
      <c r="AC1931" s="74">
        <f t="shared" si="240"/>
        <v>1</v>
      </c>
    </row>
    <row r="1932" spans="1:29" x14ac:dyDescent="0.2">
      <c r="A1932" s="122">
        <v>8</v>
      </c>
      <c r="B1932" s="70">
        <v>2</v>
      </c>
      <c r="C1932" s="277">
        <v>2</v>
      </c>
      <c r="D1932" s="70">
        <v>8</v>
      </c>
      <c r="E1932" s="70">
        <v>8</v>
      </c>
      <c r="F1932" s="364">
        <v>8</v>
      </c>
      <c r="G1932" s="70">
        <v>8</v>
      </c>
      <c r="H1932" s="70"/>
      <c r="I1932" s="70"/>
      <c r="J1932" s="70"/>
      <c r="K1932" s="70"/>
      <c r="L1932" s="58"/>
      <c r="M1932" s="70"/>
      <c r="N1932" s="122">
        <v>8</v>
      </c>
      <c r="O1932" s="70">
        <v>2</v>
      </c>
      <c r="P1932" s="277">
        <v>0</v>
      </c>
      <c r="Q1932" s="70">
        <v>6</v>
      </c>
      <c r="R1932" s="70">
        <v>0</v>
      </c>
      <c r="S1932" s="364">
        <v>0</v>
      </c>
      <c r="T1932" s="70">
        <v>0</v>
      </c>
      <c r="U1932" s="70"/>
      <c r="V1932" s="70"/>
      <c r="W1932" s="70"/>
      <c r="X1932" s="70"/>
      <c r="Y1932" s="70"/>
      <c r="Z1932" s="70"/>
      <c r="AA1932" s="56">
        <v>8</v>
      </c>
      <c r="AC1932" s="74">
        <f t="shared" si="240"/>
        <v>0</v>
      </c>
    </row>
    <row r="1933" spans="1:29" x14ac:dyDescent="0.2">
      <c r="A1933" s="122">
        <v>9</v>
      </c>
      <c r="B1933" s="70">
        <v>5</v>
      </c>
      <c r="C1933" s="277">
        <v>13</v>
      </c>
      <c r="D1933" s="70">
        <v>20</v>
      </c>
      <c r="E1933" s="70">
        <v>28</v>
      </c>
      <c r="F1933" s="364">
        <v>71</v>
      </c>
      <c r="G1933" s="70">
        <v>76</v>
      </c>
      <c r="H1933" s="70"/>
      <c r="I1933" s="70"/>
      <c r="J1933" s="70"/>
      <c r="K1933" s="70"/>
      <c r="L1933" s="58"/>
      <c r="M1933" s="70"/>
      <c r="N1933" s="122">
        <v>9</v>
      </c>
      <c r="O1933" s="70">
        <v>5</v>
      </c>
      <c r="P1933" s="277">
        <v>8</v>
      </c>
      <c r="Q1933" s="70">
        <v>7</v>
      </c>
      <c r="R1933" s="70">
        <v>11</v>
      </c>
      <c r="S1933" s="364">
        <v>40</v>
      </c>
      <c r="T1933" s="70">
        <v>5</v>
      </c>
      <c r="U1933" s="70"/>
      <c r="V1933" s="70"/>
      <c r="W1933" s="70"/>
      <c r="X1933" s="70"/>
      <c r="Y1933" s="70"/>
      <c r="Z1933" s="70"/>
      <c r="AA1933" s="56">
        <v>9</v>
      </c>
      <c r="AC1933" s="74">
        <f t="shared" si="240"/>
        <v>-35</v>
      </c>
    </row>
    <row r="1934" spans="1:29" x14ac:dyDescent="0.2">
      <c r="A1934" s="122">
        <v>10</v>
      </c>
      <c r="B1934" s="70">
        <v>40</v>
      </c>
      <c r="C1934" s="277">
        <v>90</v>
      </c>
      <c r="D1934" s="70">
        <v>152</v>
      </c>
      <c r="E1934" s="70">
        <v>231</v>
      </c>
      <c r="F1934" s="364">
        <v>272</v>
      </c>
      <c r="G1934" s="70">
        <v>319</v>
      </c>
      <c r="H1934" s="70"/>
      <c r="I1934" s="70"/>
      <c r="J1934" s="70"/>
      <c r="K1934" s="70"/>
      <c r="L1934" s="58"/>
      <c r="M1934" s="70"/>
      <c r="N1934" s="122">
        <v>10</v>
      </c>
      <c r="O1934" s="70">
        <v>40</v>
      </c>
      <c r="P1934" s="277">
        <v>50</v>
      </c>
      <c r="Q1934" s="70">
        <v>61</v>
      </c>
      <c r="R1934" s="70">
        <v>88</v>
      </c>
      <c r="S1934" s="364">
        <v>48</v>
      </c>
      <c r="T1934" s="70">
        <v>47</v>
      </c>
      <c r="U1934" s="70"/>
      <c r="V1934" s="70"/>
      <c r="W1934" s="70"/>
      <c r="X1934" s="70"/>
      <c r="Y1934" s="70"/>
      <c r="Z1934" s="70"/>
      <c r="AA1934" s="56">
        <v>10</v>
      </c>
      <c r="AC1934" s="74">
        <f t="shared" si="240"/>
        <v>-1</v>
      </c>
    </row>
    <row r="1935" spans="1:29" x14ac:dyDescent="0.2">
      <c r="A1935" s="122">
        <v>11</v>
      </c>
      <c r="B1935" s="70">
        <v>10</v>
      </c>
      <c r="C1935" s="277">
        <v>12</v>
      </c>
      <c r="D1935" s="70">
        <v>26</v>
      </c>
      <c r="E1935" s="70">
        <v>58</v>
      </c>
      <c r="F1935" s="364">
        <v>99</v>
      </c>
      <c r="G1935" s="70">
        <v>107</v>
      </c>
      <c r="H1935" s="70"/>
      <c r="I1935" s="70"/>
      <c r="J1935" s="70"/>
      <c r="K1935" s="70"/>
      <c r="L1935" s="58"/>
      <c r="M1935" s="70"/>
      <c r="N1935" s="122">
        <v>11</v>
      </c>
      <c r="O1935" s="70">
        <v>10</v>
      </c>
      <c r="P1935" s="277">
        <v>2</v>
      </c>
      <c r="Q1935" s="70">
        <v>14</v>
      </c>
      <c r="R1935" s="70">
        <v>32</v>
      </c>
      <c r="S1935" s="364">
        <v>41</v>
      </c>
      <c r="T1935" s="70">
        <v>8</v>
      </c>
      <c r="U1935" s="70"/>
      <c r="V1935" s="70"/>
      <c r="W1935" s="70"/>
      <c r="X1935" s="70"/>
      <c r="Y1935" s="70"/>
      <c r="Z1935" s="70"/>
      <c r="AA1935" s="56">
        <v>11</v>
      </c>
      <c r="AC1935" s="74">
        <f t="shared" si="240"/>
        <v>-33</v>
      </c>
    </row>
    <row r="1936" spans="1:29" x14ac:dyDescent="0.2">
      <c r="A1936" s="122">
        <v>12</v>
      </c>
      <c r="B1936" s="70">
        <v>197</v>
      </c>
      <c r="C1936" s="277">
        <v>298</v>
      </c>
      <c r="D1936" s="70">
        <v>323</v>
      </c>
      <c r="E1936" s="70">
        <v>339</v>
      </c>
      <c r="F1936" s="364">
        <v>399</v>
      </c>
      <c r="G1936" s="70">
        <v>438</v>
      </c>
      <c r="H1936" s="70"/>
      <c r="I1936" s="70"/>
      <c r="J1936" s="70"/>
      <c r="K1936" s="70"/>
      <c r="L1936" s="58"/>
      <c r="M1936" s="70"/>
      <c r="N1936" s="122">
        <v>12</v>
      </c>
      <c r="O1936" s="70">
        <v>197</v>
      </c>
      <c r="P1936" s="277">
        <v>101</v>
      </c>
      <c r="Q1936" s="70">
        <v>29</v>
      </c>
      <c r="R1936" s="70">
        <v>17</v>
      </c>
      <c r="S1936" s="364">
        <v>64</v>
      </c>
      <c r="T1936" s="70">
        <v>47</v>
      </c>
      <c r="U1936" s="70"/>
      <c r="V1936" s="70"/>
      <c r="W1936" s="70"/>
      <c r="X1936" s="70"/>
      <c r="Y1936" s="70"/>
      <c r="Z1936" s="70"/>
      <c r="AA1936" s="56">
        <v>12</v>
      </c>
      <c r="AC1936" s="74">
        <f t="shared" si="240"/>
        <v>-17</v>
      </c>
    </row>
    <row r="1937" spans="1:29" x14ac:dyDescent="0.2">
      <c r="A1937" s="122">
        <v>13</v>
      </c>
      <c r="B1937" s="70">
        <v>64</v>
      </c>
      <c r="C1937" s="277">
        <v>125</v>
      </c>
      <c r="D1937" s="70">
        <v>174</v>
      </c>
      <c r="E1937" s="70">
        <v>222</v>
      </c>
      <c r="F1937" s="364">
        <v>249</v>
      </c>
      <c r="G1937" s="70">
        <v>548</v>
      </c>
      <c r="H1937" s="70"/>
      <c r="I1937" s="70"/>
      <c r="J1937" s="70"/>
      <c r="K1937" s="70"/>
      <c r="L1937" s="58"/>
      <c r="M1937" s="70"/>
      <c r="N1937" s="122">
        <v>13</v>
      </c>
      <c r="O1937" s="70">
        <v>64</v>
      </c>
      <c r="P1937" s="277">
        <v>66</v>
      </c>
      <c r="Q1937" s="70">
        <v>57</v>
      </c>
      <c r="R1937" s="70">
        <v>54</v>
      </c>
      <c r="S1937" s="364">
        <v>33</v>
      </c>
      <c r="T1937" s="70">
        <v>296</v>
      </c>
      <c r="U1937" s="70"/>
      <c r="V1937" s="70"/>
      <c r="W1937" s="70"/>
      <c r="X1937" s="70"/>
      <c r="Y1937" s="70"/>
      <c r="Z1937" s="70"/>
      <c r="AA1937" s="56">
        <v>13</v>
      </c>
      <c r="AC1937" s="74">
        <f t="shared" si="240"/>
        <v>263</v>
      </c>
    </row>
    <row r="1938" spans="1:29" x14ac:dyDescent="0.2">
      <c r="A1938" s="122">
        <v>14</v>
      </c>
      <c r="B1938" s="70">
        <v>56</v>
      </c>
      <c r="C1938" s="277">
        <v>100</v>
      </c>
      <c r="D1938" s="70">
        <v>146</v>
      </c>
      <c r="E1938" s="70">
        <v>181</v>
      </c>
      <c r="F1938" s="364">
        <v>210</v>
      </c>
      <c r="G1938" s="70">
        <v>241</v>
      </c>
      <c r="H1938" s="70"/>
      <c r="I1938" s="70"/>
      <c r="J1938" s="70"/>
      <c r="K1938" s="70"/>
      <c r="L1938" s="58"/>
      <c r="M1938" s="70"/>
      <c r="N1938" s="122">
        <v>14</v>
      </c>
      <c r="O1938" s="70">
        <v>56</v>
      </c>
      <c r="P1938" s="277">
        <v>46</v>
      </c>
      <c r="Q1938" s="70">
        <v>48</v>
      </c>
      <c r="R1938" s="70">
        <v>39</v>
      </c>
      <c r="S1938" s="364">
        <v>28</v>
      </c>
      <c r="T1938" s="70">
        <v>45</v>
      </c>
      <c r="U1938" s="70"/>
      <c r="V1938" s="70"/>
      <c r="W1938" s="70"/>
      <c r="X1938" s="70"/>
      <c r="Y1938" s="70"/>
      <c r="Z1938" s="70"/>
      <c r="AA1938" s="56">
        <v>14</v>
      </c>
      <c r="AC1938" s="74">
        <f t="shared" si="240"/>
        <v>17</v>
      </c>
    </row>
    <row r="1939" spans="1:29" x14ac:dyDescent="0.2">
      <c r="A1939" s="122">
        <v>15</v>
      </c>
      <c r="B1939" s="70">
        <v>497</v>
      </c>
      <c r="C1939" s="277">
        <v>578</v>
      </c>
      <c r="D1939" s="70">
        <v>650</v>
      </c>
      <c r="E1939" s="70">
        <v>685</v>
      </c>
      <c r="F1939" s="364">
        <v>728</v>
      </c>
      <c r="G1939" s="70">
        <v>735</v>
      </c>
      <c r="H1939" s="70"/>
      <c r="I1939" s="70"/>
      <c r="J1939" s="70"/>
      <c r="K1939" s="70"/>
      <c r="L1939" s="58"/>
      <c r="M1939" s="70"/>
      <c r="N1939" s="122">
        <v>15</v>
      </c>
      <c r="O1939" s="280">
        <v>497</v>
      </c>
      <c r="P1939" s="277">
        <v>83</v>
      </c>
      <c r="Q1939" s="70">
        <v>80</v>
      </c>
      <c r="R1939" s="70">
        <v>42</v>
      </c>
      <c r="S1939" s="364">
        <v>51</v>
      </c>
      <c r="T1939" s="70">
        <v>14</v>
      </c>
      <c r="U1939" s="70"/>
      <c r="V1939" s="70"/>
      <c r="W1939" s="70"/>
      <c r="X1939" s="70"/>
      <c r="Y1939" s="70"/>
      <c r="Z1939" s="70"/>
      <c r="AA1939" s="56">
        <v>15</v>
      </c>
      <c r="AC1939" s="74">
        <f t="shared" si="240"/>
        <v>-37</v>
      </c>
    </row>
    <row r="1940" spans="1:29" x14ac:dyDescent="0.2">
      <c r="A1940" s="122">
        <v>16</v>
      </c>
      <c r="B1940" s="70">
        <v>7</v>
      </c>
      <c r="C1940" s="277">
        <v>13</v>
      </c>
      <c r="D1940" s="70">
        <v>26</v>
      </c>
      <c r="E1940" s="70">
        <v>33</v>
      </c>
      <c r="F1940" s="364">
        <v>51</v>
      </c>
      <c r="G1940" s="70">
        <v>96</v>
      </c>
      <c r="H1940" s="70"/>
      <c r="I1940" s="70"/>
      <c r="J1940" s="70"/>
      <c r="K1940" s="70"/>
      <c r="L1940" s="58"/>
      <c r="M1940" s="70"/>
      <c r="N1940" s="122">
        <v>16</v>
      </c>
      <c r="O1940" s="70">
        <v>7</v>
      </c>
      <c r="P1940" s="277">
        <v>6</v>
      </c>
      <c r="Q1940" s="70">
        <v>13</v>
      </c>
      <c r="R1940" s="70">
        <v>7</v>
      </c>
      <c r="S1940" s="364">
        <v>18</v>
      </c>
      <c r="T1940" s="70">
        <v>45</v>
      </c>
      <c r="U1940" s="70"/>
      <c r="V1940" s="70"/>
      <c r="W1940" s="70"/>
      <c r="X1940" s="70"/>
      <c r="Y1940" s="70"/>
      <c r="Z1940" s="70"/>
      <c r="AA1940" s="56">
        <v>16</v>
      </c>
      <c r="AC1940" s="74">
        <f t="shared" si="240"/>
        <v>27</v>
      </c>
    </row>
    <row r="1941" spans="1:29" x14ac:dyDescent="0.2">
      <c r="A1941" s="122">
        <v>17</v>
      </c>
      <c r="B1941" s="70">
        <v>93</v>
      </c>
      <c r="C1941" s="277">
        <v>422</v>
      </c>
      <c r="D1941" s="70">
        <v>430</v>
      </c>
      <c r="E1941" s="70">
        <v>452</v>
      </c>
      <c r="F1941" s="364">
        <v>478</v>
      </c>
      <c r="G1941" s="70">
        <v>508</v>
      </c>
      <c r="H1941" s="70"/>
      <c r="I1941" s="70"/>
      <c r="J1941" s="70"/>
      <c r="K1941" s="70"/>
      <c r="L1941" s="58"/>
      <c r="M1941" s="70"/>
      <c r="N1941" s="122">
        <v>17</v>
      </c>
      <c r="O1941" s="280">
        <v>93</v>
      </c>
      <c r="P1941" s="277">
        <v>329</v>
      </c>
      <c r="Q1941" s="70">
        <v>6</v>
      </c>
      <c r="R1941" s="70">
        <v>8</v>
      </c>
      <c r="S1941" s="364">
        <v>26</v>
      </c>
      <c r="T1941" s="70">
        <v>30</v>
      </c>
      <c r="U1941" s="70"/>
      <c r="V1941" s="70"/>
      <c r="W1941" s="70"/>
      <c r="X1941" s="70"/>
      <c r="Y1941" s="70"/>
      <c r="Z1941" s="70"/>
      <c r="AA1941" s="56">
        <v>17</v>
      </c>
      <c r="AC1941" s="74">
        <f t="shared" si="240"/>
        <v>4</v>
      </c>
    </row>
    <row r="1942" spans="1:29" x14ac:dyDescent="0.2">
      <c r="A1942" s="122">
        <v>18</v>
      </c>
      <c r="B1942" s="70">
        <v>9</v>
      </c>
      <c r="C1942" s="277">
        <v>18</v>
      </c>
      <c r="D1942" s="70">
        <v>30</v>
      </c>
      <c r="E1942" s="70">
        <v>41</v>
      </c>
      <c r="F1942" s="364">
        <v>50</v>
      </c>
      <c r="G1942" s="70">
        <v>53</v>
      </c>
      <c r="H1942" s="70"/>
      <c r="I1942" s="70"/>
      <c r="J1942" s="70"/>
      <c r="K1942" s="70"/>
      <c r="L1942" s="58"/>
      <c r="M1942" s="70"/>
      <c r="N1942" s="122">
        <v>18</v>
      </c>
      <c r="O1942" s="70">
        <v>9</v>
      </c>
      <c r="P1942" s="277">
        <v>9</v>
      </c>
      <c r="Q1942" s="70">
        <v>12</v>
      </c>
      <c r="R1942" s="70">
        <v>11</v>
      </c>
      <c r="S1942" s="364">
        <v>9</v>
      </c>
      <c r="T1942" s="70">
        <v>3</v>
      </c>
      <c r="U1942" s="70"/>
      <c r="V1942" s="70"/>
      <c r="W1942" s="70"/>
      <c r="X1942" s="70"/>
      <c r="Y1942" s="70"/>
      <c r="Z1942" s="70"/>
      <c r="AA1942" s="56">
        <v>18</v>
      </c>
      <c r="AC1942" s="74">
        <f t="shared" si="240"/>
        <v>-6</v>
      </c>
    </row>
    <row r="1943" spans="1:29" x14ac:dyDescent="0.2">
      <c r="A1943" s="122">
        <v>19</v>
      </c>
      <c r="B1943" s="70">
        <v>50</v>
      </c>
      <c r="C1943" s="277">
        <v>104</v>
      </c>
      <c r="D1943" s="70">
        <v>115</v>
      </c>
      <c r="E1943" s="70">
        <v>148</v>
      </c>
      <c r="F1943" s="364">
        <v>168</v>
      </c>
      <c r="G1943" s="70">
        <v>184</v>
      </c>
      <c r="H1943" s="70"/>
      <c r="I1943" s="70"/>
      <c r="J1943" s="70"/>
      <c r="K1943" s="70"/>
      <c r="L1943" s="58"/>
      <c r="M1943" s="70"/>
      <c r="N1943" s="122">
        <v>19</v>
      </c>
      <c r="O1943" s="70">
        <v>50</v>
      </c>
      <c r="P1943" s="277">
        <v>53</v>
      </c>
      <c r="Q1943" s="70">
        <v>11</v>
      </c>
      <c r="R1943" s="70">
        <v>31</v>
      </c>
      <c r="S1943" s="364">
        <v>18</v>
      </c>
      <c r="T1943" s="70">
        <v>16</v>
      </c>
      <c r="U1943" s="70"/>
      <c r="V1943" s="70"/>
      <c r="W1943" s="70"/>
      <c r="X1943" s="70"/>
      <c r="Y1943" s="70"/>
      <c r="Z1943" s="70"/>
      <c r="AA1943" s="56">
        <v>19</v>
      </c>
      <c r="AC1943" s="74">
        <f t="shared" si="240"/>
        <v>-2</v>
      </c>
    </row>
    <row r="1944" spans="1:29" x14ac:dyDescent="0.2">
      <c r="A1944" s="122">
        <v>20</v>
      </c>
      <c r="B1944" s="70">
        <v>62</v>
      </c>
      <c r="C1944" s="277">
        <v>101</v>
      </c>
      <c r="D1944" s="70">
        <v>133</v>
      </c>
      <c r="E1944" s="70">
        <v>160</v>
      </c>
      <c r="F1944" s="364">
        <v>187</v>
      </c>
      <c r="G1944" s="70">
        <v>238</v>
      </c>
      <c r="H1944" s="70"/>
      <c r="I1944" s="70"/>
      <c r="J1944" s="70"/>
      <c r="K1944" s="70"/>
      <c r="L1944" s="58"/>
      <c r="M1944" s="70"/>
      <c r="N1944" s="122">
        <v>20</v>
      </c>
      <c r="O1944" s="70">
        <v>62</v>
      </c>
      <c r="P1944" s="277">
        <v>49</v>
      </c>
      <c r="Q1944" s="70">
        <v>32</v>
      </c>
      <c r="R1944" s="70">
        <v>27</v>
      </c>
      <c r="S1944" s="364">
        <v>27</v>
      </c>
      <c r="T1944" s="70">
        <v>51</v>
      </c>
      <c r="U1944" s="70"/>
      <c r="V1944" s="70"/>
      <c r="W1944" s="70"/>
      <c r="X1944" s="70"/>
      <c r="Y1944" s="70"/>
      <c r="Z1944" s="70"/>
      <c r="AA1944" s="56">
        <v>20</v>
      </c>
      <c r="AC1944" s="74">
        <f t="shared" si="240"/>
        <v>24</v>
      </c>
    </row>
    <row r="1945" spans="1:29" x14ac:dyDescent="0.2">
      <c r="A1945" s="122">
        <v>21</v>
      </c>
      <c r="B1945" s="70">
        <v>78</v>
      </c>
      <c r="C1945" s="277">
        <v>189</v>
      </c>
      <c r="D1945" s="70">
        <v>226</v>
      </c>
      <c r="E1945" s="70">
        <v>269</v>
      </c>
      <c r="F1945" s="364">
        <v>347</v>
      </c>
      <c r="G1945" s="70">
        <v>444</v>
      </c>
      <c r="H1945" s="70"/>
      <c r="I1945" s="70"/>
      <c r="J1945" s="70"/>
      <c r="K1945" s="70"/>
      <c r="L1945" s="58"/>
      <c r="M1945" s="70"/>
      <c r="N1945" s="122">
        <v>21</v>
      </c>
      <c r="O1945" s="70">
        <v>78</v>
      </c>
      <c r="P1945" s="277">
        <v>109</v>
      </c>
      <c r="Q1945" s="70">
        <v>30</v>
      </c>
      <c r="R1945" s="70">
        <v>49</v>
      </c>
      <c r="S1945" s="364">
        <v>77</v>
      </c>
      <c r="T1945" s="70">
        <v>94</v>
      </c>
      <c r="U1945" s="70"/>
      <c r="V1945" s="70"/>
      <c r="W1945" s="70"/>
      <c r="X1945" s="70"/>
      <c r="Y1945" s="70"/>
      <c r="Z1945" s="70"/>
      <c r="AA1945" s="56">
        <v>21</v>
      </c>
      <c r="AC1945" s="74">
        <f t="shared" si="240"/>
        <v>17</v>
      </c>
    </row>
    <row r="1946" spans="1:29" x14ac:dyDescent="0.2">
      <c r="A1946" s="122">
        <v>22</v>
      </c>
      <c r="B1946" s="70">
        <v>78</v>
      </c>
      <c r="C1946" s="277">
        <v>247</v>
      </c>
      <c r="D1946" s="70">
        <v>315</v>
      </c>
      <c r="E1946" s="70">
        <v>364</v>
      </c>
      <c r="F1946" s="364">
        <v>510</v>
      </c>
      <c r="G1946" s="70">
        <v>621</v>
      </c>
      <c r="H1946" s="70"/>
      <c r="I1946" s="70"/>
      <c r="J1946" s="70"/>
      <c r="K1946" s="70"/>
      <c r="L1946" s="58"/>
      <c r="M1946" s="70"/>
      <c r="N1946" s="122">
        <v>22</v>
      </c>
      <c r="O1946" s="70">
        <v>78</v>
      </c>
      <c r="P1946" s="277">
        <v>168</v>
      </c>
      <c r="Q1946" s="70">
        <v>73</v>
      </c>
      <c r="R1946" s="70">
        <v>60</v>
      </c>
      <c r="S1946" s="364">
        <v>143</v>
      </c>
      <c r="T1946" s="70">
        <v>111</v>
      </c>
      <c r="U1946" s="70"/>
      <c r="V1946" s="70"/>
      <c r="W1946" s="70"/>
      <c r="X1946" s="70"/>
      <c r="Y1946" s="70"/>
      <c r="Z1946" s="70"/>
      <c r="AA1946" s="56">
        <v>22</v>
      </c>
      <c r="AC1946" s="74">
        <f t="shared" si="240"/>
        <v>-32</v>
      </c>
    </row>
    <row r="1947" spans="1:29" x14ac:dyDescent="0.2">
      <c r="A1947" s="122">
        <v>23</v>
      </c>
      <c r="B1947" s="70">
        <v>1097</v>
      </c>
      <c r="C1947" s="277">
        <v>1983</v>
      </c>
      <c r="D1947" s="70">
        <v>2977</v>
      </c>
      <c r="E1947" s="70">
        <v>3488</v>
      </c>
      <c r="F1947" s="364">
        <v>4086</v>
      </c>
      <c r="G1947" s="70">
        <v>4450</v>
      </c>
      <c r="H1947" s="70"/>
      <c r="I1947" s="70"/>
      <c r="J1947" s="70"/>
      <c r="K1947" s="70"/>
      <c r="L1947" s="58"/>
      <c r="M1947" s="70"/>
      <c r="N1947" s="122">
        <v>23</v>
      </c>
      <c r="O1947" s="70">
        <v>1097</v>
      </c>
      <c r="P1947" s="277">
        <v>940</v>
      </c>
      <c r="Q1947" s="70">
        <v>1021</v>
      </c>
      <c r="R1947" s="70">
        <v>564</v>
      </c>
      <c r="S1947" s="364">
        <v>644</v>
      </c>
      <c r="T1947" s="70">
        <v>463</v>
      </c>
      <c r="U1947" s="70"/>
      <c r="V1947" s="70"/>
      <c r="W1947" s="70"/>
      <c r="X1947" s="70"/>
      <c r="Y1947" s="70"/>
      <c r="Z1947" s="70"/>
      <c r="AA1947" s="56">
        <v>23</v>
      </c>
      <c r="AC1947" s="74">
        <f t="shared" si="240"/>
        <v>-181</v>
      </c>
    </row>
    <row r="1948" spans="1:29" x14ac:dyDescent="0.2">
      <c r="A1948" s="122">
        <v>24</v>
      </c>
      <c r="B1948" s="70">
        <v>104</v>
      </c>
      <c r="C1948" s="277">
        <v>358</v>
      </c>
      <c r="D1948" s="70">
        <v>557</v>
      </c>
      <c r="E1948" s="70">
        <v>591</v>
      </c>
      <c r="F1948" s="364">
        <v>672</v>
      </c>
      <c r="G1948" s="70">
        <v>764</v>
      </c>
      <c r="H1948" s="70"/>
      <c r="I1948" s="70"/>
      <c r="J1948" s="70"/>
      <c r="K1948" s="70"/>
      <c r="L1948" s="58"/>
      <c r="M1948" s="70"/>
      <c r="N1948" s="122">
        <v>24</v>
      </c>
      <c r="O1948" s="70">
        <v>104</v>
      </c>
      <c r="P1948" s="277">
        <v>257</v>
      </c>
      <c r="Q1948" s="70">
        <v>198</v>
      </c>
      <c r="R1948" s="70">
        <v>34</v>
      </c>
      <c r="S1948" s="364">
        <v>92</v>
      </c>
      <c r="T1948" s="70">
        <v>133</v>
      </c>
      <c r="U1948" s="70"/>
      <c r="V1948" s="70"/>
      <c r="W1948" s="70"/>
      <c r="X1948" s="70"/>
      <c r="Y1948" s="70"/>
      <c r="Z1948" s="70"/>
      <c r="AA1948" s="56">
        <v>24</v>
      </c>
      <c r="AC1948" s="74">
        <f t="shared" si="240"/>
        <v>41</v>
      </c>
    </row>
    <row r="1949" spans="1:29" x14ac:dyDescent="0.2">
      <c r="A1949" s="71" t="s">
        <v>2</v>
      </c>
      <c r="B1949" s="61">
        <f t="shared" ref="B1949:G1949" si="241">SUM(B1925:B1948)</f>
        <v>2671</v>
      </c>
      <c r="C1949" s="61">
        <f t="shared" si="241"/>
        <v>5067</v>
      </c>
      <c r="D1949" s="61">
        <f t="shared" si="241"/>
        <v>7070</v>
      </c>
      <c r="E1949" s="61">
        <f t="shared" si="241"/>
        <v>8153</v>
      </c>
      <c r="F1949" s="61">
        <f t="shared" si="241"/>
        <v>9529</v>
      </c>
      <c r="G1949" s="61">
        <f t="shared" si="241"/>
        <v>10986</v>
      </c>
      <c r="H1949" s="61">
        <f t="shared" ref="H1949:M1949" si="242">SUM(H1925:H1948)</f>
        <v>0</v>
      </c>
      <c r="I1949" s="61">
        <f t="shared" si="242"/>
        <v>0</v>
      </c>
      <c r="J1949" s="61">
        <f t="shared" si="242"/>
        <v>0</v>
      </c>
      <c r="K1949" s="61">
        <f t="shared" si="242"/>
        <v>0</v>
      </c>
      <c r="L1949" s="61">
        <f t="shared" si="242"/>
        <v>0</v>
      </c>
      <c r="M1949" s="61">
        <f t="shared" si="242"/>
        <v>0</v>
      </c>
      <c r="N1949" s="314" t="s">
        <v>2</v>
      </c>
      <c r="O1949" s="61">
        <f t="shared" ref="O1949:T1949" si="243">SUM(O1925:O1948)</f>
        <v>2671</v>
      </c>
      <c r="P1949" s="61">
        <f t="shared" si="243"/>
        <v>2522</v>
      </c>
      <c r="Q1949" s="61">
        <f t="shared" si="243"/>
        <v>2044</v>
      </c>
      <c r="R1949" s="61">
        <f t="shared" si="243"/>
        <v>1204</v>
      </c>
      <c r="S1949" s="61">
        <f t="shared" si="243"/>
        <v>1466</v>
      </c>
      <c r="T1949" s="61">
        <f t="shared" si="243"/>
        <v>1635</v>
      </c>
      <c r="U1949" s="61">
        <f t="shared" ref="U1949:Z1949" si="244">SUM(U1925:U1948)</f>
        <v>0</v>
      </c>
      <c r="V1949" s="61">
        <f t="shared" si="244"/>
        <v>0</v>
      </c>
      <c r="W1949" s="61">
        <f t="shared" si="244"/>
        <v>0</v>
      </c>
      <c r="X1949" s="61">
        <f t="shared" si="244"/>
        <v>0</v>
      </c>
      <c r="Y1949" s="61">
        <f t="shared" si="244"/>
        <v>0</v>
      </c>
      <c r="Z1949" s="61">
        <f t="shared" si="244"/>
        <v>0</v>
      </c>
      <c r="AA1949" s="71" t="s">
        <v>2</v>
      </c>
      <c r="AC1949" s="74"/>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74"/>
    </row>
    <row r="1951" spans="1:29" x14ac:dyDescent="0.2">
      <c r="B1951" s="95"/>
      <c r="C1951" s="95"/>
      <c r="D1951" s="67"/>
      <c r="E1951" s="67"/>
      <c r="H1951" s="67"/>
      <c r="O1951" s="95"/>
      <c r="P1951" s="95"/>
      <c r="Q1951" s="354"/>
      <c r="AC1951" s="74"/>
    </row>
    <row r="1952" spans="1:29" x14ac:dyDescent="0.2">
      <c r="Q1952" s="95"/>
      <c r="AC1952" s="74"/>
    </row>
    <row r="1953" spans="1:30" x14ac:dyDescent="0.2">
      <c r="B1953" s="283"/>
      <c r="C1953" s="282"/>
      <c r="O1953" s="81"/>
      <c r="AC1953" s="74"/>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c r="V1954" s="310"/>
      <c r="W1954" s="310"/>
      <c r="X1954" s="310" t="s">
        <v>114</v>
      </c>
      <c r="Y1954" s="310"/>
      <c r="Z1954" s="310"/>
      <c r="AA1954" s="103" t="s">
        <v>355</v>
      </c>
      <c r="AC1954" s="74"/>
    </row>
    <row r="1955" spans="1:30" x14ac:dyDescent="0.2">
      <c r="A1955" s="123">
        <v>1</v>
      </c>
      <c r="B1955" s="70">
        <v>401</v>
      </c>
      <c r="C1955" s="277">
        <v>838</v>
      </c>
      <c r="D1955" s="70">
        <v>1345</v>
      </c>
      <c r="E1955" s="70">
        <v>1791</v>
      </c>
      <c r="F1955" s="364">
        <v>2140</v>
      </c>
      <c r="G1955" s="70">
        <v>3006</v>
      </c>
      <c r="H1955" s="70"/>
      <c r="I1955" s="70"/>
      <c r="J1955" s="70"/>
      <c r="K1955" s="70"/>
      <c r="L1955" s="58"/>
      <c r="M1955" s="70"/>
      <c r="N1955" s="123">
        <v>1</v>
      </c>
      <c r="O1955" s="70">
        <v>401</v>
      </c>
      <c r="P1955" s="70">
        <v>442</v>
      </c>
      <c r="Q1955" s="15">
        <v>515</v>
      </c>
      <c r="R1955" s="70">
        <v>449</v>
      </c>
      <c r="S1955" s="364">
        <v>369</v>
      </c>
      <c r="T1955" s="70">
        <v>870</v>
      </c>
      <c r="U1955" s="70"/>
      <c r="V1955" s="280"/>
      <c r="W1955" s="280"/>
      <c r="X1955" s="70"/>
      <c r="Y1955" s="58"/>
      <c r="Z1955" s="70"/>
      <c r="AA1955" s="64">
        <v>1</v>
      </c>
      <c r="AC1955" s="74">
        <f t="shared" si="240"/>
        <v>501</v>
      </c>
      <c r="AD1955" s="15" t="b">
        <f t="shared" ref="AD1955:AD1978" si="245">IF(T1955&gt;=T1925, TRUE, FALSE)</f>
        <v>1</v>
      </c>
    </row>
    <row r="1956" spans="1:30" x14ac:dyDescent="0.2">
      <c r="A1956" s="123">
        <v>2</v>
      </c>
      <c r="B1956" s="70">
        <v>342</v>
      </c>
      <c r="C1956" s="277">
        <v>713</v>
      </c>
      <c r="D1956" s="70">
        <v>1005</v>
      </c>
      <c r="E1956" s="70">
        <v>1332</v>
      </c>
      <c r="F1956" s="364">
        <v>1673</v>
      </c>
      <c r="G1956" s="70">
        <v>1971</v>
      </c>
      <c r="H1956" s="70"/>
      <c r="I1956" s="70"/>
      <c r="J1956" s="70"/>
      <c r="K1956" s="70"/>
      <c r="L1956" s="58"/>
      <c r="M1956" s="70"/>
      <c r="N1956" s="123">
        <v>2</v>
      </c>
      <c r="O1956" s="70">
        <v>342</v>
      </c>
      <c r="P1956" s="70">
        <v>377</v>
      </c>
      <c r="Q1956" s="395">
        <v>312</v>
      </c>
      <c r="R1956" s="70">
        <v>343</v>
      </c>
      <c r="S1956" s="364">
        <v>346</v>
      </c>
      <c r="T1956" s="70">
        <v>312</v>
      </c>
      <c r="U1956" s="70"/>
      <c r="V1956" s="280"/>
      <c r="W1956" s="280"/>
      <c r="X1956" s="70"/>
      <c r="Y1956" s="58"/>
      <c r="Z1956" s="70"/>
      <c r="AA1956" s="64">
        <v>2</v>
      </c>
      <c r="AC1956" s="74">
        <f t="shared" si="240"/>
        <v>-34</v>
      </c>
      <c r="AD1956" s="15" t="b">
        <f t="shared" si="245"/>
        <v>1</v>
      </c>
    </row>
    <row r="1957" spans="1:30" x14ac:dyDescent="0.2">
      <c r="A1957" s="123">
        <v>3</v>
      </c>
      <c r="B1957" s="70">
        <v>88</v>
      </c>
      <c r="C1957" s="277">
        <v>258</v>
      </c>
      <c r="D1957" s="70">
        <v>426</v>
      </c>
      <c r="E1957" s="70">
        <v>545</v>
      </c>
      <c r="F1957" s="364">
        <v>624</v>
      </c>
      <c r="G1957" s="70">
        <v>731</v>
      </c>
      <c r="H1957" s="70"/>
      <c r="I1957" s="70"/>
      <c r="J1957" s="70"/>
      <c r="K1957" s="70"/>
      <c r="L1957" s="58"/>
      <c r="M1957" s="70"/>
      <c r="N1957" s="123">
        <v>3</v>
      </c>
      <c r="O1957" s="70">
        <v>88</v>
      </c>
      <c r="P1957" s="70">
        <v>170</v>
      </c>
      <c r="Q1957" s="395">
        <v>168</v>
      </c>
      <c r="R1957" s="70">
        <v>157</v>
      </c>
      <c r="S1957" s="364">
        <v>99</v>
      </c>
      <c r="T1957" s="70">
        <v>111</v>
      </c>
      <c r="U1957" s="70"/>
      <c r="V1957" s="280"/>
      <c r="W1957" s="280"/>
      <c r="X1957" s="70"/>
      <c r="Y1957" s="58"/>
      <c r="Z1957" s="70"/>
      <c r="AA1957" s="64">
        <v>3</v>
      </c>
      <c r="AC1957" s="74">
        <f t="shared" si="240"/>
        <v>12</v>
      </c>
      <c r="AD1957" s="15" t="b">
        <f t="shared" si="245"/>
        <v>1</v>
      </c>
    </row>
    <row r="1958" spans="1:30" x14ac:dyDescent="0.2">
      <c r="A1958" s="123">
        <v>4</v>
      </c>
      <c r="B1958" s="70">
        <v>447</v>
      </c>
      <c r="C1958" s="277">
        <v>1054</v>
      </c>
      <c r="D1958" s="70">
        <v>1460</v>
      </c>
      <c r="E1958" s="70">
        <v>1831</v>
      </c>
      <c r="F1958" s="364">
        <v>2042</v>
      </c>
      <c r="G1958" s="70">
        <v>2279</v>
      </c>
      <c r="H1958" s="70"/>
      <c r="I1958" s="70"/>
      <c r="J1958" s="70"/>
      <c r="K1958" s="70"/>
      <c r="L1958" s="58"/>
      <c r="M1958" s="70"/>
      <c r="N1958" s="123">
        <v>4</v>
      </c>
      <c r="O1958" s="70">
        <v>447</v>
      </c>
      <c r="P1958" s="70">
        <v>608</v>
      </c>
      <c r="Q1958" s="395">
        <v>417</v>
      </c>
      <c r="R1958" s="70">
        <v>377</v>
      </c>
      <c r="S1958" s="364">
        <v>268</v>
      </c>
      <c r="T1958" s="70">
        <v>240</v>
      </c>
      <c r="U1958" s="70"/>
      <c r="V1958" s="280"/>
      <c r="W1958" s="280"/>
      <c r="X1958" s="70"/>
      <c r="Y1958" s="58"/>
      <c r="Z1958" s="70"/>
      <c r="AA1958" s="64">
        <v>4</v>
      </c>
      <c r="AC1958" s="74">
        <f t="shared" si="240"/>
        <v>-28</v>
      </c>
      <c r="AD1958" s="15" t="b">
        <f t="shared" si="245"/>
        <v>1</v>
      </c>
    </row>
    <row r="1959" spans="1:30" x14ac:dyDescent="0.2">
      <c r="A1959" s="123">
        <v>5</v>
      </c>
      <c r="B1959" s="70">
        <v>315</v>
      </c>
      <c r="C1959" s="277">
        <v>595</v>
      </c>
      <c r="D1959" s="70">
        <v>885</v>
      </c>
      <c r="E1959" s="70">
        <v>984</v>
      </c>
      <c r="F1959" s="364">
        <v>1308</v>
      </c>
      <c r="G1959" s="70">
        <v>1577</v>
      </c>
      <c r="H1959" s="70"/>
      <c r="I1959" s="70"/>
      <c r="J1959" s="70"/>
      <c r="K1959" s="70"/>
      <c r="L1959" s="58"/>
      <c r="M1959" s="70"/>
      <c r="N1959" s="123">
        <v>5</v>
      </c>
      <c r="O1959" s="70">
        <v>315</v>
      </c>
      <c r="P1959" s="70">
        <v>279</v>
      </c>
      <c r="Q1959" s="395">
        <v>287</v>
      </c>
      <c r="R1959" s="70">
        <v>107</v>
      </c>
      <c r="S1959" s="364">
        <v>337</v>
      </c>
      <c r="T1959" s="70">
        <v>280</v>
      </c>
      <c r="U1959" s="70"/>
      <c r="V1959" s="280"/>
      <c r="W1959" s="280"/>
      <c r="X1959" s="70"/>
      <c r="Y1959" s="58"/>
      <c r="Z1959" s="70"/>
      <c r="AA1959" s="64">
        <v>5</v>
      </c>
      <c r="AC1959" s="74">
        <f t="shared" si="240"/>
        <v>-57</v>
      </c>
      <c r="AD1959" s="15" t="b">
        <f t="shared" si="245"/>
        <v>1</v>
      </c>
    </row>
    <row r="1960" spans="1:30" x14ac:dyDescent="0.2">
      <c r="A1960" s="123">
        <v>6</v>
      </c>
      <c r="B1960" s="70">
        <v>194</v>
      </c>
      <c r="C1960" s="277">
        <v>379</v>
      </c>
      <c r="D1960" s="70">
        <v>673</v>
      </c>
      <c r="E1960" s="70">
        <v>743</v>
      </c>
      <c r="F1960" s="364">
        <v>856</v>
      </c>
      <c r="G1960" s="70">
        <v>1257</v>
      </c>
      <c r="H1960" s="70"/>
      <c r="I1960" s="70"/>
      <c r="J1960" s="70"/>
      <c r="K1960" s="70"/>
      <c r="L1960" s="58"/>
      <c r="M1960" s="70"/>
      <c r="N1960" s="123">
        <v>6</v>
      </c>
      <c r="O1960" s="70">
        <v>194</v>
      </c>
      <c r="P1960" s="70">
        <v>245</v>
      </c>
      <c r="Q1960" s="395">
        <v>294</v>
      </c>
      <c r="R1960" s="70">
        <v>70</v>
      </c>
      <c r="S1960" s="364">
        <v>115</v>
      </c>
      <c r="T1960" s="70">
        <v>401</v>
      </c>
      <c r="U1960" s="70"/>
      <c r="V1960" s="280"/>
      <c r="W1960" s="280"/>
      <c r="X1960" s="70"/>
      <c r="Y1960" s="58"/>
      <c r="Z1960" s="70"/>
      <c r="AA1960" s="64">
        <v>6</v>
      </c>
      <c r="AC1960" s="74">
        <f t="shared" si="240"/>
        <v>286</v>
      </c>
      <c r="AD1960" s="15" t="b">
        <f t="shared" si="245"/>
        <v>1</v>
      </c>
    </row>
    <row r="1961" spans="1:30" x14ac:dyDescent="0.2">
      <c r="A1961" s="123">
        <v>7</v>
      </c>
      <c r="B1961" s="70">
        <v>134</v>
      </c>
      <c r="C1961" s="277">
        <v>252</v>
      </c>
      <c r="D1961" s="70">
        <v>375</v>
      </c>
      <c r="E1961" s="70">
        <v>530</v>
      </c>
      <c r="F1961" s="364">
        <v>711</v>
      </c>
      <c r="G1961" s="70">
        <v>845</v>
      </c>
      <c r="H1961" s="70"/>
      <c r="I1961" s="70"/>
      <c r="J1961" s="70"/>
      <c r="K1961" s="70"/>
      <c r="L1961" s="58"/>
      <c r="M1961" s="70"/>
      <c r="N1961" s="123">
        <v>7</v>
      </c>
      <c r="O1961" s="70">
        <v>134</v>
      </c>
      <c r="P1961" s="70">
        <v>118</v>
      </c>
      <c r="Q1961" s="395">
        <v>124</v>
      </c>
      <c r="R1961" s="70">
        <v>157</v>
      </c>
      <c r="S1961" s="364">
        <v>180</v>
      </c>
      <c r="T1961" s="70">
        <v>134</v>
      </c>
      <c r="U1961" s="70"/>
      <c r="V1961" s="280"/>
      <c r="W1961" s="280"/>
      <c r="X1961" s="70"/>
      <c r="Y1961" s="58"/>
      <c r="Z1961" s="70"/>
      <c r="AA1961" s="64">
        <v>7</v>
      </c>
      <c r="AC1961" s="74">
        <f t="shared" si="240"/>
        <v>-46</v>
      </c>
      <c r="AD1961" s="15" t="b">
        <f t="shared" si="245"/>
        <v>1</v>
      </c>
    </row>
    <row r="1962" spans="1:30" x14ac:dyDescent="0.2">
      <c r="A1962" s="123">
        <v>8</v>
      </c>
      <c r="B1962" s="70">
        <v>2099</v>
      </c>
      <c r="C1962" s="277">
        <v>3859</v>
      </c>
      <c r="D1962" s="70">
        <v>5749</v>
      </c>
      <c r="E1962" s="70">
        <v>7945</v>
      </c>
      <c r="F1962" s="364">
        <v>9746</v>
      </c>
      <c r="G1962" s="70">
        <v>11974</v>
      </c>
      <c r="H1962" s="70"/>
      <c r="I1962" s="70"/>
      <c r="J1962" s="70"/>
      <c r="K1962" s="70"/>
      <c r="L1962" s="58"/>
      <c r="M1962" s="70"/>
      <c r="N1962" s="123">
        <v>8</v>
      </c>
      <c r="O1962" s="70">
        <v>2099</v>
      </c>
      <c r="P1962" s="70">
        <v>1760</v>
      </c>
      <c r="Q1962" s="395">
        <v>1892</v>
      </c>
      <c r="R1962" s="70">
        <v>2197</v>
      </c>
      <c r="S1962" s="364">
        <v>1822</v>
      </c>
      <c r="T1962" s="70">
        <v>2231</v>
      </c>
      <c r="U1962" s="70"/>
      <c r="V1962" s="280"/>
      <c r="W1962" s="280"/>
      <c r="X1962" s="70"/>
      <c r="Y1962" s="58"/>
      <c r="Z1962" s="70"/>
      <c r="AA1962" s="64">
        <v>8</v>
      </c>
      <c r="AC1962" s="74">
        <f t="shared" si="240"/>
        <v>409</v>
      </c>
      <c r="AD1962" s="15" t="b">
        <f t="shared" si="245"/>
        <v>1</v>
      </c>
    </row>
    <row r="1963" spans="1:30" x14ac:dyDescent="0.2">
      <c r="A1963" s="123">
        <v>9</v>
      </c>
      <c r="B1963" s="70">
        <v>383</v>
      </c>
      <c r="C1963" s="277">
        <v>1397</v>
      </c>
      <c r="D1963" s="70">
        <v>1785</v>
      </c>
      <c r="E1963" s="70">
        <v>2314</v>
      </c>
      <c r="F1963" s="364">
        <v>2694</v>
      </c>
      <c r="G1963" s="70">
        <v>2989</v>
      </c>
      <c r="H1963" s="70"/>
      <c r="I1963" s="70"/>
      <c r="J1963" s="70"/>
      <c r="K1963" s="70"/>
      <c r="L1963" s="58"/>
      <c r="M1963" s="70"/>
      <c r="N1963" s="123">
        <v>9</v>
      </c>
      <c r="O1963" s="70">
        <v>383</v>
      </c>
      <c r="P1963" s="70">
        <v>1014</v>
      </c>
      <c r="Q1963" s="395">
        <v>388</v>
      </c>
      <c r="R1963" s="70">
        <v>540</v>
      </c>
      <c r="S1963" s="364">
        <v>402</v>
      </c>
      <c r="T1963" s="70">
        <v>309</v>
      </c>
      <c r="U1963" s="70"/>
      <c r="V1963" s="280"/>
      <c r="W1963" s="280"/>
      <c r="X1963" s="70"/>
      <c r="Y1963" s="58"/>
      <c r="Z1963" s="70"/>
      <c r="AA1963" s="64">
        <v>9</v>
      </c>
      <c r="AC1963" s="74">
        <f t="shared" si="240"/>
        <v>-93</v>
      </c>
      <c r="AD1963" s="15" t="b">
        <f t="shared" si="245"/>
        <v>1</v>
      </c>
    </row>
    <row r="1964" spans="1:30" x14ac:dyDescent="0.2">
      <c r="A1964" s="123">
        <v>10</v>
      </c>
      <c r="B1964" s="70">
        <v>477</v>
      </c>
      <c r="C1964" s="277">
        <v>941</v>
      </c>
      <c r="D1964" s="70">
        <v>1382</v>
      </c>
      <c r="E1964" s="70">
        <v>1909</v>
      </c>
      <c r="F1964" s="364">
        <v>2349</v>
      </c>
      <c r="G1964" s="70">
        <v>2823</v>
      </c>
      <c r="H1964" s="70"/>
      <c r="I1964" s="70"/>
      <c r="J1964" s="70"/>
      <c r="K1964" s="70"/>
      <c r="L1964" s="58"/>
      <c r="M1964" s="70"/>
      <c r="N1964" s="123">
        <v>10</v>
      </c>
      <c r="O1964" s="70">
        <v>477</v>
      </c>
      <c r="P1964" s="70">
        <v>469</v>
      </c>
      <c r="Q1964" s="395">
        <v>458</v>
      </c>
      <c r="R1964" s="70">
        <v>539</v>
      </c>
      <c r="S1964" s="364">
        <v>453</v>
      </c>
      <c r="T1964" s="70">
        <v>483</v>
      </c>
      <c r="U1964" s="70"/>
      <c r="V1964" s="280"/>
      <c r="W1964" s="280"/>
      <c r="X1964" s="70"/>
      <c r="Y1964" s="58"/>
      <c r="Z1964" s="70"/>
      <c r="AA1964" s="64">
        <v>10</v>
      </c>
      <c r="AC1964" s="74">
        <f t="shared" si="240"/>
        <v>30</v>
      </c>
      <c r="AD1964" s="15" t="b">
        <f t="shared" si="245"/>
        <v>1</v>
      </c>
    </row>
    <row r="1965" spans="1:30" x14ac:dyDescent="0.2">
      <c r="A1965" s="123">
        <v>11</v>
      </c>
      <c r="B1965" s="70">
        <v>264</v>
      </c>
      <c r="C1965" s="277">
        <v>568</v>
      </c>
      <c r="D1965" s="70">
        <v>1255</v>
      </c>
      <c r="E1965" s="70">
        <v>1755</v>
      </c>
      <c r="F1965" s="364">
        <v>2110</v>
      </c>
      <c r="G1965" s="70">
        <v>2211</v>
      </c>
      <c r="H1965" s="70"/>
      <c r="I1965" s="70"/>
      <c r="J1965" s="70"/>
      <c r="K1965" s="70"/>
      <c r="L1965" s="58"/>
      <c r="M1965" s="70"/>
      <c r="N1965" s="123">
        <v>11</v>
      </c>
      <c r="O1965" s="70">
        <v>264</v>
      </c>
      <c r="P1965" s="70">
        <v>305</v>
      </c>
      <c r="Q1965" s="395">
        <v>687</v>
      </c>
      <c r="R1965" s="70">
        <v>501</v>
      </c>
      <c r="S1965" s="364">
        <v>355</v>
      </c>
      <c r="T1965" s="70">
        <v>101</v>
      </c>
      <c r="U1965" s="70"/>
      <c r="V1965" s="280"/>
      <c r="W1965" s="280"/>
      <c r="X1965" s="70"/>
      <c r="Y1965" s="58"/>
      <c r="Z1965" s="70"/>
      <c r="AA1965" s="64">
        <v>11</v>
      </c>
      <c r="AC1965" s="74">
        <f t="shared" si="240"/>
        <v>-254</v>
      </c>
      <c r="AD1965" s="15" t="b">
        <f t="shared" si="245"/>
        <v>1</v>
      </c>
    </row>
    <row r="1966" spans="1:30" x14ac:dyDescent="0.2">
      <c r="A1966" s="123">
        <v>12</v>
      </c>
      <c r="B1966" s="70">
        <v>2033</v>
      </c>
      <c r="C1966" s="277">
        <v>3921</v>
      </c>
      <c r="D1966" s="70">
        <v>5687</v>
      </c>
      <c r="E1966" s="70">
        <v>8664</v>
      </c>
      <c r="F1966" s="364">
        <v>10862</v>
      </c>
      <c r="G1966" s="70">
        <v>12908</v>
      </c>
      <c r="H1966" s="70"/>
      <c r="I1966" s="70"/>
      <c r="J1966" s="70"/>
      <c r="K1966" s="70"/>
      <c r="L1966" s="58"/>
      <c r="M1966" s="70"/>
      <c r="N1966" s="123">
        <v>12</v>
      </c>
      <c r="O1966" s="70">
        <v>2033</v>
      </c>
      <c r="P1966" s="70">
        <v>1892</v>
      </c>
      <c r="Q1966" s="395">
        <v>1785</v>
      </c>
      <c r="R1966" s="70">
        <v>2989</v>
      </c>
      <c r="S1966" s="364">
        <v>2274</v>
      </c>
      <c r="T1966" s="70">
        <v>2079</v>
      </c>
      <c r="U1966" s="70"/>
      <c r="V1966" s="280"/>
      <c r="W1966" s="280"/>
      <c r="X1966" s="70"/>
      <c r="Y1966" s="58"/>
      <c r="Z1966" s="70"/>
      <c r="AA1966" s="64">
        <v>12</v>
      </c>
      <c r="AC1966" s="74">
        <f t="shared" si="240"/>
        <v>-195</v>
      </c>
      <c r="AD1966" s="15" t="b">
        <f t="shared" si="245"/>
        <v>1</v>
      </c>
    </row>
    <row r="1967" spans="1:30" x14ac:dyDescent="0.2">
      <c r="A1967" s="123">
        <v>13</v>
      </c>
      <c r="B1967" s="70">
        <v>486</v>
      </c>
      <c r="C1967" s="277">
        <v>951</v>
      </c>
      <c r="D1967" s="70">
        <v>1428</v>
      </c>
      <c r="E1967" s="70">
        <v>1889</v>
      </c>
      <c r="F1967" s="364">
        <v>2288</v>
      </c>
      <c r="G1967" s="70">
        <v>2972</v>
      </c>
      <c r="H1967" s="70"/>
      <c r="I1967" s="70"/>
      <c r="J1967" s="70"/>
      <c r="K1967" s="70"/>
      <c r="L1967" s="58"/>
      <c r="M1967" s="70"/>
      <c r="N1967" s="123">
        <v>13</v>
      </c>
      <c r="O1967" s="70">
        <v>486</v>
      </c>
      <c r="P1967" s="70">
        <v>469</v>
      </c>
      <c r="Q1967" s="395">
        <v>486</v>
      </c>
      <c r="R1967" s="70">
        <v>464</v>
      </c>
      <c r="S1967" s="364">
        <v>402</v>
      </c>
      <c r="T1967" s="70">
        <v>675</v>
      </c>
      <c r="U1967" s="70"/>
      <c r="V1967" s="280"/>
      <c r="W1967" s="280"/>
      <c r="X1967" s="70"/>
      <c r="Y1967" s="58"/>
      <c r="Z1967" s="70"/>
      <c r="AA1967" s="64">
        <v>13</v>
      </c>
      <c r="AC1967" s="74">
        <f t="shared" si="240"/>
        <v>273</v>
      </c>
      <c r="AD1967" s="15" t="b">
        <f t="shared" si="245"/>
        <v>1</v>
      </c>
    </row>
    <row r="1968" spans="1:30" x14ac:dyDescent="0.2">
      <c r="A1968" s="123">
        <v>14</v>
      </c>
      <c r="B1968" s="70">
        <v>928</v>
      </c>
      <c r="C1968" s="277">
        <v>1666</v>
      </c>
      <c r="D1968" s="70">
        <v>2718</v>
      </c>
      <c r="E1968" s="70">
        <v>3306</v>
      </c>
      <c r="F1968" s="364">
        <v>4577</v>
      </c>
      <c r="G1968" s="70">
        <v>5417</v>
      </c>
      <c r="H1968" s="70"/>
      <c r="I1968" s="70"/>
      <c r="J1968" s="70"/>
      <c r="K1968" s="70"/>
      <c r="L1968" s="58"/>
      <c r="M1968" s="70"/>
      <c r="N1968" s="123">
        <v>14</v>
      </c>
      <c r="O1968" s="70">
        <v>928</v>
      </c>
      <c r="P1968" s="70">
        <v>834</v>
      </c>
      <c r="Q1968" s="395">
        <v>1144</v>
      </c>
      <c r="R1968" s="70">
        <v>816</v>
      </c>
      <c r="S1968" s="364">
        <v>1291</v>
      </c>
      <c r="T1968" s="70">
        <v>902</v>
      </c>
      <c r="U1968" s="70"/>
      <c r="V1968" s="280"/>
      <c r="W1968" s="280"/>
      <c r="X1968" s="70"/>
      <c r="Y1968" s="58"/>
      <c r="Z1968" s="70"/>
      <c r="AA1968" s="64">
        <v>14</v>
      </c>
      <c r="AC1968" s="74">
        <f t="shared" si="240"/>
        <v>-389</v>
      </c>
      <c r="AD1968" s="15" t="b">
        <f t="shared" si="245"/>
        <v>1</v>
      </c>
    </row>
    <row r="1969" spans="1:30" x14ac:dyDescent="0.2">
      <c r="A1969" s="123">
        <v>15</v>
      </c>
      <c r="B1969" s="70">
        <v>1717</v>
      </c>
      <c r="C1969" s="277">
        <v>2798</v>
      </c>
      <c r="D1969" s="70">
        <v>4170</v>
      </c>
      <c r="E1969" s="70">
        <v>5140</v>
      </c>
      <c r="F1969" s="364">
        <v>6092</v>
      </c>
      <c r="G1969" s="70">
        <v>7128</v>
      </c>
      <c r="H1969" s="70"/>
      <c r="I1969" s="70"/>
      <c r="J1969" s="70"/>
      <c r="K1969" s="70"/>
      <c r="L1969" s="58"/>
      <c r="M1969" s="70"/>
      <c r="N1969" s="123">
        <v>15</v>
      </c>
      <c r="O1969" s="70">
        <v>1717</v>
      </c>
      <c r="P1969" s="70">
        <v>1200</v>
      </c>
      <c r="Q1969" s="395">
        <v>1442</v>
      </c>
      <c r="R1969" s="70">
        <v>1140</v>
      </c>
      <c r="S1969" s="364">
        <v>1174</v>
      </c>
      <c r="T1969" s="70">
        <v>1266</v>
      </c>
      <c r="U1969" s="70"/>
      <c r="V1969" s="280"/>
      <c r="W1969" s="280"/>
      <c r="X1969" s="70"/>
      <c r="Y1969" s="58"/>
      <c r="Z1969" s="70"/>
      <c r="AA1969" s="64">
        <v>15</v>
      </c>
      <c r="AC1969" s="74">
        <f t="shared" si="240"/>
        <v>92</v>
      </c>
      <c r="AD1969" s="15" t="b">
        <f t="shared" si="245"/>
        <v>1</v>
      </c>
    </row>
    <row r="1970" spans="1:30" x14ac:dyDescent="0.2">
      <c r="A1970" s="123">
        <v>16</v>
      </c>
      <c r="B1970" s="70">
        <v>170</v>
      </c>
      <c r="C1970" s="277">
        <v>320</v>
      </c>
      <c r="D1970" s="70">
        <v>468</v>
      </c>
      <c r="E1970" s="70">
        <v>634</v>
      </c>
      <c r="F1970" s="364">
        <v>783</v>
      </c>
      <c r="G1970" s="70">
        <v>959</v>
      </c>
      <c r="H1970" s="70"/>
      <c r="I1970" s="70"/>
      <c r="J1970" s="70"/>
      <c r="K1970" s="70"/>
      <c r="L1970" s="58"/>
      <c r="M1970" s="70"/>
      <c r="N1970" s="123">
        <v>16</v>
      </c>
      <c r="O1970" s="70">
        <v>170</v>
      </c>
      <c r="P1970" s="70">
        <v>154</v>
      </c>
      <c r="Q1970" s="395">
        <v>148</v>
      </c>
      <c r="R1970" s="70">
        <v>168</v>
      </c>
      <c r="S1970" s="364">
        <v>150</v>
      </c>
      <c r="T1970" s="70">
        <v>181</v>
      </c>
      <c r="U1970" s="70"/>
      <c r="V1970" s="280"/>
      <c r="W1970" s="280"/>
      <c r="X1970" s="70"/>
      <c r="Y1970" s="58"/>
      <c r="Z1970" s="70"/>
      <c r="AA1970" s="64">
        <v>16</v>
      </c>
      <c r="AC1970" s="74">
        <f t="shared" si="240"/>
        <v>31</v>
      </c>
      <c r="AD1970" s="15" t="b">
        <f t="shared" si="245"/>
        <v>1</v>
      </c>
    </row>
    <row r="1971" spans="1:30" x14ac:dyDescent="0.2">
      <c r="A1971" s="123">
        <v>17</v>
      </c>
      <c r="B1971" s="70">
        <v>526</v>
      </c>
      <c r="C1971" s="277">
        <v>1415</v>
      </c>
      <c r="D1971" s="70">
        <v>3019</v>
      </c>
      <c r="E1971" s="70">
        <v>3444</v>
      </c>
      <c r="F1971" s="364">
        <v>4259</v>
      </c>
      <c r="G1971" s="70">
        <v>4605</v>
      </c>
      <c r="H1971" s="70"/>
      <c r="I1971" s="70"/>
      <c r="J1971" s="70"/>
      <c r="K1971" s="70"/>
      <c r="L1971" s="58"/>
      <c r="M1971" s="70"/>
      <c r="N1971" s="123">
        <v>17</v>
      </c>
      <c r="O1971" s="70">
        <v>526</v>
      </c>
      <c r="P1971" s="70">
        <v>889</v>
      </c>
      <c r="Q1971" s="395">
        <v>1604</v>
      </c>
      <c r="R1971" s="70">
        <v>425</v>
      </c>
      <c r="S1971" s="364">
        <v>822</v>
      </c>
      <c r="T1971" s="70">
        <v>349</v>
      </c>
      <c r="U1971" s="70"/>
      <c r="V1971" s="280"/>
      <c r="W1971" s="280"/>
      <c r="X1971" s="70"/>
      <c r="Y1971" s="58"/>
      <c r="Z1971" s="70"/>
      <c r="AA1971" s="64">
        <v>17</v>
      </c>
      <c r="AC1971" s="74">
        <f t="shared" si="240"/>
        <v>-473</v>
      </c>
      <c r="AD1971" s="15" t="b">
        <f t="shared" si="245"/>
        <v>1</v>
      </c>
    </row>
    <row r="1972" spans="1:30" x14ac:dyDescent="0.2">
      <c r="A1972" s="123">
        <v>18</v>
      </c>
      <c r="B1972" s="70">
        <v>445</v>
      </c>
      <c r="C1972" s="277">
        <v>792</v>
      </c>
      <c r="D1972" s="70">
        <v>1141</v>
      </c>
      <c r="E1972" s="70">
        <v>1569</v>
      </c>
      <c r="F1972" s="364">
        <v>2028</v>
      </c>
      <c r="G1972" s="70">
        <v>2442</v>
      </c>
      <c r="H1972" s="70"/>
      <c r="I1972" s="70"/>
      <c r="J1972" s="70"/>
      <c r="K1972" s="70"/>
      <c r="L1972" s="58"/>
      <c r="M1972" s="70"/>
      <c r="N1972" s="123">
        <v>18</v>
      </c>
      <c r="O1972" s="70">
        <v>445</v>
      </c>
      <c r="P1972" s="70">
        <v>357</v>
      </c>
      <c r="Q1972" s="395">
        <v>352</v>
      </c>
      <c r="R1972" s="70">
        <v>407</v>
      </c>
      <c r="S1972" s="364">
        <v>452</v>
      </c>
      <c r="T1972" s="70">
        <v>413</v>
      </c>
      <c r="U1972" s="70"/>
      <c r="V1972" s="280"/>
      <c r="W1972" s="280"/>
      <c r="X1972" s="70"/>
      <c r="Y1972" s="58"/>
      <c r="Z1972" s="70"/>
      <c r="AA1972" s="64">
        <v>18</v>
      </c>
      <c r="AC1972" s="74">
        <f t="shared" si="240"/>
        <v>-39</v>
      </c>
      <c r="AD1972" s="15" t="b">
        <f t="shared" si="245"/>
        <v>1</v>
      </c>
    </row>
    <row r="1973" spans="1:30" x14ac:dyDescent="0.2">
      <c r="A1973" s="123">
        <v>19</v>
      </c>
      <c r="B1973" s="70">
        <v>282</v>
      </c>
      <c r="C1973" s="277">
        <v>453</v>
      </c>
      <c r="D1973" s="70">
        <v>632</v>
      </c>
      <c r="E1973" s="70">
        <v>778</v>
      </c>
      <c r="F1973" s="364">
        <v>881</v>
      </c>
      <c r="G1973" s="70">
        <v>1072</v>
      </c>
      <c r="H1973" s="70"/>
      <c r="I1973" s="70"/>
      <c r="J1973" s="70"/>
      <c r="K1973" s="70"/>
      <c r="L1973" s="58"/>
      <c r="M1973" s="70"/>
      <c r="N1973" s="123">
        <v>19</v>
      </c>
      <c r="O1973" s="70">
        <v>282</v>
      </c>
      <c r="P1973" s="70">
        <v>168</v>
      </c>
      <c r="Q1973" s="395">
        <v>181</v>
      </c>
      <c r="R1973" s="70">
        <v>150</v>
      </c>
      <c r="S1973" s="364">
        <v>104</v>
      </c>
      <c r="T1973" s="70">
        <v>190</v>
      </c>
      <c r="U1973" s="70"/>
      <c r="V1973" s="280"/>
      <c r="W1973" s="280"/>
      <c r="X1973" s="70"/>
      <c r="Y1973" s="58"/>
      <c r="Z1973" s="70"/>
      <c r="AA1973" s="64">
        <v>19</v>
      </c>
      <c r="AC1973" s="74">
        <f t="shared" si="240"/>
        <v>86</v>
      </c>
      <c r="AD1973" s="15" t="b">
        <f t="shared" si="245"/>
        <v>1</v>
      </c>
    </row>
    <row r="1974" spans="1:30" x14ac:dyDescent="0.2">
      <c r="A1974" s="123">
        <v>20</v>
      </c>
      <c r="B1974" s="70">
        <v>292</v>
      </c>
      <c r="C1974" s="277">
        <v>631</v>
      </c>
      <c r="D1974" s="70">
        <v>850</v>
      </c>
      <c r="E1974" s="70">
        <v>1097</v>
      </c>
      <c r="F1974" s="364">
        <v>1288</v>
      </c>
      <c r="G1974" s="70">
        <v>1724</v>
      </c>
      <c r="H1974" s="70"/>
      <c r="I1974" s="70"/>
      <c r="J1974" s="70"/>
      <c r="K1974" s="70"/>
      <c r="L1974" s="58"/>
      <c r="M1974" s="70"/>
      <c r="N1974" s="123">
        <v>20</v>
      </c>
      <c r="O1974" s="70">
        <v>292</v>
      </c>
      <c r="P1974" s="70">
        <v>350</v>
      </c>
      <c r="Q1974" s="395">
        <v>220</v>
      </c>
      <c r="R1974" s="70">
        <v>258</v>
      </c>
      <c r="S1974" s="364">
        <v>192</v>
      </c>
      <c r="T1974" s="70">
        <v>448</v>
      </c>
      <c r="U1974" s="70"/>
      <c r="V1974" s="280"/>
      <c r="W1974" s="280"/>
      <c r="X1974" s="70"/>
      <c r="Y1974" s="58"/>
      <c r="Z1974" s="70"/>
      <c r="AA1974" s="64">
        <v>20</v>
      </c>
      <c r="AC1974" s="74">
        <f t="shared" si="240"/>
        <v>256</v>
      </c>
      <c r="AD1974" s="15" t="b">
        <f t="shared" si="245"/>
        <v>1</v>
      </c>
    </row>
    <row r="1975" spans="1:30" x14ac:dyDescent="0.2">
      <c r="A1975" s="123">
        <v>21</v>
      </c>
      <c r="B1975" s="70">
        <v>1046</v>
      </c>
      <c r="C1975" s="277">
        <v>1894</v>
      </c>
      <c r="D1975" s="70">
        <v>2689</v>
      </c>
      <c r="E1975" s="70">
        <v>3769</v>
      </c>
      <c r="F1975" s="364">
        <v>4429</v>
      </c>
      <c r="G1975" s="70">
        <v>5355</v>
      </c>
      <c r="H1975" s="70"/>
      <c r="I1975" s="70"/>
      <c r="J1975" s="70"/>
      <c r="K1975" s="70"/>
      <c r="L1975" s="58"/>
      <c r="M1975" s="70"/>
      <c r="N1975" s="123">
        <v>21</v>
      </c>
      <c r="O1975" s="70">
        <v>1046</v>
      </c>
      <c r="P1975" s="70">
        <v>856</v>
      </c>
      <c r="Q1975" s="395">
        <v>803</v>
      </c>
      <c r="R1975" s="70">
        <v>1130</v>
      </c>
      <c r="S1975" s="364">
        <v>772</v>
      </c>
      <c r="T1975" s="70">
        <v>931</v>
      </c>
      <c r="U1975" s="70"/>
      <c r="V1975" s="280"/>
      <c r="W1975" s="280"/>
      <c r="X1975" s="70"/>
      <c r="Y1975" s="58"/>
      <c r="Z1975" s="70"/>
      <c r="AA1975" s="64">
        <v>21</v>
      </c>
      <c r="AC1975" s="74">
        <f t="shared" si="240"/>
        <v>159</v>
      </c>
      <c r="AD1975" s="15" t="b">
        <f t="shared" si="245"/>
        <v>1</v>
      </c>
    </row>
    <row r="1976" spans="1:30" x14ac:dyDescent="0.2">
      <c r="A1976" s="123">
        <v>22</v>
      </c>
      <c r="B1976" s="70">
        <v>1581</v>
      </c>
      <c r="C1976" s="277">
        <v>3082</v>
      </c>
      <c r="D1976" s="70">
        <v>5128</v>
      </c>
      <c r="E1976" s="70">
        <v>6682</v>
      </c>
      <c r="F1976" s="364">
        <v>8519</v>
      </c>
      <c r="G1976" s="70">
        <v>9979</v>
      </c>
      <c r="H1976" s="70"/>
      <c r="I1976" s="70"/>
      <c r="J1976" s="70"/>
      <c r="K1976" s="70"/>
      <c r="L1976" s="58"/>
      <c r="M1976" s="70"/>
      <c r="N1976" s="123">
        <v>22</v>
      </c>
      <c r="O1976" s="70">
        <v>1581</v>
      </c>
      <c r="P1976" s="70">
        <v>1505</v>
      </c>
      <c r="Q1976" s="395">
        <v>2102</v>
      </c>
      <c r="R1976" s="70">
        <v>1604</v>
      </c>
      <c r="S1976" s="364">
        <v>1859</v>
      </c>
      <c r="T1976" s="70">
        <v>1486</v>
      </c>
      <c r="U1976" s="70"/>
      <c r="V1976" s="280"/>
      <c r="W1976" s="280"/>
      <c r="X1976" s="70"/>
      <c r="Y1976" s="58"/>
      <c r="Z1976" s="70"/>
      <c r="AA1976" s="64">
        <v>22</v>
      </c>
      <c r="AC1976" s="74">
        <f t="shared" si="240"/>
        <v>-373</v>
      </c>
      <c r="AD1976" s="15" t="b">
        <f t="shared" si="245"/>
        <v>1</v>
      </c>
    </row>
    <row r="1977" spans="1:30" x14ac:dyDescent="0.2">
      <c r="A1977" s="123">
        <v>23</v>
      </c>
      <c r="B1977" s="70">
        <v>2731</v>
      </c>
      <c r="C1977" s="277">
        <v>5219</v>
      </c>
      <c r="D1977" s="70">
        <v>7884</v>
      </c>
      <c r="E1977" s="70">
        <v>10604</v>
      </c>
      <c r="F1977" s="364">
        <v>13280</v>
      </c>
      <c r="G1977" s="70">
        <v>16467</v>
      </c>
      <c r="H1977" s="70"/>
      <c r="I1977" s="70"/>
      <c r="J1977" s="70"/>
      <c r="K1977" s="70"/>
      <c r="L1977" s="58"/>
      <c r="M1977" s="70"/>
      <c r="N1977" s="123">
        <v>23</v>
      </c>
      <c r="O1977" s="70">
        <v>2731</v>
      </c>
      <c r="P1977" s="70">
        <v>2573</v>
      </c>
      <c r="Q1977" s="395">
        <v>2720</v>
      </c>
      <c r="R1977" s="70">
        <v>2808</v>
      </c>
      <c r="S1977" s="364">
        <v>2798</v>
      </c>
      <c r="T1977" s="70">
        <v>3697</v>
      </c>
      <c r="U1977" s="70"/>
      <c r="V1977" s="280"/>
      <c r="W1977" s="280"/>
      <c r="X1977" s="70"/>
      <c r="Y1977" s="58"/>
      <c r="Z1977" s="70"/>
      <c r="AA1977" s="64">
        <v>23</v>
      </c>
      <c r="AC1977" s="74">
        <f t="shared" si="240"/>
        <v>899</v>
      </c>
      <c r="AD1977" s="15" t="b">
        <f t="shared" si="245"/>
        <v>1</v>
      </c>
    </row>
    <row r="1978" spans="1:30" x14ac:dyDescent="0.2">
      <c r="A1978" s="123">
        <v>24</v>
      </c>
      <c r="B1978" s="70">
        <v>945</v>
      </c>
      <c r="C1978" s="277">
        <v>2395</v>
      </c>
      <c r="D1978" s="70">
        <v>3486</v>
      </c>
      <c r="E1978" s="70">
        <v>4609</v>
      </c>
      <c r="F1978" s="364">
        <v>5913</v>
      </c>
      <c r="G1978" s="70">
        <v>7394</v>
      </c>
      <c r="H1978" s="70"/>
      <c r="I1978" s="70"/>
      <c r="J1978" s="70"/>
      <c r="K1978" s="70"/>
      <c r="L1978" s="58"/>
      <c r="M1978" s="70"/>
      <c r="N1978" s="123">
        <v>24</v>
      </c>
      <c r="O1978" s="70">
        <v>945</v>
      </c>
      <c r="P1978" s="70">
        <v>1508</v>
      </c>
      <c r="Q1978" s="395">
        <v>1172</v>
      </c>
      <c r="R1978" s="70">
        <v>1145</v>
      </c>
      <c r="S1978" s="364">
        <v>1406</v>
      </c>
      <c r="T1978" s="70">
        <v>1690</v>
      </c>
      <c r="U1978" s="70"/>
      <c r="V1978" s="280"/>
      <c r="W1978" s="280"/>
      <c r="X1978" s="70"/>
      <c r="Y1978" s="58"/>
      <c r="Z1978" s="70"/>
      <c r="AA1978" s="64">
        <v>24</v>
      </c>
      <c r="AC1978" s="74">
        <f t="shared" si="240"/>
        <v>284</v>
      </c>
      <c r="AD1978" s="15" t="b">
        <f t="shared" si="245"/>
        <v>1</v>
      </c>
    </row>
    <row r="1979" spans="1:30" x14ac:dyDescent="0.2">
      <c r="A1979" s="71" t="s">
        <v>2</v>
      </c>
      <c r="B1979" s="61">
        <f t="shared" ref="B1979:G1979" si="246">SUM(B1955:B1978)</f>
        <v>18326</v>
      </c>
      <c r="C1979" s="61">
        <f t="shared" si="246"/>
        <v>36391</v>
      </c>
      <c r="D1979" s="61">
        <f t="shared" si="246"/>
        <v>55640</v>
      </c>
      <c r="E1979" s="61">
        <f t="shared" si="246"/>
        <v>73864</v>
      </c>
      <c r="F1979" s="61">
        <f t="shared" si="246"/>
        <v>91452</v>
      </c>
      <c r="G1979" s="61">
        <f t="shared" si="246"/>
        <v>110085</v>
      </c>
      <c r="H1979" s="61">
        <f t="shared" ref="H1979:M1979" si="247">SUM(H1955:H1978)</f>
        <v>0</v>
      </c>
      <c r="I1979" s="61">
        <f t="shared" si="247"/>
        <v>0</v>
      </c>
      <c r="J1979" s="61">
        <f t="shared" si="247"/>
        <v>0</v>
      </c>
      <c r="K1979" s="61">
        <f t="shared" si="247"/>
        <v>0</v>
      </c>
      <c r="L1979" s="61">
        <f t="shared" si="247"/>
        <v>0</v>
      </c>
      <c r="M1979" s="61">
        <f t="shared" si="247"/>
        <v>0</v>
      </c>
      <c r="N1979" s="313" t="s">
        <v>2</v>
      </c>
      <c r="O1979" s="61">
        <f t="shared" ref="O1979:T1979" si="248">SUM(O1955:O1978)</f>
        <v>18326</v>
      </c>
      <c r="P1979" s="61">
        <f t="shared" si="248"/>
        <v>18542</v>
      </c>
      <c r="Q1979" s="61">
        <f t="shared" si="248"/>
        <v>19701</v>
      </c>
      <c r="R1979" s="61">
        <f t="shared" si="248"/>
        <v>18941</v>
      </c>
      <c r="S1979" s="61">
        <f t="shared" si="248"/>
        <v>18442</v>
      </c>
      <c r="T1979" s="61">
        <f t="shared" si="248"/>
        <v>19779</v>
      </c>
      <c r="U1979" s="61">
        <f t="shared" ref="U1979:Z1979" si="249">SUM(U1955:U1978)</f>
        <v>0</v>
      </c>
      <c r="V1979" s="61">
        <f t="shared" si="249"/>
        <v>0</v>
      </c>
      <c r="W1979" s="61">
        <f t="shared" si="249"/>
        <v>0</v>
      </c>
      <c r="X1979" s="61">
        <f t="shared" si="249"/>
        <v>0</v>
      </c>
      <c r="Y1979" s="61">
        <f t="shared" si="249"/>
        <v>0</v>
      </c>
      <c r="Z1979" s="61">
        <f t="shared" si="249"/>
        <v>0</v>
      </c>
      <c r="AA1979" s="71" t="s">
        <v>2</v>
      </c>
      <c r="AC1979" s="74"/>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74"/>
    </row>
    <row r="1981" spans="1:30" x14ac:dyDescent="0.2">
      <c r="A1981" s="45"/>
      <c r="B1981" s="95"/>
      <c r="C1981" s="95"/>
      <c r="D1981" s="67"/>
      <c r="E1981" s="67"/>
      <c r="H1981" s="354"/>
      <c r="I1981" s="354"/>
      <c r="J1981" s="354"/>
      <c r="O1981" s="95"/>
      <c r="P1981" s="95"/>
      <c r="Q1981" s="354"/>
      <c r="U1981" s="354"/>
      <c r="V1981" s="354"/>
      <c r="W1981" s="354"/>
      <c r="X1981" s="354"/>
      <c r="AC1981" s="74"/>
    </row>
    <row r="1982" spans="1:30" x14ac:dyDescent="0.2">
      <c r="Q1982" s="95"/>
      <c r="AC1982" s="74"/>
    </row>
    <row r="1983" spans="1:30" x14ac:dyDescent="0.2">
      <c r="B1983" s="283"/>
      <c r="C1983" s="282"/>
      <c r="O1983" s="81"/>
      <c r="AC1983" s="74"/>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c r="U1984" s="310"/>
      <c r="V1984" s="310"/>
      <c r="W1984" s="310"/>
      <c r="X1984" s="310" t="s">
        <v>114</v>
      </c>
      <c r="Y1984" s="310"/>
      <c r="Z1984" s="310"/>
      <c r="AA1984" s="103" t="s">
        <v>356</v>
      </c>
      <c r="AC1984" s="74"/>
    </row>
    <row r="1985" spans="1:29" x14ac:dyDescent="0.2">
      <c r="A1985" s="122">
        <v>1</v>
      </c>
      <c r="B1985" s="70" t="s">
        <v>114</v>
      </c>
      <c r="C1985" s="277" t="s">
        <v>114</v>
      </c>
      <c r="D1985" s="70" t="s">
        <v>114</v>
      </c>
      <c r="E1985" s="70" t="s">
        <v>114</v>
      </c>
      <c r="F1985" s="364" t="s">
        <v>114</v>
      </c>
      <c r="G1985" s="70" t="s">
        <v>114</v>
      </c>
      <c r="H1985" s="70"/>
      <c r="I1985" s="70"/>
      <c r="J1985" s="70"/>
      <c r="K1985" s="70"/>
      <c r="L1985" s="58"/>
      <c r="M1985" s="70"/>
      <c r="N1985" s="122">
        <v>1</v>
      </c>
      <c r="O1985" s="70" t="s">
        <v>114</v>
      </c>
      <c r="P1985" s="277"/>
      <c r="Q1985" s="15" t="s">
        <v>114</v>
      </c>
      <c r="R1985" s="70" t="s">
        <v>114</v>
      </c>
      <c r="S1985" s="364" t="s">
        <v>114</v>
      </c>
      <c r="T1985" s="70" t="s">
        <v>114</v>
      </c>
      <c r="U1985" s="70"/>
      <c r="V1985" s="70"/>
      <c r="W1985" s="70"/>
      <c r="X1985" s="70"/>
      <c r="Y1985" s="70"/>
      <c r="Z1985" s="70"/>
      <c r="AA1985" s="56">
        <v>1</v>
      </c>
      <c r="AC1985" s="74">
        <f t="shared" si="240"/>
        <v>0</v>
      </c>
    </row>
    <row r="1986" spans="1:29" x14ac:dyDescent="0.2">
      <c r="A1986" s="122">
        <v>2</v>
      </c>
      <c r="B1986" s="70" t="s">
        <v>114</v>
      </c>
      <c r="C1986" s="277" t="s">
        <v>114</v>
      </c>
      <c r="D1986" s="70" t="s">
        <v>114</v>
      </c>
      <c r="E1986" s="70" t="s">
        <v>114</v>
      </c>
      <c r="F1986" s="364" t="s">
        <v>114</v>
      </c>
      <c r="G1986" s="70" t="s">
        <v>114</v>
      </c>
      <c r="H1986" s="70"/>
      <c r="I1986" s="70"/>
      <c r="J1986" s="70"/>
      <c r="K1986" s="70"/>
      <c r="L1986" s="58"/>
      <c r="M1986" s="70"/>
      <c r="N1986" s="122">
        <v>2</v>
      </c>
      <c r="O1986" s="70" t="s">
        <v>114</v>
      </c>
      <c r="P1986" s="277"/>
      <c r="Q1986" s="70" t="s">
        <v>114</v>
      </c>
      <c r="R1986" s="70" t="s">
        <v>114</v>
      </c>
      <c r="S1986" s="364" t="s">
        <v>114</v>
      </c>
      <c r="T1986" s="70" t="s">
        <v>114</v>
      </c>
      <c r="U1986" s="70"/>
      <c r="V1986" s="70"/>
      <c r="W1986" s="70"/>
      <c r="X1986" s="70"/>
      <c r="Y1986" s="70"/>
      <c r="Z1986" s="70"/>
      <c r="AA1986" s="56">
        <v>2</v>
      </c>
      <c r="AC1986" s="74">
        <f t="shared" si="240"/>
        <v>0</v>
      </c>
    </row>
    <row r="1987" spans="1:29" x14ac:dyDescent="0.2">
      <c r="A1987" s="122">
        <v>3</v>
      </c>
      <c r="B1987" s="70" t="s">
        <v>114</v>
      </c>
      <c r="C1987" s="277" t="s">
        <v>114</v>
      </c>
      <c r="D1987" s="70" t="s">
        <v>114</v>
      </c>
      <c r="E1987" s="70" t="s">
        <v>114</v>
      </c>
      <c r="F1987" s="364" t="s">
        <v>114</v>
      </c>
      <c r="G1987" s="70" t="s">
        <v>114</v>
      </c>
      <c r="H1987" s="70"/>
      <c r="I1987" s="70"/>
      <c r="J1987" s="70"/>
      <c r="K1987" s="70"/>
      <c r="L1987" s="58"/>
      <c r="M1987" s="70"/>
      <c r="N1987" s="122">
        <v>3</v>
      </c>
      <c r="O1987" s="70" t="s">
        <v>114</v>
      </c>
      <c r="P1987" s="277"/>
      <c r="Q1987" s="70" t="s">
        <v>114</v>
      </c>
      <c r="R1987" s="70" t="s">
        <v>114</v>
      </c>
      <c r="S1987" s="364" t="s">
        <v>114</v>
      </c>
      <c r="T1987" s="70" t="s">
        <v>114</v>
      </c>
      <c r="U1987" s="70"/>
      <c r="V1987" s="70"/>
      <c r="W1987" s="70"/>
      <c r="X1987" s="70"/>
      <c r="Y1987" s="70"/>
      <c r="Z1987" s="70"/>
      <c r="AA1987" s="56">
        <v>3</v>
      </c>
      <c r="AC1987" s="74">
        <f t="shared" si="240"/>
        <v>0</v>
      </c>
    </row>
    <row r="1988" spans="1:29" x14ac:dyDescent="0.2">
      <c r="A1988" s="122">
        <v>4</v>
      </c>
      <c r="B1988" s="70" t="s">
        <v>114</v>
      </c>
      <c r="C1988" s="277" t="s">
        <v>114</v>
      </c>
      <c r="D1988" s="70" t="s">
        <v>114</v>
      </c>
      <c r="E1988" s="70" t="s">
        <v>114</v>
      </c>
      <c r="F1988" s="364" t="s">
        <v>114</v>
      </c>
      <c r="G1988" s="70" t="s">
        <v>114</v>
      </c>
      <c r="H1988" s="70"/>
      <c r="I1988" s="70"/>
      <c r="J1988" s="70"/>
      <c r="K1988" s="70"/>
      <c r="L1988" s="58"/>
      <c r="M1988" s="70"/>
      <c r="N1988" s="122">
        <v>4</v>
      </c>
      <c r="O1988" s="70" t="s">
        <v>114</v>
      </c>
      <c r="P1988" s="277"/>
      <c r="Q1988" s="70" t="s">
        <v>114</v>
      </c>
      <c r="R1988" s="70" t="s">
        <v>114</v>
      </c>
      <c r="S1988" s="364" t="s">
        <v>114</v>
      </c>
      <c r="T1988" s="70" t="s">
        <v>114</v>
      </c>
      <c r="U1988" s="70"/>
      <c r="V1988" s="70"/>
      <c r="W1988" s="70"/>
      <c r="X1988" s="70"/>
      <c r="Y1988" s="70"/>
      <c r="Z1988" s="70"/>
      <c r="AA1988" s="56">
        <v>4</v>
      </c>
      <c r="AC1988" s="74">
        <f t="shared" si="240"/>
        <v>0</v>
      </c>
    </row>
    <row r="1989" spans="1:29" x14ac:dyDescent="0.2">
      <c r="A1989" s="122">
        <v>5</v>
      </c>
      <c r="B1989" s="70" t="s">
        <v>114</v>
      </c>
      <c r="C1989" s="277" t="s">
        <v>114</v>
      </c>
      <c r="D1989" s="70" t="s">
        <v>114</v>
      </c>
      <c r="E1989" s="70" t="s">
        <v>114</v>
      </c>
      <c r="F1989" s="364" t="s">
        <v>114</v>
      </c>
      <c r="G1989" s="70">
        <v>8</v>
      </c>
      <c r="H1989" s="70"/>
      <c r="I1989" s="70"/>
      <c r="J1989" s="70"/>
      <c r="K1989" s="70"/>
      <c r="L1989" s="58"/>
      <c r="M1989" s="70"/>
      <c r="N1989" s="122">
        <v>5</v>
      </c>
      <c r="O1989" s="70" t="s">
        <v>114</v>
      </c>
      <c r="P1989" s="277"/>
      <c r="Q1989" s="70" t="s">
        <v>114</v>
      </c>
      <c r="R1989" s="70" t="s">
        <v>114</v>
      </c>
      <c r="S1989" s="364" t="s">
        <v>114</v>
      </c>
      <c r="T1989" s="70">
        <v>8</v>
      </c>
      <c r="U1989" s="70"/>
      <c r="V1989" s="70"/>
      <c r="W1989" s="70"/>
      <c r="X1989" s="70"/>
      <c r="Y1989" s="70"/>
      <c r="Z1989" s="70"/>
      <c r="AA1989" s="56">
        <v>5</v>
      </c>
      <c r="AC1989" s="74">
        <f t="shared" si="240"/>
        <v>0</v>
      </c>
    </row>
    <row r="1990" spans="1:29" x14ac:dyDescent="0.2">
      <c r="A1990" s="122">
        <v>6</v>
      </c>
      <c r="B1990" s="70" t="s">
        <v>114</v>
      </c>
      <c r="C1990" s="277" t="s">
        <v>114</v>
      </c>
      <c r="D1990" s="70" t="s">
        <v>114</v>
      </c>
      <c r="E1990" s="70" t="s">
        <v>114</v>
      </c>
      <c r="F1990" s="364">
        <v>6</v>
      </c>
      <c r="G1990" s="70">
        <v>37</v>
      </c>
      <c r="H1990" s="70"/>
      <c r="I1990" s="70"/>
      <c r="J1990" s="70"/>
      <c r="K1990" s="70"/>
      <c r="L1990" s="58"/>
      <c r="M1990" s="70"/>
      <c r="N1990" s="122">
        <v>6</v>
      </c>
      <c r="O1990" s="70" t="s">
        <v>114</v>
      </c>
      <c r="P1990" s="277"/>
      <c r="Q1990" s="70" t="s">
        <v>114</v>
      </c>
      <c r="R1990" s="70" t="s">
        <v>114</v>
      </c>
      <c r="S1990" s="364">
        <v>6</v>
      </c>
      <c r="T1990" s="70">
        <v>31</v>
      </c>
      <c r="U1990" s="70"/>
      <c r="V1990" s="70"/>
      <c r="W1990" s="70"/>
      <c r="X1990" s="70"/>
      <c r="Y1990" s="70"/>
      <c r="Z1990" s="70"/>
      <c r="AA1990" s="56">
        <v>6</v>
      </c>
      <c r="AC1990" s="74">
        <f t="shared" ref="AC1990:AC2038" si="250">IFERROR(T1990-S1990,0)</f>
        <v>25</v>
      </c>
    </row>
    <row r="1991" spans="1:29" x14ac:dyDescent="0.2">
      <c r="A1991" s="122">
        <v>7</v>
      </c>
      <c r="B1991" s="70" t="s">
        <v>114</v>
      </c>
      <c r="C1991" s="277" t="s">
        <v>114</v>
      </c>
      <c r="D1991" s="70" t="s">
        <v>114</v>
      </c>
      <c r="E1991" s="70" t="s">
        <v>114</v>
      </c>
      <c r="F1991" s="364" t="s">
        <v>114</v>
      </c>
      <c r="G1991" s="70" t="s">
        <v>114</v>
      </c>
      <c r="H1991" s="70"/>
      <c r="I1991" s="70"/>
      <c r="J1991" s="70"/>
      <c r="K1991" s="70"/>
      <c r="L1991" s="58"/>
      <c r="M1991" s="70"/>
      <c r="N1991" s="122">
        <v>7</v>
      </c>
      <c r="O1991" s="70" t="s">
        <v>114</v>
      </c>
      <c r="P1991" s="277"/>
      <c r="Q1991" s="70" t="s">
        <v>114</v>
      </c>
      <c r="R1991" s="70" t="s">
        <v>114</v>
      </c>
      <c r="S1991" s="364" t="s">
        <v>114</v>
      </c>
      <c r="T1991" s="70" t="s">
        <v>114</v>
      </c>
      <c r="U1991" s="70"/>
      <c r="V1991" s="70"/>
      <c r="W1991" s="70"/>
      <c r="X1991" s="70"/>
      <c r="Y1991" s="70"/>
      <c r="Z1991" s="70"/>
      <c r="AA1991" s="56">
        <v>7</v>
      </c>
      <c r="AC1991" s="74">
        <f t="shared" si="250"/>
        <v>0</v>
      </c>
    </row>
    <row r="1992" spans="1:29" x14ac:dyDescent="0.2">
      <c r="A1992" s="122">
        <v>8</v>
      </c>
      <c r="B1992" s="70" t="s">
        <v>114</v>
      </c>
      <c r="C1992" s="277" t="s">
        <v>114</v>
      </c>
      <c r="D1992" s="70" t="s">
        <v>114</v>
      </c>
      <c r="E1992" s="70" t="s">
        <v>114</v>
      </c>
      <c r="F1992" s="364" t="s">
        <v>114</v>
      </c>
      <c r="G1992" s="70" t="s">
        <v>114</v>
      </c>
      <c r="H1992" s="70"/>
      <c r="I1992" s="70"/>
      <c r="J1992" s="70"/>
      <c r="K1992" s="70"/>
      <c r="L1992" s="58"/>
      <c r="M1992" s="70"/>
      <c r="N1992" s="122">
        <v>8</v>
      </c>
      <c r="O1992" s="70" t="s">
        <v>114</v>
      </c>
      <c r="P1992" s="277"/>
      <c r="Q1992" s="70" t="s">
        <v>114</v>
      </c>
      <c r="R1992" s="70" t="s">
        <v>114</v>
      </c>
      <c r="S1992" s="364" t="s">
        <v>114</v>
      </c>
      <c r="T1992" s="70" t="s">
        <v>114</v>
      </c>
      <c r="U1992" s="70"/>
      <c r="V1992" s="70"/>
      <c r="W1992" s="70"/>
      <c r="X1992" s="70"/>
      <c r="Y1992" s="70"/>
      <c r="Z1992" s="70"/>
      <c r="AA1992" s="56">
        <v>8</v>
      </c>
      <c r="AC1992" s="74">
        <f t="shared" si="250"/>
        <v>0</v>
      </c>
    </row>
    <row r="1993" spans="1:29" x14ac:dyDescent="0.2">
      <c r="A1993" s="122">
        <v>9</v>
      </c>
      <c r="B1993" s="70" t="s">
        <v>114</v>
      </c>
      <c r="C1993" s="277" t="s">
        <v>114</v>
      </c>
      <c r="D1993" s="70" t="s">
        <v>114</v>
      </c>
      <c r="E1993" s="70" t="s">
        <v>114</v>
      </c>
      <c r="F1993" s="364" t="s">
        <v>114</v>
      </c>
      <c r="G1993" s="70" t="s">
        <v>114</v>
      </c>
      <c r="H1993" s="70"/>
      <c r="I1993" s="70"/>
      <c r="J1993" s="70"/>
      <c r="K1993" s="70"/>
      <c r="L1993" s="58"/>
      <c r="M1993" s="70"/>
      <c r="N1993" s="122">
        <v>9</v>
      </c>
      <c r="O1993" s="70" t="s">
        <v>114</v>
      </c>
      <c r="P1993" s="277"/>
      <c r="Q1993" s="70" t="s">
        <v>114</v>
      </c>
      <c r="R1993" s="70" t="s">
        <v>114</v>
      </c>
      <c r="S1993" s="364" t="s">
        <v>114</v>
      </c>
      <c r="T1993" s="70" t="s">
        <v>114</v>
      </c>
      <c r="U1993" s="70"/>
      <c r="V1993" s="70"/>
      <c r="W1993" s="70"/>
      <c r="X1993" s="70"/>
      <c r="Y1993" s="70"/>
      <c r="Z1993" s="70"/>
      <c r="AA1993" s="56">
        <v>9</v>
      </c>
      <c r="AC1993" s="74">
        <f t="shared" si="250"/>
        <v>0</v>
      </c>
    </row>
    <row r="1994" spans="1:29" x14ac:dyDescent="0.2">
      <c r="A1994" s="122">
        <v>10</v>
      </c>
      <c r="B1994" s="70" t="s">
        <v>114</v>
      </c>
      <c r="C1994" s="277" t="s">
        <v>114</v>
      </c>
      <c r="D1994" s="70" t="s">
        <v>114</v>
      </c>
      <c r="E1994" s="70" t="s">
        <v>114</v>
      </c>
      <c r="F1994" s="364" t="s">
        <v>114</v>
      </c>
      <c r="G1994" s="70" t="s">
        <v>114</v>
      </c>
      <c r="H1994" s="70"/>
      <c r="I1994" s="70"/>
      <c r="J1994" s="70"/>
      <c r="K1994" s="70"/>
      <c r="L1994" s="58"/>
      <c r="M1994" s="70"/>
      <c r="N1994" s="122">
        <v>10</v>
      </c>
      <c r="O1994" s="70" t="s">
        <v>114</v>
      </c>
      <c r="P1994" s="277"/>
      <c r="Q1994" s="70" t="s">
        <v>114</v>
      </c>
      <c r="R1994" s="70" t="s">
        <v>114</v>
      </c>
      <c r="S1994" s="364" t="s">
        <v>114</v>
      </c>
      <c r="T1994" s="70" t="s">
        <v>114</v>
      </c>
      <c r="U1994" s="70"/>
      <c r="V1994" s="70"/>
      <c r="W1994" s="70"/>
      <c r="X1994" s="70"/>
      <c r="Y1994" s="70"/>
      <c r="Z1994" s="70"/>
      <c r="AA1994" s="56">
        <v>10</v>
      </c>
      <c r="AC1994" s="74">
        <f t="shared" si="250"/>
        <v>0</v>
      </c>
    </row>
    <row r="1995" spans="1:29" x14ac:dyDescent="0.2">
      <c r="A1995" s="122">
        <v>11</v>
      </c>
      <c r="B1995" s="70" t="s">
        <v>114</v>
      </c>
      <c r="C1995" s="277" t="s">
        <v>114</v>
      </c>
      <c r="D1995" s="70" t="s">
        <v>114</v>
      </c>
      <c r="E1995" s="70" t="s">
        <v>114</v>
      </c>
      <c r="F1995" s="364" t="s">
        <v>114</v>
      </c>
      <c r="G1995" s="70" t="s">
        <v>114</v>
      </c>
      <c r="H1995" s="70"/>
      <c r="I1995" s="70"/>
      <c r="J1995" s="70"/>
      <c r="K1995" s="70"/>
      <c r="L1995" s="58"/>
      <c r="M1995" s="70"/>
      <c r="N1995" s="122">
        <v>11</v>
      </c>
      <c r="O1995" s="70" t="s">
        <v>114</v>
      </c>
      <c r="P1995" s="277"/>
      <c r="Q1995" s="70" t="s">
        <v>114</v>
      </c>
      <c r="R1995" s="70" t="s">
        <v>114</v>
      </c>
      <c r="S1995" s="364" t="s">
        <v>114</v>
      </c>
      <c r="T1995" s="70" t="s">
        <v>114</v>
      </c>
      <c r="U1995" s="70"/>
      <c r="V1995" s="70"/>
      <c r="W1995" s="70"/>
      <c r="X1995" s="70"/>
      <c r="Y1995" s="70"/>
      <c r="Z1995" s="70"/>
      <c r="AA1995" s="56">
        <v>11</v>
      </c>
      <c r="AC1995" s="74">
        <f t="shared" si="250"/>
        <v>0</v>
      </c>
    </row>
    <row r="1996" spans="1:29" x14ac:dyDescent="0.2">
      <c r="A1996" s="122">
        <v>12</v>
      </c>
      <c r="B1996" s="70" t="s">
        <v>114</v>
      </c>
      <c r="C1996" s="277" t="s">
        <v>114</v>
      </c>
      <c r="D1996" s="70" t="s">
        <v>114</v>
      </c>
      <c r="E1996" s="70" t="s">
        <v>114</v>
      </c>
      <c r="F1996" s="364" t="s">
        <v>114</v>
      </c>
      <c r="G1996" s="70" t="s">
        <v>114</v>
      </c>
      <c r="H1996" s="70"/>
      <c r="I1996" s="70"/>
      <c r="J1996" s="70"/>
      <c r="K1996" s="70"/>
      <c r="L1996" s="58"/>
      <c r="M1996" s="70"/>
      <c r="N1996" s="122">
        <v>12</v>
      </c>
      <c r="O1996" s="70" t="s">
        <v>114</v>
      </c>
      <c r="P1996" s="277"/>
      <c r="Q1996" s="70" t="s">
        <v>114</v>
      </c>
      <c r="R1996" s="70" t="s">
        <v>114</v>
      </c>
      <c r="S1996" s="364" t="s">
        <v>114</v>
      </c>
      <c r="T1996" s="70" t="s">
        <v>114</v>
      </c>
      <c r="U1996" s="70"/>
      <c r="V1996" s="70"/>
      <c r="W1996" s="70"/>
      <c r="X1996" s="70"/>
      <c r="Y1996" s="70"/>
      <c r="Z1996" s="70"/>
      <c r="AA1996" s="56">
        <v>12</v>
      </c>
      <c r="AC1996" s="74">
        <f t="shared" si="250"/>
        <v>0</v>
      </c>
    </row>
    <row r="1997" spans="1:29" x14ac:dyDescent="0.2">
      <c r="A1997" s="122">
        <v>13</v>
      </c>
      <c r="B1997" s="70" t="s">
        <v>114</v>
      </c>
      <c r="C1997" s="277" t="s">
        <v>114</v>
      </c>
      <c r="D1997" s="70" t="s">
        <v>114</v>
      </c>
      <c r="E1997" s="70" t="s">
        <v>114</v>
      </c>
      <c r="F1997" s="364" t="s">
        <v>114</v>
      </c>
      <c r="G1997" s="70" t="s">
        <v>114</v>
      </c>
      <c r="H1997" s="70"/>
      <c r="I1997" s="70"/>
      <c r="J1997" s="70"/>
      <c r="K1997" s="70"/>
      <c r="L1997" s="58"/>
      <c r="M1997" s="70"/>
      <c r="N1997" s="122">
        <v>13</v>
      </c>
      <c r="O1997" s="70" t="s">
        <v>114</v>
      </c>
      <c r="P1997" s="277"/>
      <c r="Q1997" s="70" t="s">
        <v>114</v>
      </c>
      <c r="R1997" s="70" t="s">
        <v>114</v>
      </c>
      <c r="S1997" s="364" t="s">
        <v>114</v>
      </c>
      <c r="T1997" s="70" t="s">
        <v>114</v>
      </c>
      <c r="U1997" s="70"/>
      <c r="V1997" s="70"/>
      <c r="W1997" s="70"/>
      <c r="X1997" s="70"/>
      <c r="Y1997" s="70"/>
      <c r="Z1997" s="70"/>
      <c r="AA1997" s="56">
        <v>13</v>
      </c>
      <c r="AC1997" s="74">
        <f t="shared" si="250"/>
        <v>0</v>
      </c>
    </row>
    <row r="1998" spans="1:29" x14ac:dyDescent="0.2">
      <c r="A1998" s="122">
        <v>14</v>
      </c>
      <c r="B1998" s="70" t="s">
        <v>114</v>
      </c>
      <c r="C1998" s="277" t="s">
        <v>114</v>
      </c>
      <c r="D1998" s="70" t="s">
        <v>114</v>
      </c>
      <c r="E1998" s="70" t="s">
        <v>114</v>
      </c>
      <c r="F1998" s="364" t="s">
        <v>114</v>
      </c>
      <c r="G1998" s="70" t="s">
        <v>114</v>
      </c>
      <c r="H1998" s="70"/>
      <c r="I1998" s="70"/>
      <c r="J1998" s="70"/>
      <c r="K1998" s="70"/>
      <c r="L1998" s="58"/>
      <c r="M1998" s="70"/>
      <c r="N1998" s="122">
        <v>14</v>
      </c>
      <c r="O1998" s="70" t="s">
        <v>114</v>
      </c>
      <c r="P1998" s="277"/>
      <c r="Q1998" s="70" t="s">
        <v>114</v>
      </c>
      <c r="R1998" s="70" t="s">
        <v>114</v>
      </c>
      <c r="S1998" s="364" t="s">
        <v>114</v>
      </c>
      <c r="T1998" s="70" t="s">
        <v>114</v>
      </c>
      <c r="U1998" s="70"/>
      <c r="V1998" s="70"/>
      <c r="W1998" s="70"/>
      <c r="X1998" s="70"/>
      <c r="Y1998" s="70"/>
      <c r="Z1998" s="70"/>
      <c r="AA1998" s="56">
        <v>14</v>
      </c>
      <c r="AC1998" s="74">
        <f t="shared" si="250"/>
        <v>0</v>
      </c>
    </row>
    <row r="1999" spans="1:29" x14ac:dyDescent="0.2">
      <c r="A1999" s="122">
        <v>15</v>
      </c>
      <c r="B1999" s="70">
        <v>410</v>
      </c>
      <c r="C1999" s="277">
        <v>515</v>
      </c>
      <c r="D1999" s="70">
        <v>654</v>
      </c>
      <c r="E1999" s="70">
        <v>731</v>
      </c>
      <c r="F1999" s="364">
        <v>796</v>
      </c>
      <c r="G1999" s="70">
        <v>1497</v>
      </c>
      <c r="H1999" s="70"/>
      <c r="I1999" s="70"/>
      <c r="J1999" s="70"/>
      <c r="K1999" s="70"/>
      <c r="L1999" s="58"/>
      <c r="M1999" s="70"/>
      <c r="N1999" s="122">
        <v>15</v>
      </c>
      <c r="O1999" s="70">
        <v>410</v>
      </c>
      <c r="P1999" s="277">
        <v>105</v>
      </c>
      <c r="Q1999" s="70">
        <v>139</v>
      </c>
      <c r="R1999" s="70">
        <v>37</v>
      </c>
      <c r="S1999" s="364">
        <v>37</v>
      </c>
      <c r="T1999" s="70">
        <v>701</v>
      </c>
      <c r="U1999" s="70"/>
      <c r="V1999" s="70"/>
      <c r="W1999" s="70"/>
      <c r="X1999" s="70"/>
      <c r="Y1999" s="70"/>
      <c r="Z1999" s="70"/>
      <c r="AA1999" s="56">
        <v>15</v>
      </c>
      <c r="AC1999" s="74">
        <f t="shared" si="250"/>
        <v>664</v>
      </c>
    </row>
    <row r="2000" spans="1:29" x14ac:dyDescent="0.2">
      <c r="A2000" s="122">
        <v>16</v>
      </c>
      <c r="B2000" s="70" t="s">
        <v>114</v>
      </c>
      <c r="C2000" s="277" t="s">
        <v>114</v>
      </c>
      <c r="D2000" s="70" t="s">
        <v>114</v>
      </c>
      <c r="E2000" s="70" t="s">
        <v>114</v>
      </c>
      <c r="F2000" s="364" t="s">
        <v>114</v>
      </c>
      <c r="G2000" s="70" t="s">
        <v>114</v>
      </c>
      <c r="H2000" s="70"/>
      <c r="I2000" s="70"/>
      <c r="J2000" s="70"/>
      <c r="K2000" s="70"/>
      <c r="L2000" s="58"/>
      <c r="M2000" s="70"/>
      <c r="N2000" s="122">
        <v>16</v>
      </c>
      <c r="O2000" s="70" t="s">
        <v>114</v>
      </c>
      <c r="P2000" s="277"/>
      <c r="Q2000" s="70" t="s">
        <v>114</v>
      </c>
      <c r="R2000" s="70" t="s">
        <v>114</v>
      </c>
      <c r="S2000" s="364" t="s">
        <v>114</v>
      </c>
      <c r="T2000" s="70" t="s">
        <v>114</v>
      </c>
      <c r="U2000" s="70"/>
      <c r="V2000" s="70"/>
      <c r="W2000" s="70"/>
      <c r="X2000" s="70"/>
      <c r="Y2000" s="70"/>
      <c r="Z2000" s="70"/>
      <c r="AA2000" s="56">
        <v>16</v>
      </c>
      <c r="AC2000" s="74">
        <f t="shared" si="250"/>
        <v>0</v>
      </c>
    </row>
    <row r="2001" spans="1:30" x14ac:dyDescent="0.2">
      <c r="A2001" s="122">
        <v>17</v>
      </c>
      <c r="B2001" s="70" t="s">
        <v>114</v>
      </c>
      <c r="C2001" s="277">
        <v>128</v>
      </c>
      <c r="D2001" s="70">
        <v>128</v>
      </c>
      <c r="E2001" s="70">
        <v>128</v>
      </c>
      <c r="F2001" s="364">
        <v>128</v>
      </c>
      <c r="G2001" s="70">
        <v>128</v>
      </c>
      <c r="H2001" s="70"/>
      <c r="I2001" s="70"/>
      <c r="J2001" s="70"/>
      <c r="K2001" s="70"/>
      <c r="L2001" s="58"/>
      <c r="M2001" s="70"/>
      <c r="N2001" s="122">
        <v>17</v>
      </c>
      <c r="O2001" s="70" t="s">
        <v>114</v>
      </c>
      <c r="P2001" s="277">
        <v>128</v>
      </c>
      <c r="Q2001" s="70" t="s">
        <v>114</v>
      </c>
      <c r="R2001" s="70" t="s">
        <v>114</v>
      </c>
      <c r="S2001" s="364" t="s">
        <v>114</v>
      </c>
      <c r="T2001" s="70" t="s">
        <v>114</v>
      </c>
      <c r="U2001" s="70"/>
      <c r="V2001" s="70"/>
      <c r="W2001" s="70"/>
      <c r="X2001" s="70"/>
      <c r="Y2001" s="70"/>
      <c r="Z2001" s="70"/>
      <c r="AA2001" s="56">
        <v>17</v>
      </c>
      <c r="AC2001" s="74">
        <f t="shared" si="250"/>
        <v>0</v>
      </c>
    </row>
    <row r="2002" spans="1:30" x14ac:dyDescent="0.2">
      <c r="A2002" s="122">
        <v>18</v>
      </c>
      <c r="B2002" s="70">
        <v>39</v>
      </c>
      <c r="C2002" s="277">
        <v>39</v>
      </c>
      <c r="D2002" s="70">
        <v>39</v>
      </c>
      <c r="E2002" s="70">
        <v>39</v>
      </c>
      <c r="F2002" s="364">
        <v>39</v>
      </c>
      <c r="G2002" s="70">
        <v>39</v>
      </c>
      <c r="H2002" s="70"/>
      <c r="I2002" s="70"/>
      <c r="J2002" s="70"/>
      <c r="K2002" s="70"/>
      <c r="L2002" s="58"/>
      <c r="M2002" s="70"/>
      <c r="N2002" s="122">
        <v>18</v>
      </c>
      <c r="O2002" s="70">
        <v>39</v>
      </c>
      <c r="P2002" s="277"/>
      <c r="Q2002" s="70" t="s">
        <v>114</v>
      </c>
      <c r="R2002" s="70" t="s">
        <v>114</v>
      </c>
      <c r="S2002" s="364" t="s">
        <v>114</v>
      </c>
      <c r="T2002" s="70" t="s">
        <v>114</v>
      </c>
      <c r="U2002" s="70"/>
      <c r="V2002" s="70"/>
      <c r="W2002" s="70"/>
      <c r="X2002" s="70"/>
      <c r="Y2002" s="70"/>
      <c r="Z2002" s="70"/>
      <c r="AA2002" s="56">
        <v>18</v>
      </c>
      <c r="AC2002" s="74">
        <f t="shared" si="250"/>
        <v>0</v>
      </c>
    </row>
    <row r="2003" spans="1:30" x14ac:dyDescent="0.2">
      <c r="A2003" s="122">
        <v>19</v>
      </c>
      <c r="B2003" s="70">
        <v>293</v>
      </c>
      <c r="C2003" s="277">
        <v>294</v>
      </c>
      <c r="D2003" s="70">
        <v>293</v>
      </c>
      <c r="E2003" s="70">
        <v>350</v>
      </c>
      <c r="F2003" s="364">
        <v>350</v>
      </c>
      <c r="G2003" s="70">
        <v>351</v>
      </c>
      <c r="H2003" s="70"/>
      <c r="I2003" s="70"/>
      <c r="J2003" s="70"/>
      <c r="K2003" s="70"/>
      <c r="L2003" s="58"/>
      <c r="M2003" s="70"/>
      <c r="N2003" s="122">
        <v>19</v>
      </c>
      <c r="O2003" s="70">
        <v>293</v>
      </c>
      <c r="P2003" s="277">
        <v>1</v>
      </c>
      <c r="Q2003" s="70" t="s">
        <v>114</v>
      </c>
      <c r="R2003" s="70">
        <v>57</v>
      </c>
      <c r="S2003" s="364" t="s">
        <v>114</v>
      </c>
      <c r="T2003" s="70">
        <v>1</v>
      </c>
      <c r="U2003" s="70"/>
      <c r="V2003" s="70"/>
      <c r="W2003" s="70"/>
      <c r="X2003" s="70"/>
      <c r="Y2003" s="70"/>
      <c r="Z2003" s="70"/>
      <c r="AA2003" s="56">
        <v>19</v>
      </c>
      <c r="AC2003" s="74">
        <f t="shared" si="250"/>
        <v>0</v>
      </c>
    </row>
    <row r="2004" spans="1:30" x14ac:dyDescent="0.2">
      <c r="A2004" s="122">
        <v>20</v>
      </c>
      <c r="B2004" s="70" t="s">
        <v>114</v>
      </c>
      <c r="C2004" s="277" t="s">
        <v>114</v>
      </c>
      <c r="D2004" s="70" t="s">
        <v>114</v>
      </c>
      <c r="E2004" s="70" t="s">
        <v>114</v>
      </c>
      <c r="F2004" s="364" t="s">
        <v>114</v>
      </c>
      <c r="G2004" s="70" t="s">
        <v>114</v>
      </c>
      <c r="H2004" s="70"/>
      <c r="I2004" s="70"/>
      <c r="J2004" s="70"/>
      <c r="K2004" s="70"/>
      <c r="L2004" s="58"/>
      <c r="M2004" s="70"/>
      <c r="N2004" s="122">
        <v>20</v>
      </c>
      <c r="O2004" s="70" t="s">
        <v>114</v>
      </c>
      <c r="P2004" s="277"/>
      <c r="Q2004" s="70" t="s">
        <v>114</v>
      </c>
      <c r="R2004" s="70" t="s">
        <v>114</v>
      </c>
      <c r="S2004" s="364" t="s">
        <v>114</v>
      </c>
      <c r="T2004" s="70" t="s">
        <v>114</v>
      </c>
      <c r="U2004" s="70"/>
      <c r="V2004" s="70"/>
      <c r="W2004" s="70"/>
      <c r="X2004" s="70"/>
      <c r="Y2004" s="70"/>
      <c r="Z2004" s="70"/>
      <c r="AA2004" s="56">
        <v>20</v>
      </c>
      <c r="AC2004" s="74">
        <f t="shared" si="250"/>
        <v>0</v>
      </c>
    </row>
    <row r="2005" spans="1:30" x14ac:dyDescent="0.2">
      <c r="A2005" s="122">
        <v>21</v>
      </c>
      <c r="B2005" s="70" t="s">
        <v>114</v>
      </c>
      <c r="C2005" s="277" t="s">
        <v>114</v>
      </c>
      <c r="D2005" s="70">
        <v>9</v>
      </c>
      <c r="E2005" s="70">
        <v>9</v>
      </c>
      <c r="F2005" s="364">
        <v>15</v>
      </c>
      <c r="G2005" s="70">
        <v>15</v>
      </c>
      <c r="H2005" s="70"/>
      <c r="I2005" s="70"/>
      <c r="J2005" s="70"/>
      <c r="K2005" s="70"/>
      <c r="L2005" s="58"/>
      <c r="M2005" s="70"/>
      <c r="N2005" s="122">
        <v>21</v>
      </c>
      <c r="O2005" s="70" t="s">
        <v>114</v>
      </c>
      <c r="P2005" s="277"/>
      <c r="Q2005" s="70">
        <v>9</v>
      </c>
      <c r="R2005" s="70" t="s">
        <v>114</v>
      </c>
      <c r="S2005" s="364">
        <v>6</v>
      </c>
      <c r="T2005" s="70" t="s">
        <v>114</v>
      </c>
      <c r="U2005" s="70"/>
      <c r="V2005" s="70"/>
      <c r="W2005" s="70"/>
      <c r="X2005" s="70"/>
      <c r="Y2005" s="70"/>
      <c r="Z2005" s="70"/>
      <c r="AA2005" s="56">
        <v>21</v>
      </c>
      <c r="AC2005" s="74">
        <f t="shared" si="250"/>
        <v>0</v>
      </c>
    </row>
    <row r="2006" spans="1:30" x14ac:dyDescent="0.2">
      <c r="A2006" s="122">
        <v>22</v>
      </c>
      <c r="B2006" s="70" t="s">
        <v>114</v>
      </c>
      <c r="C2006" s="277" t="s">
        <v>114</v>
      </c>
      <c r="D2006" s="70" t="s">
        <v>114</v>
      </c>
      <c r="E2006" s="70" t="s">
        <v>114</v>
      </c>
      <c r="F2006" s="364" t="s">
        <v>114</v>
      </c>
      <c r="G2006" s="70" t="s">
        <v>114</v>
      </c>
      <c r="H2006" s="70"/>
      <c r="I2006" s="70"/>
      <c r="J2006" s="70"/>
      <c r="K2006" s="70"/>
      <c r="L2006" s="58"/>
      <c r="M2006" s="70"/>
      <c r="N2006" s="122">
        <v>22</v>
      </c>
      <c r="O2006" s="70" t="s">
        <v>114</v>
      </c>
      <c r="P2006" s="277"/>
      <c r="Q2006" s="70" t="s">
        <v>114</v>
      </c>
      <c r="R2006" s="70" t="s">
        <v>114</v>
      </c>
      <c r="S2006" s="364" t="s">
        <v>114</v>
      </c>
      <c r="T2006" s="70" t="s">
        <v>114</v>
      </c>
      <c r="U2006" s="70"/>
      <c r="V2006" s="70"/>
      <c r="W2006" s="70"/>
      <c r="X2006" s="70"/>
      <c r="Y2006" s="70"/>
      <c r="Z2006" s="70"/>
      <c r="AA2006" s="56">
        <v>22</v>
      </c>
      <c r="AC2006" s="74">
        <f t="shared" si="250"/>
        <v>0</v>
      </c>
    </row>
    <row r="2007" spans="1:30" x14ac:dyDescent="0.2">
      <c r="A2007" s="122">
        <v>23</v>
      </c>
      <c r="B2007" s="70" t="s">
        <v>114</v>
      </c>
      <c r="C2007" s="277">
        <v>70</v>
      </c>
      <c r="D2007" s="70">
        <v>136</v>
      </c>
      <c r="E2007" s="70">
        <v>137</v>
      </c>
      <c r="F2007" s="364">
        <v>151</v>
      </c>
      <c r="G2007" s="70">
        <v>261</v>
      </c>
      <c r="H2007" s="70"/>
      <c r="I2007" s="70"/>
      <c r="J2007" s="70"/>
      <c r="K2007" s="70"/>
      <c r="L2007" s="58"/>
      <c r="M2007" s="70"/>
      <c r="N2007" s="122">
        <v>23</v>
      </c>
      <c r="O2007" s="70" t="s">
        <v>114</v>
      </c>
      <c r="P2007" s="277">
        <v>70</v>
      </c>
      <c r="Q2007" s="70">
        <v>66</v>
      </c>
      <c r="R2007" s="70">
        <v>1</v>
      </c>
      <c r="S2007" s="364">
        <v>14</v>
      </c>
      <c r="T2007" s="70">
        <v>123</v>
      </c>
      <c r="U2007" s="70"/>
      <c r="V2007" s="70"/>
      <c r="W2007" s="70"/>
      <c r="X2007" s="70"/>
      <c r="Y2007" s="70"/>
      <c r="Z2007" s="70"/>
      <c r="AA2007" s="56">
        <v>23</v>
      </c>
      <c r="AC2007" s="74">
        <f t="shared" si="250"/>
        <v>109</v>
      </c>
    </row>
    <row r="2008" spans="1:30" x14ac:dyDescent="0.2">
      <c r="A2008" s="122">
        <v>24</v>
      </c>
      <c r="B2008" s="70">
        <v>3</v>
      </c>
      <c r="C2008" s="277">
        <v>72</v>
      </c>
      <c r="D2008" s="70">
        <v>72</v>
      </c>
      <c r="E2008" s="70">
        <v>72</v>
      </c>
      <c r="F2008" s="364">
        <v>72</v>
      </c>
      <c r="G2008" s="70">
        <v>127</v>
      </c>
      <c r="H2008" s="70"/>
      <c r="I2008" s="70"/>
      <c r="J2008" s="70"/>
      <c r="K2008" s="70"/>
      <c r="L2008" s="58"/>
      <c r="M2008" s="70"/>
      <c r="N2008" s="122">
        <v>24</v>
      </c>
      <c r="O2008" s="70">
        <v>3</v>
      </c>
      <c r="P2008" s="277">
        <v>72</v>
      </c>
      <c r="Q2008" s="70" t="s">
        <v>114</v>
      </c>
      <c r="R2008" s="70" t="s">
        <v>114</v>
      </c>
      <c r="S2008" s="364" t="s">
        <v>114</v>
      </c>
      <c r="T2008" s="70">
        <v>55</v>
      </c>
      <c r="U2008" s="70"/>
      <c r="V2008" s="70"/>
      <c r="W2008" s="70"/>
      <c r="X2008" s="70"/>
      <c r="Y2008" s="70"/>
      <c r="Z2008" s="70"/>
      <c r="AA2008" s="56">
        <v>24</v>
      </c>
      <c r="AC2008" s="74">
        <f t="shared" si="250"/>
        <v>0</v>
      </c>
    </row>
    <row r="2009" spans="1:30" x14ac:dyDescent="0.2">
      <c r="A2009" s="71" t="s">
        <v>2</v>
      </c>
      <c r="B2009" s="61">
        <f>SUM(B1985:B2008)</f>
        <v>745</v>
      </c>
      <c r="C2009" s="61">
        <f>SUM(C1985:C2008)</f>
        <v>1118</v>
      </c>
      <c r="D2009" s="61">
        <f>SUM(D1985:D2008)</f>
        <v>1331</v>
      </c>
      <c r="E2009" s="61">
        <f>SUM(E1985:E2008)</f>
        <v>1466</v>
      </c>
      <c r="F2009" s="61">
        <f t="shared" ref="F2009:M2009" si="251">SUM(F1985:F2008)</f>
        <v>1557</v>
      </c>
      <c r="G2009" s="61">
        <f t="shared" si="251"/>
        <v>2463</v>
      </c>
      <c r="H2009" s="61">
        <f t="shared" si="251"/>
        <v>0</v>
      </c>
      <c r="I2009" s="61">
        <f t="shared" si="251"/>
        <v>0</v>
      </c>
      <c r="J2009" s="61">
        <f t="shared" si="251"/>
        <v>0</v>
      </c>
      <c r="K2009" s="61">
        <f t="shared" si="251"/>
        <v>0</v>
      </c>
      <c r="L2009" s="61">
        <f t="shared" si="251"/>
        <v>0</v>
      </c>
      <c r="M2009" s="61">
        <f t="shared" si="251"/>
        <v>0</v>
      </c>
      <c r="N2009" s="313" t="s">
        <v>2</v>
      </c>
      <c r="O2009" s="61">
        <f>SUM(O1985:O2008)</f>
        <v>745</v>
      </c>
      <c r="P2009" s="61">
        <f>SUM(P1985:P2008)</f>
        <v>376</v>
      </c>
      <c r="Q2009" s="61">
        <f>SUM(Q1985:Q2008)</f>
        <v>214</v>
      </c>
      <c r="R2009" s="61">
        <f>SUM(R1985:R2008)</f>
        <v>95</v>
      </c>
      <c r="S2009" s="61">
        <f t="shared" ref="S2009:Z2009" si="252">SUM(S1985:S2008)</f>
        <v>63</v>
      </c>
      <c r="T2009" s="61">
        <f t="shared" si="252"/>
        <v>919</v>
      </c>
      <c r="U2009" s="61">
        <f t="shared" si="252"/>
        <v>0</v>
      </c>
      <c r="V2009" s="61">
        <f t="shared" si="252"/>
        <v>0</v>
      </c>
      <c r="W2009" s="61">
        <f t="shared" si="252"/>
        <v>0</v>
      </c>
      <c r="X2009" s="61">
        <f t="shared" si="252"/>
        <v>0</v>
      </c>
      <c r="Y2009" s="61">
        <f t="shared" si="252"/>
        <v>0</v>
      </c>
      <c r="Z2009" s="61">
        <f t="shared" si="252"/>
        <v>0</v>
      </c>
      <c r="AA2009" s="71" t="s">
        <v>2</v>
      </c>
      <c r="AC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74"/>
    </row>
    <row r="2011" spans="1:30" x14ac:dyDescent="0.2">
      <c r="B2011" s="95"/>
      <c r="C2011" s="95"/>
      <c r="D2011" s="67"/>
      <c r="E2011" s="67"/>
      <c r="H2011" s="67"/>
      <c r="O2011" s="95"/>
      <c r="P2011" s="95"/>
      <c r="Q2011" s="354"/>
      <c r="AC2011" s="74"/>
    </row>
    <row r="2012" spans="1:30" x14ac:dyDescent="0.2">
      <c r="Q2012" s="95"/>
      <c r="AC2012" s="74"/>
    </row>
    <row r="2013" spans="1:30" x14ac:dyDescent="0.2">
      <c r="B2013" s="283"/>
      <c r="C2013" s="282"/>
      <c r="O2013" s="81"/>
      <c r="AC2013" s="74"/>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c r="U2014" s="310"/>
      <c r="V2014" s="310"/>
      <c r="W2014" s="310"/>
      <c r="X2014" s="310" t="s">
        <v>114</v>
      </c>
      <c r="Y2014" s="310"/>
      <c r="Z2014" s="310"/>
      <c r="AA2014" s="103" t="s">
        <v>357</v>
      </c>
      <c r="AB2014" s="421"/>
      <c r="AC2014" s="74"/>
    </row>
    <row r="2015" spans="1:30" x14ac:dyDescent="0.2">
      <c r="A2015" s="123">
        <v>1</v>
      </c>
      <c r="B2015" s="70" t="s">
        <v>114</v>
      </c>
      <c r="C2015" s="277" t="s">
        <v>114</v>
      </c>
      <c r="D2015" s="70" t="s">
        <v>114</v>
      </c>
      <c r="E2015" s="70" t="s">
        <v>114</v>
      </c>
      <c r="F2015" s="364">
        <v>2</v>
      </c>
      <c r="G2015" s="70">
        <v>3</v>
      </c>
      <c r="H2015" s="70"/>
      <c r="I2015" s="280"/>
      <c r="J2015" s="70"/>
      <c r="K2015" s="70"/>
      <c r="L2015" s="58"/>
      <c r="M2015" s="70"/>
      <c r="N2015" s="123">
        <v>1</v>
      </c>
      <c r="O2015" s="70" t="s">
        <v>114</v>
      </c>
      <c r="P2015" s="277" t="s">
        <v>114</v>
      </c>
      <c r="Q2015" s="15" t="s">
        <v>114</v>
      </c>
      <c r="R2015" s="70" t="s">
        <v>114</v>
      </c>
      <c r="S2015" s="364">
        <v>2</v>
      </c>
      <c r="T2015" s="70">
        <v>1</v>
      </c>
      <c r="U2015" s="70"/>
      <c r="V2015" s="70"/>
      <c r="W2015" s="70"/>
      <c r="X2015" s="70"/>
      <c r="Y2015" s="58"/>
      <c r="Z2015" s="70"/>
      <c r="AA2015" s="64">
        <v>1</v>
      </c>
      <c r="AC2015" s="74">
        <f t="shared" si="250"/>
        <v>-1</v>
      </c>
      <c r="AD2015" s="15" t="b">
        <f t="shared" ref="AD2015:AD2038" si="253">IF(T2015&gt;=T1985, TRUE, FALSE)</f>
        <v>0</v>
      </c>
    </row>
    <row r="2016" spans="1:30" x14ac:dyDescent="0.2">
      <c r="A2016" s="123">
        <v>2</v>
      </c>
      <c r="B2016" s="70" t="s">
        <v>114</v>
      </c>
      <c r="C2016" s="277">
        <v>2</v>
      </c>
      <c r="D2016" s="70">
        <v>2</v>
      </c>
      <c r="E2016" s="70">
        <v>4</v>
      </c>
      <c r="F2016" s="364">
        <v>6</v>
      </c>
      <c r="G2016" s="70">
        <v>6</v>
      </c>
      <c r="H2016" s="70"/>
      <c r="I2016" s="280"/>
      <c r="J2016" s="70"/>
      <c r="K2016" s="70"/>
      <c r="L2016" s="58"/>
      <c r="M2016" s="70"/>
      <c r="N2016" s="123">
        <v>2</v>
      </c>
      <c r="O2016" s="70" t="s">
        <v>114</v>
      </c>
      <c r="P2016" s="277">
        <v>2</v>
      </c>
      <c r="Q2016" s="70" t="s">
        <v>114</v>
      </c>
      <c r="R2016" s="70">
        <v>2</v>
      </c>
      <c r="S2016" s="364">
        <v>2</v>
      </c>
      <c r="T2016" s="70" t="s">
        <v>114</v>
      </c>
      <c r="U2016" s="70"/>
      <c r="V2016" s="70"/>
      <c r="W2016" s="70"/>
      <c r="X2016" s="70"/>
      <c r="Y2016" s="58"/>
      <c r="Z2016" s="70"/>
      <c r="AA2016" s="64">
        <v>2</v>
      </c>
      <c r="AC2016" s="74">
        <f t="shared" si="250"/>
        <v>0</v>
      </c>
      <c r="AD2016" s="15" t="b">
        <f t="shared" si="253"/>
        <v>1</v>
      </c>
    </row>
    <row r="2017" spans="1:30" x14ac:dyDescent="0.2">
      <c r="A2017" s="123">
        <v>3</v>
      </c>
      <c r="B2017" s="70" t="s">
        <v>114</v>
      </c>
      <c r="C2017" s="277">
        <v>2</v>
      </c>
      <c r="D2017" s="70">
        <v>4</v>
      </c>
      <c r="E2017" s="70">
        <v>4</v>
      </c>
      <c r="F2017" s="364">
        <v>5</v>
      </c>
      <c r="G2017" s="70">
        <v>5</v>
      </c>
      <c r="H2017" s="70"/>
      <c r="I2017" s="280"/>
      <c r="J2017" s="70"/>
      <c r="K2017" s="70"/>
      <c r="L2017" s="58"/>
      <c r="M2017" s="70"/>
      <c r="N2017" s="123">
        <v>3</v>
      </c>
      <c r="O2017" s="70" t="s">
        <v>114</v>
      </c>
      <c r="P2017" s="277">
        <v>2</v>
      </c>
      <c r="Q2017" s="70">
        <v>2</v>
      </c>
      <c r="R2017" s="70" t="s">
        <v>114</v>
      </c>
      <c r="S2017" s="364">
        <v>1</v>
      </c>
      <c r="T2017" s="70" t="s">
        <v>114</v>
      </c>
      <c r="U2017" s="70"/>
      <c r="V2017" s="70"/>
      <c r="W2017" s="70"/>
      <c r="X2017" s="70"/>
      <c r="Y2017" s="58"/>
      <c r="Z2017" s="70"/>
      <c r="AA2017" s="64">
        <v>3</v>
      </c>
      <c r="AC2017" s="74">
        <f t="shared" si="250"/>
        <v>0</v>
      </c>
      <c r="AD2017" s="15" t="b">
        <f t="shared" si="253"/>
        <v>1</v>
      </c>
    </row>
    <row r="2018" spans="1:30" x14ac:dyDescent="0.2">
      <c r="A2018" s="123">
        <v>4</v>
      </c>
      <c r="B2018" s="70">
        <v>1</v>
      </c>
      <c r="C2018" s="277">
        <v>5</v>
      </c>
      <c r="D2018" s="70">
        <v>5</v>
      </c>
      <c r="E2018" s="70">
        <v>7</v>
      </c>
      <c r="F2018" s="364">
        <v>7</v>
      </c>
      <c r="G2018" s="70">
        <v>7</v>
      </c>
      <c r="H2018" s="70"/>
      <c r="I2018" s="280"/>
      <c r="J2018" s="70"/>
      <c r="K2018" s="70"/>
      <c r="L2018" s="58"/>
      <c r="M2018" s="70"/>
      <c r="N2018" s="123">
        <v>4</v>
      </c>
      <c r="O2018" s="70">
        <v>1</v>
      </c>
      <c r="P2018" s="277">
        <v>4</v>
      </c>
      <c r="Q2018" s="70" t="s">
        <v>114</v>
      </c>
      <c r="R2018" s="70">
        <v>2</v>
      </c>
      <c r="S2018" s="364" t="s">
        <v>114</v>
      </c>
      <c r="T2018" s="70" t="s">
        <v>114</v>
      </c>
      <c r="U2018" s="70"/>
      <c r="V2018" s="70"/>
      <c r="W2018" s="70"/>
      <c r="X2018" s="70"/>
      <c r="Y2018" s="58"/>
      <c r="Z2018" s="70"/>
      <c r="AA2018" s="64">
        <v>4</v>
      </c>
      <c r="AC2018" s="74">
        <f t="shared" si="250"/>
        <v>0</v>
      </c>
      <c r="AD2018" s="15" t="b">
        <f t="shared" si="253"/>
        <v>1</v>
      </c>
    </row>
    <row r="2019" spans="1:30" x14ac:dyDescent="0.2">
      <c r="A2019" s="123">
        <v>5</v>
      </c>
      <c r="B2019" s="70">
        <v>4</v>
      </c>
      <c r="C2019" s="277">
        <v>4</v>
      </c>
      <c r="D2019" s="70">
        <v>5</v>
      </c>
      <c r="E2019" s="70">
        <v>8</v>
      </c>
      <c r="F2019" s="364">
        <v>9</v>
      </c>
      <c r="G2019" s="70">
        <v>18</v>
      </c>
      <c r="H2019" s="70"/>
      <c r="I2019" s="280"/>
      <c r="J2019" s="70"/>
      <c r="K2019" s="70"/>
      <c r="L2019" s="58"/>
      <c r="M2019" s="70"/>
      <c r="N2019" s="123">
        <v>5</v>
      </c>
      <c r="O2019" s="70">
        <v>4</v>
      </c>
      <c r="P2019" s="277" t="s">
        <v>114</v>
      </c>
      <c r="Q2019" s="70">
        <v>1</v>
      </c>
      <c r="R2019" s="70">
        <v>3</v>
      </c>
      <c r="S2019" s="364">
        <v>1</v>
      </c>
      <c r="T2019" s="70">
        <v>9</v>
      </c>
      <c r="U2019" s="70"/>
      <c r="V2019" s="70"/>
      <c r="W2019" s="70"/>
      <c r="X2019" s="70"/>
      <c r="Y2019" s="58"/>
      <c r="Z2019" s="70"/>
      <c r="AA2019" s="64">
        <v>5</v>
      </c>
      <c r="AC2019" s="74">
        <f t="shared" si="250"/>
        <v>8</v>
      </c>
      <c r="AD2019" s="15" t="b">
        <f t="shared" si="253"/>
        <v>1</v>
      </c>
    </row>
    <row r="2020" spans="1:30" x14ac:dyDescent="0.2">
      <c r="A2020" s="123">
        <v>6</v>
      </c>
      <c r="B2020" s="70">
        <v>1</v>
      </c>
      <c r="C2020" s="277">
        <v>1</v>
      </c>
      <c r="D2020" s="70">
        <v>1</v>
      </c>
      <c r="E2020" s="70">
        <v>1</v>
      </c>
      <c r="F2020" s="364">
        <v>21</v>
      </c>
      <c r="G2020" s="70">
        <v>232</v>
      </c>
      <c r="H2020" s="70"/>
      <c r="I2020" s="280"/>
      <c r="J2020" s="70"/>
      <c r="K2020" s="70"/>
      <c r="L2020" s="58"/>
      <c r="M2020" s="70"/>
      <c r="N2020" s="123">
        <v>6</v>
      </c>
      <c r="O2020" s="70">
        <v>1</v>
      </c>
      <c r="P2020" s="277" t="s">
        <v>114</v>
      </c>
      <c r="Q2020" s="70" t="s">
        <v>114</v>
      </c>
      <c r="R2020" s="70" t="s">
        <v>114</v>
      </c>
      <c r="S2020" s="364">
        <v>20</v>
      </c>
      <c r="T2020" s="70">
        <v>211</v>
      </c>
      <c r="U2020" s="70"/>
      <c r="V2020" s="70"/>
      <c r="W2020" s="70"/>
      <c r="X2020" s="70"/>
      <c r="Y2020" s="58"/>
      <c r="Z2020" s="70"/>
      <c r="AA2020" s="64">
        <v>6</v>
      </c>
      <c r="AC2020" s="74">
        <f t="shared" si="250"/>
        <v>191</v>
      </c>
      <c r="AD2020" s="15" t="b">
        <f t="shared" si="253"/>
        <v>1</v>
      </c>
    </row>
    <row r="2021" spans="1:30" x14ac:dyDescent="0.2">
      <c r="A2021" s="123">
        <v>7</v>
      </c>
      <c r="B2021" s="70" t="s">
        <v>114</v>
      </c>
      <c r="C2021" s="277" t="s">
        <v>114</v>
      </c>
      <c r="D2021" s="70" t="s">
        <v>114</v>
      </c>
      <c r="E2021" s="70" t="s">
        <v>114</v>
      </c>
      <c r="F2021" s="364">
        <v>1</v>
      </c>
      <c r="G2021" s="70">
        <v>1</v>
      </c>
      <c r="H2021" s="70"/>
      <c r="I2021" s="280"/>
      <c r="J2021" s="70"/>
      <c r="K2021" s="70"/>
      <c r="L2021" s="58"/>
      <c r="M2021" s="70"/>
      <c r="N2021" s="123">
        <v>7</v>
      </c>
      <c r="O2021" s="70" t="s">
        <v>114</v>
      </c>
      <c r="P2021" s="277" t="s">
        <v>114</v>
      </c>
      <c r="Q2021" s="70" t="s">
        <v>114</v>
      </c>
      <c r="R2021" s="70" t="s">
        <v>114</v>
      </c>
      <c r="S2021" s="364">
        <v>1</v>
      </c>
      <c r="T2021" s="70" t="s">
        <v>114</v>
      </c>
      <c r="U2021" s="70"/>
      <c r="V2021" s="70"/>
      <c r="W2021" s="70"/>
      <c r="X2021" s="70"/>
      <c r="Y2021" s="58"/>
      <c r="Z2021" s="70"/>
      <c r="AA2021" s="64">
        <v>7</v>
      </c>
      <c r="AC2021" s="74">
        <f t="shared" si="250"/>
        <v>0</v>
      </c>
      <c r="AD2021" s="15" t="b">
        <f t="shared" si="253"/>
        <v>1</v>
      </c>
    </row>
    <row r="2022" spans="1:30" x14ac:dyDescent="0.2">
      <c r="A2022" s="123">
        <v>8</v>
      </c>
      <c r="B2022" s="70" t="s">
        <v>114</v>
      </c>
      <c r="C2022" s="277">
        <v>1</v>
      </c>
      <c r="D2022" s="70">
        <v>1</v>
      </c>
      <c r="E2022" s="70">
        <v>5</v>
      </c>
      <c r="F2022" s="364">
        <v>7</v>
      </c>
      <c r="G2022" s="70">
        <v>8</v>
      </c>
      <c r="H2022" s="70"/>
      <c r="I2022" s="280"/>
      <c r="J2022" s="70"/>
      <c r="K2022" s="70"/>
      <c r="L2022" s="58"/>
      <c r="M2022" s="70"/>
      <c r="N2022" s="123">
        <v>8</v>
      </c>
      <c r="O2022" s="70" t="s">
        <v>114</v>
      </c>
      <c r="P2022" s="277">
        <v>1</v>
      </c>
      <c r="Q2022" s="70" t="s">
        <v>114</v>
      </c>
      <c r="R2022" s="70">
        <v>4</v>
      </c>
      <c r="S2022" s="364">
        <v>2</v>
      </c>
      <c r="T2022" s="70">
        <v>1</v>
      </c>
      <c r="U2022" s="70"/>
      <c r="V2022" s="70"/>
      <c r="W2022" s="70"/>
      <c r="X2022" s="70"/>
      <c r="Y2022" s="58"/>
      <c r="Z2022" s="70"/>
      <c r="AA2022" s="64">
        <v>8</v>
      </c>
      <c r="AC2022" s="74">
        <f t="shared" si="250"/>
        <v>-1</v>
      </c>
      <c r="AD2022" s="15" t="b">
        <f t="shared" si="253"/>
        <v>0</v>
      </c>
    </row>
    <row r="2023" spans="1:30" x14ac:dyDescent="0.2">
      <c r="A2023" s="123">
        <v>9</v>
      </c>
      <c r="B2023" s="70" t="s">
        <v>114</v>
      </c>
      <c r="C2023" s="277">
        <v>1</v>
      </c>
      <c r="D2023" s="70">
        <v>1</v>
      </c>
      <c r="E2023" s="70">
        <v>1</v>
      </c>
      <c r="F2023" s="364">
        <v>1</v>
      </c>
      <c r="G2023" s="70">
        <v>1</v>
      </c>
      <c r="H2023" s="70"/>
      <c r="I2023" s="280"/>
      <c r="J2023" s="70"/>
      <c r="K2023" s="70"/>
      <c r="L2023" s="58"/>
      <c r="M2023" s="70"/>
      <c r="N2023" s="123">
        <v>9</v>
      </c>
      <c r="O2023" s="70" t="s">
        <v>114</v>
      </c>
      <c r="P2023" s="277">
        <v>1</v>
      </c>
      <c r="Q2023" s="70" t="s">
        <v>114</v>
      </c>
      <c r="R2023" s="70" t="s">
        <v>114</v>
      </c>
      <c r="S2023" s="364" t="s">
        <v>114</v>
      </c>
      <c r="T2023" s="70" t="s">
        <v>114</v>
      </c>
      <c r="U2023" s="70"/>
      <c r="V2023" s="70"/>
      <c r="W2023" s="70"/>
      <c r="X2023" s="70"/>
      <c r="Y2023" s="58"/>
      <c r="Z2023" s="70"/>
      <c r="AA2023" s="64">
        <v>9</v>
      </c>
      <c r="AC2023" s="74">
        <f t="shared" si="250"/>
        <v>0</v>
      </c>
      <c r="AD2023" s="15" t="b">
        <f t="shared" si="253"/>
        <v>1</v>
      </c>
    </row>
    <row r="2024" spans="1:30" x14ac:dyDescent="0.2">
      <c r="A2024" s="123">
        <v>10</v>
      </c>
      <c r="B2024" s="70">
        <v>1</v>
      </c>
      <c r="C2024" s="277">
        <v>4</v>
      </c>
      <c r="D2024" s="70">
        <v>5</v>
      </c>
      <c r="E2024" s="70">
        <v>7</v>
      </c>
      <c r="F2024" s="364">
        <v>8</v>
      </c>
      <c r="G2024" s="70">
        <v>8</v>
      </c>
      <c r="H2024" s="70"/>
      <c r="I2024" s="280"/>
      <c r="J2024" s="70"/>
      <c r="K2024" s="70"/>
      <c r="L2024" s="58"/>
      <c r="M2024" s="70"/>
      <c r="N2024" s="123">
        <v>10</v>
      </c>
      <c r="O2024" s="70">
        <v>1</v>
      </c>
      <c r="P2024" s="277">
        <v>3</v>
      </c>
      <c r="Q2024" s="70">
        <v>1</v>
      </c>
      <c r="R2024" s="70">
        <v>2</v>
      </c>
      <c r="S2024" s="364">
        <v>1</v>
      </c>
      <c r="T2024" s="70" t="s">
        <v>114</v>
      </c>
      <c r="U2024" s="70"/>
      <c r="V2024" s="70"/>
      <c r="W2024" s="70"/>
      <c r="X2024" s="70"/>
      <c r="Y2024" s="58"/>
      <c r="Z2024" s="70"/>
      <c r="AA2024" s="64">
        <v>10</v>
      </c>
      <c r="AC2024" s="74">
        <f t="shared" si="250"/>
        <v>0</v>
      </c>
      <c r="AD2024" s="15" t="b">
        <f t="shared" si="253"/>
        <v>1</v>
      </c>
    </row>
    <row r="2025" spans="1:30" x14ac:dyDescent="0.2">
      <c r="A2025" s="123">
        <v>11</v>
      </c>
      <c r="B2025" s="70">
        <v>1</v>
      </c>
      <c r="C2025" s="277">
        <v>3</v>
      </c>
      <c r="D2025" s="70">
        <v>3</v>
      </c>
      <c r="E2025" s="70">
        <v>4</v>
      </c>
      <c r="F2025" s="364">
        <v>4</v>
      </c>
      <c r="G2025" s="70">
        <v>4</v>
      </c>
      <c r="H2025" s="70"/>
      <c r="I2025" s="280"/>
      <c r="J2025" s="70"/>
      <c r="K2025" s="70"/>
      <c r="L2025" s="58"/>
      <c r="M2025" s="70"/>
      <c r="N2025" s="123">
        <v>11</v>
      </c>
      <c r="O2025" s="70">
        <v>1</v>
      </c>
      <c r="P2025" s="277">
        <v>2</v>
      </c>
      <c r="Q2025" s="70" t="s">
        <v>114</v>
      </c>
      <c r="R2025" s="70">
        <v>1</v>
      </c>
      <c r="S2025" s="364" t="s">
        <v>114</v>
      </c>
      <c r="T2025" s="70" t="s">
        <v>114</v>
      </c>
      <c r="U2025" s="70"/>
      <c r="V2025" s="70"/>
      <c r="W2025" s="70"/>
      <c r="X2025" s="70"/>
      <c r="Y2025" s="58"/>
      <c r="Z2025" s="70"/>
      <c r="AA2025" s="64">
        <v>11</v>
      </c>
      <c r="AC2025" s="74">
        <f t="shared" si="250"/>
        <v>0</v>
      </c>
      <c r="AD2025" s="15" t="b">
        <f t="shared" si="253"/>
        <v>1</v>
      </c>
    </row>
    <row r="2026" spans="1:30" x14ac:dyDescent="0.2">
      <c r="A2026" s="123">
        <v>12</v>
      </c>
      <c r="B2026" s="70">
        <v>8</v>
      </c>
      <c r="C2026" s="277">
        <v>9</v>
      </c>
      <c r="D2026" s="70">
        <v>10</v>
      </c>
      <c r="E2026" s="70">
        <v>11</v>
      </c>
      <c r="F2026" s="364">
        <v>11</v>
      </c>
      <c r="G2026" s="70">
        <v>12</v>
      </c>
      <c r="H2026" s="70"/>
      <c r="I2026" s="280"/>
      <c r="J2026" s="70"/>
      <c r="K2026" s="70"/>
      <c r="L2026" s="58"/>
      <c r="M2026" s="70"/>
      <c r="N2026" s="123">
        <v>12</v>
      </c>
      <c r="O2026" s="70">
        <v>8</v>
      </c>
      <c r="P2026" s="277">
        <v>1</v>
      </c>
      <c r="Q2026" s="70">
        <v>1</v>
      </c>
      <c r="R2026" s="70">
        <v>1</v>
      </c>
      <c r="S2026" s="364">
        <v>1</v>
      </c>
      <c r="T2026" s="70">
        <v>1</v>
      </c>
      <c r="U2026" s="70"/>
      <c r="V2026" s="70"/>
      <c r="W2026" s="70"/>
      <c r="X2026" s="70"/>
      <c r="Y2026" s="58"/>
      <c r="Z2026" s="70"/>
      <c r="AA2026" s="64">
        <v>12</v>
      </c>
      <c r="AC2026" s="74">
        <f t="shared" si="250"/>
        <v>0</v>
      </c>
      <c r="AD2026" s="15" t="b">
        <f t="shared" si="253"/>
        <v>0</v>
      </c>
    </row>
    <row r="2027" spans="1:30" x14ac:dyDescent="0.2">
      <c r="A2027" s="123">
        <v>13</v>
      </c>
      <c r="B2027" s="70" t="s">
        <v>114</v>
      </c>
      <c r="C2027" s="277" t="s">
        <v>114</v>
      </c>
      <c r="D2027" s="70" t="s">
        <v>114</v>
      </c>
      <c r="E2027" s="70" t="s">
        <v>114</v>
      </c>
      <c r="F2027" s="364" t="s">
        <v>114</v>
      </c>
      <c r="G2027" s="70" t="s">
        <v>114</v>
      </c>
      <c r="H2027" s="70"/>
      <c r="I2027" s="280"/>
      <c r="J2027" s="70"/>
      <c r="K2027" s="70"/>
      <c r="L2027" s="58"/>
      <c r="M2027" s="70"/>
      <c r="N2027" s="123">
        <v>13</v>
      </c>
      <c r="O2027" s="70" t="s">
        <v>114</v>
      </c>
      <c r="P2027" s="277" t="s">
        <v>114</v>
      </c>
      <c r="Q2027" s="70" t="s">
        <v>114</v>
      </c>
      <c r="R2027" s="70" t="s">
        <v>114</v>
      </c>
      <c r="S2027" s="364" t="s">
        <v>114</v>
      </c>
      <c r="T2027" s="70" t="s">
        <v>114</v>
      </c>
      <c r="U2027" s="70"/>
      <c r="V2027" s="70"/>
      <c r="W2027" s="70"/>
      <c r="X2027" s="70"/>
      <c r="Y2027" s="58"/>
      <c r="Z2027" s="70"/>
      <c r="AA2027" s="64">
        <v>13</v>
      </c>
      <c r="AC2027" s="74">
        <f t="shared" si="250"/>
        <v>0</v>
      </c>
      <c r="AD2027" s="15" t="b">
        <f t="shared" si="253"/>
        <v>1</v>
      </c>
    </row>
    <row r="2028" spans="1:30" x14ac:dyDescent="0.2">
      <c r="A2028" s="123">
        <v>14</v>
      </c>
      <c r="B2028" s="70" t="s">
        <v>114</v>
      </c>
      <c r="C2028" s="277" t="s">
        <v>114</v>
      </c>
      <c r="D2028" s="70" t="s">
        <v>114</v>
      </c>
      <c r="E2028" s="70" t="s">
        <v>114</v>
      </c>
      <c r="F2028" s="364" t="s">
        <v>114</v>
      </c>
      <c r="G2028" s="70" t="s">
        <v>114</v>
      </c>
      <c r="H2028" s="70"/>
      <c r="I2028" s="280"/>
      <c r="J2028" s="70"/>
      <c r="K2028" s="70"/>
      <c r="L2028" s="58"/>
      <c r="M2028" s="70"/>
      <c r="N2028" s="123">
        <v>14</v>
      </c>
      <c r="O2028" s="70" t="s">
        <v>114</v>
      </c>
      <c r="P2028" s="277" t="s">
        <v>114</v>
      </c>
      <c r="Q2028" s="70" t="s">
        <v>114</v>
      </c>
      <c r="R2028" s="70" t="s">
        <v>114</v>
      </c>
      <c r="S2028" s="364" t="s">
        <v>114</v>
      </c>
      <c r="T2028" s="70" t="s">
        <v>114</v>
      </c>
      <c r="U2028" s="70"/>
      <c r="V2028" s="70"/>
      <c r="W2028" s="70"/>
      <c r="X2028" s="70"/>
      <c r="Y2028" s="58"/>
      <c r="Z2028" s="70"/>
      <c r="AA2028" s="64">
        <v>14</v>
      </c>
      <c r="AC2028" s="74">
        <f t="shared" si="250"/>
        <v>0</v>
      </c>
      <c r="AD2028" s="15" t="b">
        <f t="shared" si="253"/>
        <v>1</v>
      </c>
    </row>
    <row r="2029" spans="1:30" x14ac:dyDescent="0.2">
      <c r="A2029" s="123">
        <v>15</v>
      </c>
      <c r="B2029" s="70">
        <v>413</v>
      </c>
      <c r="C2029" s="277">
        <v>523</v>
      </c>
      <c r="D2029" s="70">
        <v>704</v>
      </c>
      <c r="E2029" s="70">
        <v>781</v>
      </c>
      <c r="F2029" s="364">
        <v>820</v>
      </c>
      <c r="G2029" s="70">
        <v>1524</v>
      </c>
      <c r="H2029" s="70"/>
      <c r="I2029" s="280"/>
      <c r="J2029" s="70"/>
      <c r="K2029" s="70"/>
      <c r="L2029" s="58"/>
      <c r="M2029" s="70"/>
      <c r="N2029" s="123">
        <v>15</v>
      </c>
      <c r="O2029" s="70">
        <v>413</v>
      </c>
      <c r="P2029" s="277">
        <v>110</v>
      </c>
      <c r="Q2029" s="70">
        <v>181</v>
      </c>
      <c r="R2029" s="70">
        <v>77</v>
      </c>
      <c r="S2029" s="364">
        <v>38</v>
      </c>
      <c r="T2029" s="70">
        <v>704</v>
      </c>
      <c r="U2029" s="70"/>
      <c r="V2029" s="70"/>
      <c r="W2029" s="70"/>
      <c r="X2029" s="70"/>
      <c r="Y2029" s="58"/>
      <c r="Z2029" s="70"/>
      <c r="AA2029" s="64">
        <v>15</v>
      </c>
      <c r="AC2029" s="74">
        <f t="shared" si="250"/>
        <v>666</v>
      </c>
      <c r="AD2029" s="15" t="b">
        <f t="shared" si="253"/>
        <v>1</v>
      </c>
    </row>
    <row r="2030" spans="1:30" x14ac:dyDescent="0.2">
      <c r="A2030" s="123">
        <v>16</v>
      </c>
      <c r="B2030" s="70" t="s">
        <v>114</v>
      </c>
      <c r="C2030" s="277" t="s">
        <v>114</v>
      </c>
      <c r="D2030" s="70" t="s">
        <v>114</v>
      </c>
      <c r="E2030" s="70">
        <v>3</v>
      </c>
      <c r="F2030" s="364">
        <v>4</v>
      </c>
      <c r="G2030" s="70">
        <v>8</v>
      </c>
      <c r="H2030" s="70"/>
      <c r="I2030" s="280"/>
      <c r="J2030" s="70"/>
      <c r="K2030" s="70"/>
      <c r="L2030" s="58"/>
      <c r="M2030" s="70"/>
      <c r="N2030" s="123">
        <v>16</v>
      </c>
      <c r="O2030" s="70" t="s">
        <v>114</v>
      </c>
      <c r="P2030" s="277" t="s">
        <v>114</v>
      </c>
      <c r="Q2030" s="70" t="s">
        <v>114</v>
      </c>
      <c r="R2030" s="70">
        <v>3</v>
      </c>
      <c r="S2030" s="364">
        <v>1</v>
      </c>
      <c r="T2030" s="70">
        <v>4</v>
      </c>
      <c r="U2030" s="70"/>
      <c r="V2030" s="70"/>
      <c r="W2030" s="70"/>
      <c r="X2030" s="70"/>
      <c r="Y2030" s="58"/>
      <c r="Z2030" s="70"/>
      <c r="AA2030" s="64">
        <v>16</v>
      </c>
      <c r="AC2030" s="74">
        <f t="shared" si="250"/>
        <v>3</v>
      </c>
      <c r="AD2030" s="15" t="b">
        <f t="shared" si="253"/>
        <v>0</v>
      </c>
    </row>
    <row r="2031" spans="1:30" x14ac:dyDescent="0.2">
      <c r="A2031" s="123">
        <v>17</v>
      </c>
      <c r="B2031" s="70">
        <v>2</v>
      </c>
      <c r="C2031" s="277">
        <v>131</v>
      </c>
      <c r="D2031" s="70">
        <v>133</v>
      </c>
      <c r="E2031" s="70">
        <v>135</v>
      </c>
      <c r="F2031" s="364">
        <v>136</v>
      </c>
      <c r="G2031" s="70">
        <v>140</v>
      </c>
      <c r="H2031" s="70"/>
      <c r="I2031" s="280"/>
      <c r="J2031" s="70"/>
      <c r="K2031" s="70"/>
      <c r="L2031" s="58"/>
      <c r="M2031" s="70"/>
      <c r="N2031" s="123">
        <v>17</v>
      </c>
      <c r="O2031" s="70">
        <v>2</v>
      </c>
      <c r="P2031" s="277">
        <v>129</v>
      </c>
      <c r="Q2031" s="70">
        <v>2</v>
      </c>
      <c r="R2031" s="70">
        <v>2</v>
      </c>
      <c r="S2031" s="364">
        <v>1</v>
      </c>
      <c r="T2031" s="70">
        <v>4</v>
      </c>
      <c r="U2031" s="70"/>
      <c r="V2031" s="70"/>
      <c r="W2031" s="70"/>
      <c r="X2031" s="70"/>
      <c r="Y2031" s="58"/>
      <c r="Z2031" s="70"/>
      <c r="AA2031" s="64">
        <v>17</v>
      </c>
      <c r="AC2031" s="74">
        <f t="shared" si="250"/>
        <v>3</v>
      </c>
      <c r="AD2031" s="15" t="b">
        <f t="shared" si="253"/>
        <v>0</v>
      </c>
    </row>
    <row r="2032" spans="1:30" x14ac:dyDescent="0.2">
      <c r="A2032" s="123">
        <v>18</v>
      </c>
      <c r="B2032" s="70">
        <v>100</v>
      </c>
      <c r="C2032" s="277">
        <v>101</v>
      </c>
      <c r="D2032" s="70">
        <v>104</v>
      </c>
      <c r="E2032" s="70">
        <v>104</v>
      </c>
      <c r="F2032" s="364">
        <v>104</v>
      </c>
      <c r="G2032" s="70">
        <v>105</v>
      </c>
      <c r="H2032" s="70"/>
      <c r="I2032" s="280"/>
      <c r="J2032" s="70"/>
      <c r="K2032" s="70"/>
      <c r="L2032" s="58"/>
      <c r="M2032" s="70"/>
      <c r="N2032" s="123">
        <v>18</v>
      </c>
      <c r="O2032" s="70">
        <v>100</v>
      </c>
      <c r="P2032" s="277">
        <v>1</v>
      </c>
      <c r="Q2032" s="70">
        <v>3</v>
      </c>
      <c r="R2032" s="70" t="s">
        <v>114</v>
      </c>
      <c r="S2032" s="364" t="s">
        <v>114</v>
      </c>
      <c r="T2032" s="70">
        <v>1</v>
      </c>
      <c r="U2032" s="70"/>
      <c r="V2032" s="70"/>
      <c r="W2032" s="70"/>
      <c r="X2032" s="70"/>
      <c r="Y2032" s="58"/>
      <c r="Z2032" s="70"/>
      <c r="AA2032" s="64">
        <v>18</v>
      </c>
      <c r="AC2032" s="74">
        <f t="shared" si="250"/>
        <v>0</v>
      </c>
      <c r="AD2032" s="15" t="b">
        <f t="shared" si="253"/>
        <v>0</v>
      </c>
    </row>
    <row r="2033" spans="1:30" x14ac:dyDescent="0.2">
      <c r="A2033" s="123">
        <v>19</v>
      </c>
      <c r="B2033" s="70">
        <v>300</v>
      </c>
      <c r="C2033" s="277">
        <v>302</v>
      </c>
      <c r="D2033" s="70">
        <v>304</v>
      </c>
      <c r="E2033" s="70">
        <v>363</v>
      </c>
      <c r="F2033" s="364">
        <v>363</v>
      </c>
      <c r="G2033" s="70">
        <v>367</v>
      </c>
      <c r="H2033" s="70"/>
      <c r="I2033" s="280"/>
      <c r="J2033" s="70"/>
      <c r="K2033" s="70"/>
      <c r="L2033" s="58"/>
      <c r="M2033" s="70"/>
      <c r="N2033" s="123">
        <v>19</v>
      </c>
      <c r="O2033" s="70">
        <v>300</v>
      </c>
      <c r="P2033" s="277">
        <v>2</v>
      </c>
      <c r="Q2033" s="70">
        <v>2</v>
      </c>
      <c r="R2033" s="70">
        <v>59</v>
      </c>
      <c r="S2033" s="364" t="s">
        <v>114</v>
      </c>
      <c r="T2033" s="70">
        <v>4</v>
      </c>
      <c r="U2033" s="70"/>
      <c r="V2033" s="70"/>
      <c r="W2033" s="70"/>
      <c r="X2033" s="70"/>
      <c r="Y2033" s="58"/>
      <c r="Z2033" s="70"/>
      <c r="AA2033" s="64">
        <v>19</v>
      </c>
      <c r="AC2033" s="74">
        <f t="shared" si="250"/>
        <v>0</v>
      </c>
      <c r="AD2033" s="15" t="b">
        <f t="shared" si="253"/>
        <v>1</v>
      </c>
    </row>
    <row r="2034" spans="1:30" x14ac:dyDescent="0.2">
      <c r="A2034" s="123">
        <v>20</v>
      </c>
      <c r="B2034" s="70" t="s">
        <v>114</v>
      </c>
      <c r="C2034" s="277" t="s">
        <v>114</v>
      </c>
      <c r="D2034" s="70" t="s">
        <v>114</v>
      </c>
      <c r="E2034" s="70">
        <v>1</v>
      </c>
      <c r="F2034" s="364">
        <v>1</v>
      </c>
      <c r="G2034" s="70">
        <v>1</v>
      </c>
      <c r="H2034" s="70"/>
      <c r="I2034" s="280"/>
      <c r="J2034" s="70"/>
      <c r="K2034" s="70"/>
      <c r="L2034" s="58"/>
      <c r="M2034" s="70"/>
      <c r="N2034" s="123">
        <v>20</v>
      </c>
      <c r="O2034" s="70" t="s">
        <v>114</v>
      </c>
      <c r="P2034" s="277" t="s">
        <v>114</v>
      </c>
      <c r="Q2034" s="70" t="s">
        <v>114</v>
      </c>
      <c r="R2034" s="70">
        <v>1</v>
      </c>
      <c r="S2034" s="364" t="s">
        <v>114</v>
      </c>
      <c r="T2034" s="70" t="s">
        <v>114</v>
      </c>
      <c r="U2034" s="70"/>
      <c r="V2034" s="70"/>
      <c r="W2034" s="70"/>
      <c r="X2034" s="70"/>
      <c r="Y2034" s="58"/>
      <c r="Z2034" s="70"/>
      <c r="AA2034" s="64">
        <v>20</v>
      </c>
      <c r="AC2034" s="74">
        <f t="shared" si="250"/>
        <v>0</v>
      </c>
      <c r="AD2034" s="15" t="b">
        <f t="shared" si="253"/>
        <v>1</v>
      </c>
    </row>
    <row r="2035" spans="1:30" x14ac:dyDescent="0.2">
      <c r="A2035" s="123">
        <v>21</v>
      </c>
      <c r="B2035" s="70">
        <v>2</v>
      </c>
      <c r="C2035" s="277">
        <v>2</v>
      </c>
      <c r="D2035" s="70">
        <v>12</v>
      </c>
      <c r="E2035" s="70">
        <v>13</v>
      </c>
      <c r="F2035" s="364">
        <v>23</v>
      </c>
      <c r="G2035" s="70">
        <v>23</v>
      </c>
      <c r="H2035" s="70"/>
      <c r="I2035" s="280"/>
      <c r="J2035" s="70"/>
      <c r="K2035" s="70"/>
      <c r="L2035" s="58"/>
      <c r="M2035" s="70"/>
      <c r="N2035" s="123">
        <v>21</v>
      </c>
      <c r="O2035" s="70">
        <v>2</v>
      </c>
      <c r="P2035" s="277" t="s">
        <v>114</v>
      </c>
      <c r="Q2035" s="70">
        <v>10</v>
      </c>
      <c r="R2035" s="70">
        <v>1</v>
      </c>
      <c r="S2035" s="364">
        <v>11</v>
      </c>
      <c r="T2035" s="70" t="s">
        <v>114</v>
      </c>
      <c r="U2035" s="70"/>
      <c r="V2035" s="70"/>
      <c r="W2035" s="70"/>
      <c r="X2035" s="70"/>
      <c r="Y2035" s="58"/>
      <c r="Z2035" s="70"/>
      <c r="AA2035" s="64">
        <v>21</v>
      </c>
      <c r="AC2035" s="74">
        <f t="shared" si="250"/>
        <v>0</v>
      </c>
      <c r="AD2035" s="15" t="b">
        <f t="shared" si="253"/>
        <v>1</v>
      </c>
    </row>
    <row r="2036" spans="1:30" x14ac:dyDescent="0.2">
      <c r="A2036" s="123">
        <v>22</v>
      </c>
      <c r="B2036" s="70">
        <v>3</v>
      </c>
      <c r="C2036" s="277">
        <v>5</v>
      </c>
      <c r="D2036" s="70">
        <v>7</v>
      </c>
      <c r="E2036" s="70">
        <v>7</v>
      </c>
      <c r="F2036" s="364">
        <v>7</v>
      </c>
      <c r="G2036" s="70">
        <v>9</v>
      </c>
      <c r="H2036" s="70"/>
      <c r="I2036" s="280"/>
      <c r="J2036" s="70"/>
      <c r="K2036" s="70"/>
      <c r="L2036" s="58"/>
      <c r="M2036" s="70"/>
      <c r="N2036" s="123">
        <v>22</v>
      </c>
      <c r="O2036" s="70">
        <v>3</v>
      </c>
      <c r="P2036" s="277">
        <v>2</v>
      </c>
      <c r="Q2036" s="70">
        <v>2</v>
      </c>
      <c r="R2036" s="70" t="s">
        <v>114</v>
      </c>
      <c r="S2036" s="364" t="s">
        <v>114</v>
      </c>
      <c r="T2036" s="70">
        <v>2</v>
      </c>
      <c r="U2036" s="70"/>
      <c r="V2036" s="70"/>
      <c r="W2036" s="70"/>
      <c r="X2036" s="70"/>
      <c r="Y2036" s="58"/>
      <c r="Z2036" s="70"/>
      <c r="AA2036" s="64">
        <v>22</v>
      </c>
      <c r="AC2036" s="74">
        <f t="shared" si="250"/>
        <v>0</v>
      </c>
      <c r="AD2036" s="15" t="b">
        <f t="shared" si="253"/>
        <v>0</v>
      </c>
    </row>
    <row r="2037" spans="1:30" x14ac:dyDescent="0.2">
      <c r="A2037" s="123">
        <v>23</v>
      </c>
      <c r="B2037" s="70">
        <v>5</v>
      </c>
      <c r="C2037" s="277">
        <v>77</v>
      </c>
      <c r="D2037" s="70">
        <v>146</v>
      </c>
      <c r="E2037" s="70">
        <v>150</v>
      </c>
      <c r="F2037" s="364">
        <v>204</v>
      </c>
      <c r="G2037" s="70">
        <v>420</v>
      </c>
      <c r="H2037" s="70"/>
      <c r="I2037" s="280"/>
      <c r="J2037" s="70"/>
      <c r="K2037" s="70"/>
      <c r="L2037" s="58"/>
      <c r="M2037" s="70"/>
      <c r="N2037" s="123">
        <v>23</v>
      </c>
      <c r="O2037" s="70">
        <v>5</v>
      </c>
      <c r="P2037" s="277">
        <v>72</v>
      </c>
      <c r="Q2037" s="70">
        <v>69</v>
      </c>
      <c r="R2037" s="70">
        <v>4</v>
      </c>
      <c r="S2037" s="364">
        <v>54</v>
      </c>
      <c r="T2037" s="70">
        <v>266</v>
      </c>
      <c r="U2037" s="70"/>
      <c r="V2037" s="70"/>
      <c r="W2037" s="70"/>
      <c r="X2037" s="70"/>
      <c r="Y2037" s="58"/>
      <c r="Z2037" s="70"/>
      <c r="AA2037" s="64">
        <v>23</v>
      </c>
      <c r="AC2037" s="74">
        <f t="shared" si="250"/>
        <v>212</v>
      </c>
      <c r="AD2037" s="15" t="b">
        <f t="shared" si="253"/>
        <v>1</v>
      </c>
    </row>
    <row r="2038" spans="1:30" x14ac:dyDescent="0.2">
      <c r="A2038" s="123">
        <v>24</v>
      </c>
      <c r="B2038" s="70">
        <v>4</v>
      </c>
      <c r="C2038" s="277">
        <v>101</v>
      </c>
      <c r="D2038" s="70">
        <v>106</v>
      </c>
      <c r="E2038" s="70">
        <v>107</v>
      </c>
      <c r="F2038" s="364">
        <v>108</v>
      </c>
      <c r="G2038" s="70">
        <v>188</v>
      </c>
      <c r="H2038" s="70"/>
      <c r="I2038" s="280"/>
      <c r="J2038" s="70"/>
      <c r="K2038" s="70"/>
      <c r="L2038" s="58"/>
      <c r="M2038" s="70"/>
      <c r="N2038" s="123">
        <v>24</v>
      </c>
      <c r="O2038" s="70">
        <v>4</v>
      </c>
      <c r="P2038" s="277">
        <v>100</v>
      </c>
      <c r="Q2038" s="70">
        <v>5</v>
      </c>
      <c r="R2038" s="70">
        <v>1</v>
      </c>
      <c r="S2038" s="364">
        <v>1</v>
      </c>
      <c r="T2038" s="70">
        <v>80</v>
      </c>
      <c r="U2038" s="70"/>
      <c r="V2038" s="70"/>
      <c r="W2038" s="70"/>
      <c r="X2038" s="70"/>
      <c r="Y2038" s="58"/>
      <c r="Z2038" s="70"/>
      <c r="AA2038" s="64">
        <v>24</v>
      </c>
      <c r="AC2038" s="74">
        <f t="shared" si="250"/>
        <v>79</v>
      </c>
      <c r="AD2038" s="15" t="b">
        <f t="shared" si="253"/>
        <v>1</v>
      </c>
    </row>
    <row r="2039" spans="1:30" x14ac:dyDescent="0.2">
      <c r="A2039" s="71" t="s">
        <v>2</v>
      </c>
      <c r="B2039" s="61">
        <f t="shared" ref="B2039:M2039" si="254">SUM(B2015:B2038)</f>
        <v>845</v>
      </c>
      <c r="C2039" s="61">
        <f t="shared" si="254"/>
        <v>1274</v>
      </c>
      <c r="D2039" s="61">
        <f t="shared" si="254"/>
        <v>1553</v>
      </c>
      <c r="E2039" s="61">
        <f t="shared" si="254"/>
        <v>1716</v>
      </c>
      <c r="F2039" s="61">
        <f t="shared" si="254"/>
        <v>1852</v>
      </c>
      <c r="G2039" s="61">
        <f t="shared" si="254"/>
        <v>3090</v>
      </c>
      <c r="H2039" s="61">
        <f t="shared" si="254"/>
        <v>0</v>
      </c>
      <c r="I2039" s="61">
        <f t="shared" si="254"/>
        <v>0</v>
      </c>
      <c r="J2039" s="61">
        <f t="shared" si="254"/>
        <v>0</v>
      </c>
      <c r="K2039" s="61">
        <f t="shared" si="254"/>
        <v>0</v>
      </c>
      <c r="L2039" s="61">
        <f t="shared" si="254"/>
        <v>0</v>
      </c>
      <c r="M2039" s="61">
        <f t="shared" si="254"/>
        <v>0</v>
      </c>
      <c r="N2039" s="313" t="s">
        <v>2</v>
      </c>
      <c r="O2039" s="61">
        <f>SUM(O2015:O2038)</f>
        <v>845</v>
      </c>
      <c r="P2039" s="61">
        <f>SUM(P2015:P2038)</f>
        <v>432</v>
      </c>
      <c r="Q2039" s="61">
        <f>SUM(Q2015:Q2038)</f>
        <v>279</v>
      </c>
      <c r="R2039" s="61">
        <f>SUM(R2015:R2038)</f>
        <v>163</v>
      </c>
      <c r="S2039" s="61">
        <f t="shared" ref="S2039:Z2039" si="255">SUM(S2015:S2038)</f>
        <v>137</v>
      </c>
      <c r="T2039" s="61">
        <f t="shared" si="255"/>
        <v>1288</v>
      </c>
      <c r="U2039" s="61">
        <f t="shared" si="255"/>
        <v>0</v>
      </c>
      <c r="V2039" s="61">
        <f t="shared" si="255"/>
        <v>0</v>
      </c>
      <c r="W2039" s="61">
        <f t="shared" si="255"/>
        <v>0</v>
      </c>
      <c r="X2039" s="61">
        <f t="shared" si="255"/>
        <v>0</v>
      </c>
      <c r="Y2039" s="61">
        <f t="shared" si="255"/>
        <v>0</v>
      </c>
      <c r="Z2039" s="61">
        <f t="shared" si="255"/>
        <v>0</v>
      </c>
      <c r="AA2039" s="71" t="s">
        <v>2</v>
      </c>
      <c r="AC2039" s="74"/>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2">
    <mergeCell ref="R122:Y123"/>
    <mergeCell ref="W1171:AA1171"/>
  </mergeCells>
  <phoneticPr fontId="0" type="noConversion"/>
  <conditionalFormatting sqref="C1680:J1680 L1680:M1680 X1680:X1683 R1680:Z1680 R1862:Z1862 Q1863 P1862">
    <cfRule type="expression" dxfId="3199" priority="10105" stopIfTrue="1">
      <formula>C1680&lt;&gt;C1679</formula>
    </cfRule>
  </conditionalFormatting>
  <conditionalFormatting sqref="O1680">
    <cfRule type="expression" dxfId="3198" priority="10113" stopIfTrue="1">
      <formula>O1680&lt;&gt;O1679</formula>
    </cfRule>
  </conditionalFormatting>
  <conditionalFormatting sqref="B1680">
    <cfRule type="expression" dxfId="3197" priority="10114" stopIfTrue="1">
      <formula>B1680&lt;&gt;B1679</formula>
    </cfRule>
  </conditionalFormatting>
  <conditionalFormatting sqref="C1680">
    <cfRule type="expression" dxfId="3196" priority="10115" stopIfTrue="1">
      <formula>C1680&lt;&gt;C1679</formula>
    </cfRule>
  </conditionalFormatting>
  <conditionalFormatting sqref="D1769:M1769 D1799:M1799 T1680 T1862 C1650 D1739:M1739 D1709:M1709 B1859:M1859 B1829:M1829 B1619:M1619">
    <cfRule type="expression" dxfId="3195" priority="10117" stopIfTrue="1">
      <formula>B1619&lt;&gt;#REF!</formula>
    </cfRule>
  </conditionalFormatting>
  <conditionalFormatting sqref="O1680">
    <cfRule type="expression" dxfId="3194" priority="10132" stopIfTrue="1">
      <formula>O1680&lt;&gt;O1679</formula>
    </cfRule>
  </conditionalFormatting>
  <conditionalFormatting sqref="B1680">
    <cfRule type="expression" dxfId="3193" priority="10133" stopIfTrue="1">
      <formula>B1680&lt;&gt;B1679</formula>
    </cfRule>
  </conditionalFormatting>
  <conditionalFormatting sqref="C1680">
    <cfRule type="expression" dxfId="3192" priority="10134" stopIfTrue="1">
      <formula>C1680&lt;&gt;C1679</formula>
    </cfRule>
  </conditionalFormatting>
  <conditionalFormatting sqref="O1680">
    <cfRule type="expression" dxfId="3191" priority="10147" stopIfTrue="1">
      <formula>O1680&lt;&gt;O1679</formula>
    </cfRule>
  </conditionalFormatting>
  <conditionalFormatting sqref="B1680">
    <cfRule type="expression" dxfId="3190" priority="10148" stopIfTrue="1">
      <formula>B1680&lt;&gt;B1679</formula>
    </cfRule>
  </conditionalFormatting>
  <conditionalFormatting sqref="C1680">
    <cfRule type="expression" dxfId="3189" priority="10149" stopIfTrue="1">
      <formula>C1680&lt;&gt;C1679</formula>
    </cfRule>
  </conditionalFormatting>
  <conditionalFormatting sqref="O1680">
    <cfRule type="expression" dxfId="3188" priority="10154" stopIfTrue="1">
      <formula>O1680&lt;&gt;O1679</formula>
    </cfRule>
  </conditionalFormatting>
  <conditionalFormatting sqref="O1680">
    <cfRule type="expression" dxfId="3187" priority="10168" stopIfTrue="1">
      <formula>O1680&lt;&gt;O1679</formula>
    </cfRule>
  </conditionalFormatting>
  <conditionalFormatting sqref="B1680">
    <cfRule type="expression" dxfId="3186" priority="10169" stopIfTrue="1">
      <formula>B1680&lt;&gt;B1679</formula>
    </cfRule>
  </conditionalFormatting>
  <conditionalFormatting sqref="C1680">
    <cfRule type="expression" dxfId="3185" priority="10170" stopIfTrue="1">
      <formula>C1680&lt;&gt;C1679</formula>
    </cfRule>
  </conditionalFormatting>
  <conditionalFormatting sqref="B1680">
    <cfRule type="expression" dxfId="3184" priority="10304" stopIfTrue="1">
      <formula>B1680&lt;&gt;B1679</formula>
    </cfRule>
  </conditionalFormatting>
  <conditionalFormatting sqref="C1680">
    <cfRule type="expression" dxfId="3183" priority="10305" stopIfTrue="1">
      <formula>C1680&lt;&gt;C1679</formula>
    </cfRule>
  </conditionalFormatting>
  <conditionalFormatting sqref="O1680">
    <cfRule type="expression" dxfId="3182" priority="10318" stopIfTrue="1">
      <formula>O1680&lt;&gt;O1679</formula>
    </cfRule>
  </conditionalFormatting>
  <conditionalFormatting sqref="B1680">
    <cfRule type="expression" dxfId="3181" priority="10319" stopIfTrue="1">
      <formula>B1680&lt;&gt;B1679</formula>
    </cfRule>
  </conditionalFormatting>
  <conditionalFormatting sqref="C1680">
    <cfRule type="expression" dxfId="3180" priority="10320" stopIfTrue="1">
      <formula>C1680&lt;&gt;C1679</formula>
    </cfRule>
  </conditionalFormatting>
  <conditionalFormatting sqref="O1680">
    <cfRule type="expression" dxfId="3179" priority="10332" stopIfTrue="1">
      <formula>O1680&lt;&gt;O1679</formula>
    </cfRule>
  </conditionalFormatting>
  <conditionalFormatting sqref="B1680">
    <cfRule type="expression" dxfId="3178" priority="10333" stopIfTrue="1">
      <formula>B1680&lt;&gt;B1679</formula>
    </cfRule>
  </conditionalFormatting>
  <conditionalFormatting sqref="C1680">
    <cfRule type="expression" dxfId="3177" priority="10334" stopIfTrue="1">
      <formula>C1680&lt;&gt;C1679</formula>
    </cfRule>
  </conditionalFormatting>
  <conditionalFormatting sqref="O1680">
    <cfRule type="expression" dxfId="3176" priority="10348" stopIfTrue="1">
      <formula>O1680&lt;&gt;O1679</formula>
    </cfRule>
  </conditionalFormatting>
  <conditionalFormatting sqref="B1680">
    <cfRule type="expression" dxfId="3175" priority="10349" stopIfTrue="1">
      <formula>B1680&lt;&gt;B1679</formula>
    </cfRule>
  </conditionalFormatting>
  <conditionalFormatting sqref="C1680">
    <cfRule type="expression" dxfId="3174" priority="10350" stopIfTrue="1">
      <formula>C1680&lt;&gt;C1679</formula>
    </cfRule>
  </conditionalFormatting>
  <conditionalFormatting sqref="O1680">
    <cfRule type="expression" dxfId="3173" priority="10366" stopIfTrue="1">
      <formula>O1680&lt;&gt;O1679</formula>
    </cfRule>
  </conditionalFormatting>
  <conditionalFormatting sqref="O1680">
    <cfRule type="expression" dxfId="3172" priority="10367" stopIfTrue="1">
      <formula>O1680&lt;&gt;O1679</formula>
    </cfRule>
  </conditionalFormatting>
  <conditionalFormatting sqref="O1680">
    <cfRule type="expression" dxfId="3171" priority="10368" stopIfTrue="1">
      <formula>O1680&lt;&gt;O1679</formula>
    </cfRule>
  </conditionalFormatting>
  <conditionalFormatting sqref="O1680">
    <cfRule type="expression" dxfId="3170" priority="10369" stopIfTrue="1">
      <formula>O1680&lt;&gt;O1679</formula>
    </cfRule>
  </conditionalFormatting>
  <conditionalFormatting sqref="O1680">
    <cfRule type="expression" dxfId="3169" priority="10370" stopIfTrue="1">
      <formula>O1680&lt;&gt;O1679</formula>
    </cfRule>
  </conditionalFormatting>
  <conditionalFormatting sqref="O1680">
    <cfRule type="expression" dxfId="3168" priority="10371" stopIfTrue="1">
      <formula>O1680&lt;&gt;O1679</formula>
    </cfRule>
  </conditionalFormatting>
  <conditionalFormatting sqref="O1680">
    <cfRule type="expression" dxfId="3167" priority="10372" stopIfTrue="1">
      <formula>O1680&lt;&gt;O1679</formula>
    </cfRule>
  </conditionalFormatting>
  <conditionalFormatting sqref="O1680">
    <cfRule type="expression" dxfId="3166" priority="10373" stopIfTrue="1">
      <formula>O1680&lt;&gt;O1679</formula>
    </cfRule>
  </conditionalFormatting>
  <conditionalFormatting sqref="O1680">
    <cfRule type="expression" dxfId="3165" priority="10374" stopIfTrue="1">
      <formula>O1680&lt;&gt;O1679</formula>
    </cfRule>
  </conditionalFormatting>
  <conditionalFormatting sqref="O1680">
    <cfRule type="expression" dxfId="3164" priority="10375" stopIfTrue="1">
      <formula>O1680&lt;&gt;O1679</formula>
    </cfRule>
  </conditionalFormatting>
  <conditionalFormatting sqref="O1680">
    <cfRule type="expression" dxfId="3163" priority="10376" stopIfTrue="1">
      <formula>O1680&lt;&gt;O1679</formula>
    </cfRule>
  </conditionalFormatting>
  <conditionalFormatting sqref="O1680">
    <cfRule type="expression" dxfId="3162" priority="10377" stopIfTrue="1">
      <formula>O1680&lt;&gt;O1679</formula>
    </cfRule>
  </conditionalFormatting>
  <conditionalFormatting sqref="O1680">
    <cfRule type="expression" dxfId="3161" priority="10378" stopIfTrue="1">
      <formula>O1680&lt;&gt;O1679</formula>
    </cfRule>
  </conditionalFormatting>
  <conditionalFormatting sqref="O1680">
    <cfRule type="expression" dxfId="3160" priority="10379" stopIfTrue="1">
      <formula>O1680&lt;&gt;O1679</formula>
    </cfRule>
  </conditionalFormatting>
  <conditionalFormatting sqref="O1680">
    <cfRule type="expression" dxfId="3159" priority="10380" stopIfTrue="1">
      <formula>O1680&lt;&gt;O1679</formula>
    </cfRule>
  </conditionalFormatting>
  <conditionalFormatting sqref="O1680">
    <cfRule type="expression" dxfId="3158" priority="10381" stopIfTrue="1">
      <formula>O1680&lt;&gt;O1679</formula>
    </cfRule>
  </conditionalFormatting>
  <conditionalFormatting sqref="O1680">
    <cfRule type="expression" dxfId="3157" priority="11325" stopIfTrue="1">
      <formula>O1680&lt;&gt;O1679</formula>
    </cfRule>
  </conditionalFormatting>
  <conditionalFormatting sqref="B1680">
    <cfRule type="expression" dxfId="3156" priority="11336" stopIfTrue="1">
      <formula>B1680&lt;&gt;B1679</formula>
    </cfRule>
  </conditionalFormatting>
  <conditionalFormatting sqref="C1680">
    <cfRule type="expression" dxfId="3155" priority="11337" stopIfTrue="1">
      <formula>C1680&lt;&gt;C1679</formula>
    </cfRule>
  </conditionalFormatting>
  <conditionalFormatting sqref="C1680:J1680 L1680:M1680">
    <cfRule type="expression" dxfId="3154" priority="11338" stopIfTrue="1">
      <formula>C1680&lt;&gt;C1679</formula>
    </cfRule>
  </conditionalFormatting>
  <conditionalFormatting sqref="F1655">
    <cfRule type="expression" dxfId="3153" priority="11340" stopIfTrue="1">
      <formula>F1655&lt;E1655</formula>
    </cfRule>
  </conditionalFormatting>
  <conditionalFormatting sqref="F1656:F1678">
    <cfRule type="expression" dxfId="3152" priority="11341" stopIfTrue="1">
      <formula>F1656&lt;E1656</formula>
    </cfRule>
  </conditionalFormatting>
  <conditionalFormatting sqref="O1680">
    <cfRule type="expression" dxfId="3151" priority="11347" stopIfTrue="1">
      <formula>O1680&lt;&gt;O1679</formula>
    </cfRule>
  </conditionalFormatting>
  <conditionalFormatting sqref="B1680">
    <cfRule type="expression" dxfId="3150" priority="11358" stopIfTrue="1">
      <formula>B1680&lt;&gt;B1679</formula>
    </cfRule>
  </conditionalFormatting>
  <conditionalFormatting sqref="C1680">
    <cfRule type="expression" dxfId="3149" priority="11359" stopIfTrue="1">
      <formula>C1680&lt;&gt;C1679</formula>
    </cfRule>
  </conditionalFormatting>
  <conditionalFormatting sqref="C1680:J1680 L1680:M1680">
    <cfRule type="expression" dxfId="3148" priority="11360" stopIfTrue="1">
      <formula>C1680&lt;&gt;C1679</formula>
    </cfRule>
  </conditionalFormatting>
  <conditionalFormatting sqref="O1680">
    <cfRule type="expression" dxfId="3147" priority="11365" stopIfTrue="1">
      <formula>O1680&lt;&gt;O1679</formula>
    </cfRule>
  </conditionalFormatting>
  <conditionalFormatting sqref="B1680">
    <cfRule type="expression" dxfId="3146" priority="11376" stopIfTrue="1">
      <formula>B1680&lt;&gt;B1679</formula>
    </cfRule>
  </conditionalFormatting>
  <conditionalFormatting sqref="C1680">
    <cfRule type="expression" dxfId="3145" priority="11377" stopIfTrue="1">
      <formula>C1680&lt;&gt;C1679</formula>
    </cfRule>
  </conditionalFormatting>
  <conditionalFormatting sqref="C1680:J1680 L1680:M1680">
    <cfRule type="expression" dxfId="3144" priority="11378" stopIfTrue="1">
      <formula>C1680&lt;&gt;C1679</formula>
    </cfRule>
  </conditionalFormatting>
  <conditionalFormatting sqref="F1655">
    <cfRule type="expression" dxfId="3143" priority="11380" stopIfTrue="1">
      <formula>F1655&lt;E1655</formula>
    </cfRule>
  </conditionalFormatting>
  <conditionalFormatting sqref="F1656:F1678">
    <cfRule type="expression" dxfId="3142" priority="11381" stopIfTrue="1">
      <formula>F1656&lt;E1656</formula>
    </cfRule>
  </conditionalFormatting>
  <conditionalFormatting sqref="O1680">
    <cfRule type="expression" dxfId="3141" priority="11387" stopIfTrue="1">
      <formula>O1680&lt;&gt;O1679</formula>
    </cfRule>
  </conditionalFormatting>
  <conditionalFormatting sqref="B1680">
    <cfRule type="expression" dxfId="3140" priority="11398" stopIfTrue="1">
      <formula>B1680&lt;&gt;B1679</formula>
    </cfRule>
  </conditionalFormatting>
  <conditionalFormatting sqref="C1680">
    <cfRule type="expression" dxfId="3139" priority="11399" stopIfTrue="1">
      <formula>C1680&lt;&gt;C1679</formula>
    </cfRule>
  </conditionalFormatting>
  <conditionalFormatting sqref="C1680:J1680 L1680:M1680">
    <cfRule type="expression" dxfId="3138" priority="11400" stopIfTrue="1">
      <formula>C1680&lt;&gt;C1679</formula>
    </cfRule>
  </conditionalFormatting>
  <conditionalFormatting sqref="F1655">
    <cfRule type="expression" dxfId="3137" priority="11402" stopIfTrue="1">
      <formula>F1655&lt;E1655</formula>
    </cfRule>
  </conditionalFormatting>
  <conditionalFormatting sqref="F1656:F1678">
    <cfRule type="expression" dxfId="3136" priority="11403" stopIfTrue="1">
      <formula>F1656&lt;E1656</formula>
    </cfRule>
  </conditionalFormatting>
  <conditionalFormatting sqref="G1670">
    <cfRule type="expression" dxfId="3135" priority="11409" stopIfTrue="1">
      <formula>G1670&lt;F1670</formula>
    </cfRule>
  </conditionalFormatting>
  <conditionalFormatting sqref="G1655">
    <cfRule type="expression" dxfId="3134" priority="11410" stopIfTrue="1">
      <formula>G1655&lt;F1655</formula>
    </cfRule>
  </conditionalFormatting>
  <conditionalFormatting sqref="G1671:G1678 G1656:G1669">
    <cfRule type="expression" dxfId="3133" priority="11411" stopIfTrue="1">
      <formula>G1656&lt;F1656</formula>
    </cfRule>
  </conditionalFormatting>
  <conditionalFormatting sqref="T1680">
    <cfRule type="expression" dxfId="3132" priority="11412" stopIfTrue="1">
      <formula>T1680&lt;&gt;T1679</formula>
    </cfRule>
  </conditionalFormatting>
  <conditionalFormatting sqref="H1670">
    <cfRule type="expression" dxfId="3131" priority="11413" stopIfTrue="1">
      <formula>H1670&lt;G1670</formula>
    </cfRule>
  </conditionalFormatting>
  <conditionalFormatting sqref="H1655">
    <cfRule type="expression" dxfId="3130" priority="11414" stopIfTrue="1">
      <formula>H1655&lt;G1655</formula>
    </cfRule>
  </conditionalFormatting>
  <conditionalFormatting sqref="H1671:H1678 H1656:H1669">
    <cfRule type="expression" dxfId="3129" priority="11415" stopIfTrue="1">
      <formula>H1656&lt;G1656</formula>
    </cfRule>
  </conditionalFormatting>
  <conditionalFormatting sqref="H1655">
    <cfRule type="expression" dxfId="3128" priority="11443" stopIfTrue="1">
      <formula>H1655&lt;G1655</formula>
    </cfRule>
  </conditionalFormatting>
  <conditionalFormatting sqref="H1656">
    <cfRule type="expression" dxfId="3127" priority="11444" stopIfTrue="1">
      <formula>H1656&lt;G1656</formula>
    </cfRule>
  </conditionalFormatting>
  <conditionalFormatting sqref="H1657">
    <cfRule type="expression" dxfId="3126" priority="11445" stopIfTrue="1">
      <formula>H1657&lt;G1657</formula>
    </cfRule>
  </conditionalFormatting>
  <conditionalFormatting sqref="H1658">
    <cfRule type="expression" dxfId="3125" priority="11446" stopIfTrue="1">
      <formula>H1658&lt;G1658</formula>
    </cfRule>
  </conditionalFormatting>
  <conditionalFormatting sqref="H1659">
    <cfRule type="expression" dxfId="3124" priority="11447" stopIfTrue="1">
      <formula>H1659&lt;G1659</formula>
    </cfRule>
  </conditionalFormatting>
  <conditionalFormatting sqref="H1660">
    <cfRule type="expression" dxfId="3123" priority="11448" stopIfTrue="1">
      <formula>H1660&lt;G1660</formula>
    </cfRule>
  </conditionalFormatting>
  <conditionalFormatting sqref="H1661">
    <cfRule type="expression" dxfId="3122" priority="11449" stopIfTrue="1">
      <formula>H1661&lt;G1661</formula>
    </cfRule>
  </conditionalFormatting>
  <conditionalFormatting sqref="H1662">
    <cfRule type="expression" dxfId="3121" priority="11450" stopIfTrue="1">
      <formula>H1662&lt;G1662</formula>
    </cfRule>
  </conditionalFormatting>
  <conditionalFormatting sqref="H1663">
    <cfRule type="expression" dxfId="3120" priority="11451" stopIfTrue="1">
      <formula>H1663&lt;G1663</formula>
    </cfRule>
  </conditionalFormatting>
  <conditionalFormatting sqref="H1664">
    <cfRule type="expression" dxfId="3119" priority="11452" stopIfTrue="1">
      <formula>H1664&lt;G1664</formula>
    </cfRule>
  </conditionalFormatting>
  <conditionalFormatting sqref="H1665">
    <cfRule type="expression" dxfId="3118" priority="11453" stopIfTrue="1">
      <formula>H1665&lt;G1665</formula>
    </cfRule>
  </conditionalFormatting>
  <conditionalFormatting sqref="H1666">
    <cfRule type="expression" dxfId="3117" priority="11454" stopIfTrue="1">
      <formula>H1666&lt;G1666</formula>
    </cfRule>
  </conditionalFormatting>
  <conditionalFormatting sqref="H1667">
    <cfRule type="expression" dxfId="3116" priority="11455" stopIfTrue="1">
      <formula>H1667&lt;G1667</formula>
    </cfRule>
  </conditionalFormatting>
  <conditionalFormatting sqref="H1668">
    <cfRule type="expression" dxfId="3115" priority="11456" stopIfTrue="1">
      <formula>H1668&lt;G1668</formula>
    </cfRule>
  </conditionalFormatting>
  <conditionalFormatting sqref="H1669">
    <cfRule type="expression" dxfId="3114" priority="11457" stopIfTrue="1">
      <formula>H1669&lt;G1669</formula>
    </cfRule>
  </conditionalFormatting>
  <conditionalFormatting sqref="H1670">
    <cfRule type="expression" dxfId="3113" priority="11458" stopIfTrue="1">
      <formula>H1670&lt;G1670</formula>
    </cfRule>
  </conditionalFormatting>
  <conditionalFormatting sqref="H1671">
    <cfRule type="expression" dxfId="3112" priority="11459" stopIfTrue="1">
      <formula>H1671&lt;G1671</formula>
    </cfRule>
  </conditionalFormatting>
  <conditionalFormatting sqref="H1672">
    <cfRule type="expression" dxfId="3111" priority="11460" stopIfTrue="1">
      <formula>H1672&lt;G1672</formula>
    </cfRule>
  </conditionalFormatting>
  <conditionalFormatting sqref="H1673">
    <cfRule type="expression" dxfId="3110" priority="11461" stopIfTrue="1">
      <formula>H1673&lt;G1673</formula>
    </cfRule>
  </conditionalFormatting>
  <conditionalFormatting sqref="H1674">
    <cfRule type="expression" dxfId="3109" priority="11462" stopIfTrue="1">
      <formula>H1674&lt;G1674</formula>
    </cfRule>
  </conditionalFormatting>
  <conditionalFormatting sqref="H1675">
    <cfRule type="expression" dxfId="3108" priority="11463" stopIfTrue="1">
      <formula>H1675&lt;G1675</formula>
    </cfRule>
  </conditionalFormatting>
  <conditionalFormatting sqref="H1676">
    <cfRule type="expression" dxfId="3107" priority="11464" stopIfTrue="1">
      <formula>H1676&lt;G1676</formula>
    </cfRule>
  </conditionalFormatting>
  <conditionalFormatting sqref="H1677">
    <cfRule type="expression" dxfId="3106" priority="11465" stopIfTrue="1">
      <formula>H1677&lt;G1677</formula>
    </cfRule>
  </conditionalFormatting>
  <conditionalFormatting sqref="H1678">
    <cfRule type="expression" dxfId="3105" priority="11466" stopIfTrue="1">
      <formula>H1678&lt;G1678</formula>
    </cfRule>
  </conditionalFormatting>
  <conditionalFormatting sqref="I1670">
    <cfRule type="expression" dxfId="3104" priority="11467" stopIfTrue="1">
      <formula>I1670&lt;H1670</formula>
    </cfRule>
  </conditionalFormatting>
  <conditionalFormatting sqref="I1655">
    <cfRule type="expression" dxfId="3103" priority="11468" stopIfTrue="1">
      <formula>I1655&lt;H1655</formula>
    </cfRule>
  </conditionalFormatting>
  <conditionalFormatting sqref="I1671:I1678 I1656:I1669">
    <cfRule type="expression" dxfId="3102" priority="11469" stopIfTrue="1">
      <formula>I1656&lt;H1656</formula>
    </cfRule>
  </conditionalFormatting>
  <conditionalFormatting sqref="I1655">
    <cfRule type="expression" dxfId="3101" priority="11470" stopIfTrue="1">
      <formula>I1655&lt;H1655</formula>
    </cfRule>
  </conditionalFormatting>
  <conditionalFormatting sqref="I1656">
    <cfRule type="expression" dxfId="3100" priority="11471" stopIfTrue="1">
      <formula>I1656&lt;H1656</formula>
    </cfRule>
  </conditionalFormatting>
  <conditionalFormatting sqref="I1657">
    <cfRule type="expression" dxfId="3099" priority="11472" stopIfTrue="1">
      <formula>I1657&lt;H1657</formula>
    </cfRule>
  </conditionalFormatting>
  <conditionalFormatting sqref="I1658">
    <cfRule type="expression" dxfId="3098" priority="11473" stopIfTrue="1">
      <formula>I1658&lt;H1658</formula>
    </cfRule>
  </conditionalFormatting>
  <conditionalFormatting sqref="I1659">
    <cfRule type="expression" dxfId="3097" priority="11474" stopIfTrue="1">
      <formula>I1659&lt;H1659</formula>
    </cfRule>
  </conditionalFormatting>
  <conditionalFormatting sqref="I1660">
    <cfRule type="expression" dxfId="3096" priority="11475" stopIfTrue="1">
      <formula>I1660&lt;H1660</formula>
    </cfRule>
  </conditionalFormatting>
  <conditionalFormatting sqref="I1661">
    <cfRule type="expression" dxfId="3095" priority="11476" stopIfTrue="1">
      <formula>I1661&lt;H1661</formula>
    </cfRule>
  </conditionalFormatting>
  <conditionalFormatting sqref="I1662">
    <cfRule type="expression" dxfId="3094" priority="11477" stopIfTrue="1">
      <formula>I1662&lt;H1662</formula>
    </cfRule>
  </conditionalFormatting>
  <conditionalFormatting sqref="I1663">
    <cfRule type="expression" dxfId="3093" priority="11478" stopIfTrue="1">
      <formula>I1663&lt;H1663</formula>
    </cfRule>
  </conditionalFormatting>
  <conditionalFormatting sqref="I1664">
    <cfRule type="expression" dxfId="3092" priority="11479" stopIfTrue="1">
      <formula>I1664&lt;H1664</formula>
    </cfRule>
  </conditionalFormatting>
  <conditionalFormatting sqref="I1665">
    <cfRule type="expression" dxfId="3091" priority="11480" stopIfTrue="1">
      <formula>I1665&lt;H1665</formula>
    </cfRule>
  </conditionalFormatting>
  <conditionalFormatting sqref="I1666">
    <cfRule type="expression" dxfId="3090" priority="11481" stopIfTrue="1">
      <formula>I1666&lt;H1666</formula>
    </cfRule>
  </conditionalFormatting>
  <conditionalFormatting sqref="I1667">
    <cfRule type="expression" dxfId="3089" priority="11482" stopIfTrue="1">
      <formula>I1667&lt;H1667</formula>
    </cfRule>
  </conditionalFormatting>
  <conditionalFormatting sqref="I1668">
    <cfRule type="expression" dxfId="3088" priority="11483" stopIfTrue="1">
      <formula>I1668&lt;H1668</formula>
    </cfRule>
  </conditionalFormatting>
  <conditionalFormatting sqref="I1669">
    <cfRule type="expression" dxfId="3087" priority="11484" stopIfTrue="1">
      <formula>I1669&lt;H1669</formula>
    </cfRule>
  </conditionalFormatting>
  <conditionalFormatting sqref="I1670">
    <cfRule type="expression" dxfId="3086" priority="11485" stopIfTrue="1">
      <formula>I1670&lt;H1670</formula>
    </cfRule>
  </conditionalFormatting>
  <conditionalFormatting sqref="I1671">
    <cfRule type="expression" dxfId="3085" priority="11486" stopIfTrue="1">
      <formula>I1671&lt;H1671</formula>
    </cfRule>
  </conditionalFormatting>
  <conditionalFormatting sqref="I1672">
    <cfRule type="expression" dxfId="3084" priority="11487" stopIfTrue="1">
      <formula>I1672&lt;H1672</formula>
    </cfRule>
  </conditionalFormatting>
  <conditionalFormatting sqref="I1673">
    <cfRule type="expression" dxfId="3083" priority="11488" stopIfTrue="1">
      <formula>I1673&lt;H1673</formula>
    </cfRule>
  </conditionalFormatting>
  <conditionalFormatting sqref="I1674">
    <cfRule type="expression" dxfId="3082" priority="11489" stopIfTrue="1">
      <formula>I1674&lt;H1674</formula>
    </cfRule>
  </conditionalFormatting>
  <conditionalFormatting sqref="I1675">
    <cfRule type="expression" dxfId="3081" priority="11490" stopIfTrue="1">
      <formula>I1675&lt;H1675</formula>
    </cfRule>
  </conditionalFormatting>
  <conditionalFormatting sqref="I1676">
    <cfRule type="expression" dxfId="3080" priority="11491" stopIfTrue="1">
      <formula>I1676&lt;H1676</formula>
    </cfRule>
  </conditionalFormatting>
  <conditionalFormatting sqref="I1677">
    <cfRule type="expression" dxfId="3079" priority="11492" stopIfTrue="1">
      <formula>I1677&lt;H1677</formula>
    </cfRule>
  </conditionalFormatting>
  <conditionalFormatting sqref="I1678">
    <cfRule type="expression" dxfId="3078" priority="11493" stopIfTrue="1">
      <formula>I1678&lt;H1678</formula>
    </cfRule>
  </conditionalFormatting>
  <conditionalFormatting sqref="R1680:S1680 U1680:Z1680 X1680:X1683">
    <cfRule type="expression" dxfId="3077" priority="11521" stopIfTrue="1">
      <formula>R1680&lt;&gt;R1679</formula>
    </cfRule>
  </conditionalFormatting>
  <conditionalFormatting sqref="O1680">
    <cfRule type="expression" dxfId="3076" priority="11524" stopIfTrue="1">
      <formula>O1680&lt;&gt;O1679</formula>
    </cfRule>
  </conditionalFormatting>
  <conditionalFormatting sqref="B1680">
    <cfRule type="expression" dxfId="3075" priority="11535" stopIfTrue="1">
      <formula>B1680&lt;&gt;B1679</formula>
    </cfRule>
  </conditionalFormatting>
  <conditionalFormatting sqref="C1680">
    <cfRule type="expression" dxfId="3074" priority="11536" stopIfTrue="1">
      <formula>C1680&lt;&gt;C1679</formula>
    </cfRule>
  </conditionalFormatting>
  <conditionalFormatting sqref="C1680:J1680 L1680:M1680">
    <cfRule type="expression" dxfId="3073" priority="11537" stopIfTrue="1">
      <formula>C1680&lt;&gt;C1679</formula>
    </cfRule>
  </conditionalFormatting>
  <conditionalFormatting sqref="O1680">
    <cfRule type="expression" dxfId="3072" priority="11541" stopIfTrue="1">
      <formula>O1680&lt;&gt;O1679</formula>
    </cfRule>
  </conditionalFormatting>
  <conditionalFormatting sqref="B1680">
    <cfRule type="expression" dxfId="3071" priority="11552" stopIfTrue="1">
      <formula>B1680&lt;&gt;B1679</formula>
    </cfRule>
  </conditionalFormatting>
  <conditionalFormatting sqref="C1680">
    <cfRule type="expression" dxfId="3070" priority="11553" stopIfTrue="1">
      <formula>C1680&lt;&gt;C1679</formula>
    </cfRule>
  </conditionalFormatting>
  <conditionalFormatting sqref="C1680:J1680 L1680:M1680">
    <cfRule type="expression" dxfId="3069" priority="11554" stopIfTrue="1">
      <formula>C1680&lt;&gt;C1679</formula>
    </cfRule>
  </conditionalFormatting>
  <conditionalFormatting sqref="O1680">
    <cfRule type="expression" dxfId="3068" priority="11558" stopIfTrue="1">
      <formula>O1680&lt;&gt;O1679</formula>
    </cfRule>
  </conditionalFormatting>
  <conditionalFormatting sqref="B1680">
    <cfRule type="expression" dxfId="3067" priority="11569" stopIfTrue="1">
      <formula>B1680&lt;&gt;B1679</formula>
    </cfRule>
  </conditionalFormatting>
  <conditionalFormatting sqref="C1680">
    <cfRule type="expression" dxfId="3066" priority="11570" stopIfTrue="1">
      <formula>C1680&lt;&gt;C1679</formula>
    </cfRule>
  </conditionalFormatting>
  <conditionalFormatting sqref="C1680:J1680 L1680:M1680">
    <cfRule type="expression" dxfId="3065" priority="11571" stopIfTrue="1">
      <formula>C1680&lt;&gt;C1679</formula>
    </cfRule>
  </conditionalFormatting>
  <conditionalFormatting sqref="O1680">
    <cfRule type="expression" dxfId="3064" priority="11575" stopIfTrue="1">
      <formula>O1680&lt;&gt;O1679</formula>
    </cfRule>
  </conditionalFormatting>
  <conditionalFormatting sqref="B1680">
    <cfRule type="expression" dxfId="3063" priority="11586" stopIfTrue="1">
      <formula>B1680&lt;&gt;B1679</formula>
    </cfRule>
  </conditionalFormatting>
  <conditionalFormatting sqref="C1680">
    <cfRule type="expression" dxfId="3062" priority="11587" stopIfTrue="1">
      <formula>C1680&lt;&gt;C1679</formula>
    </cfRule>
  </conditionalFormatting>
  <conditionalFormatting sqref="C1680:J1680 L1680:M1680">
    <cfRule type="expression" dxfId="3061" priority="11588" stopIfTrue="1">
      <formula>C1680&lt;&gt;C1679</formula>
    </cfRule>
  </conditionalFormatting>
  <conditionalFormatting sqref="T1680">
    <cfRule type="expression" dxfId="3060" priority="11590" stopIfTrue="1">
      <formula>T1680&lt;&gt;T1679</formula>
    </cfRule>
  </conditionalFormatting>
  <conditionalFormatting sqref="U1680:Z1680 X1680:X1683">
    <cfRule type="expression" dxfId="3059" priority="11615" stopIfTrue="1">
      <formula>U1680&lt;&gt;U1679</formula>
    </cfRule>
  </conditionalFormatting>
  <conditionalFormatting sqref="O1680">
    <cfRule type="expression" dxfId="3058" priority="11619" stopIfTrue="1">
      <formula>O1680&lt;&gt;O1679</formula>
    </cfRule>
  </conditionalFormatting>
  <conditionalFormatting sqref="B1680">
    <cfRule type="expression" dxfId="3057" priority="11620" stopIfTrue="1">
      <formula>B1680&lt;&gt;B1679</formula>
    </cfRule>
  </conditionalFormatting>
  <conditionalFormatting sqref="C1680">
    <cfRule type="expression" dxfId="3056" priority="11621" stopIfTrue="1">
      <formula>C1680&lt;&gt;C1679</formula>
    </cfRule>
  </conditionalFormatting>
  <conditionalFormatting sqref="C1680:J1680 L1680:M1680">
    <cfRule type="expression" dxfId="3055" priority="11622" stopIfTrue="1">
      <formula>C1680&lt;&gt;C1679</formula>
    </cfRule>
  </conditionalFormatting>
  <conditionalFormatting sqref="F1655">
    <cfRule type="expression" dxfId="3054" priority="11624" stopIfTrue="1">
      <formula>F1655&lt;E1655</formula>
    </cfRule>
  </conditionalFormatting>
  <conditionalFormatting sqref="F1656:F1678">
    <cfRule type="expression" dxfId="3053" priority="11625" stopIfTrue="1">
      <formula>F1656&lt;E1656</formula>
    </cfRule>
  </conditionalFormatting>
  <conditionalFormatting sqref="O1680">
    <cfRule type="expression" dxfId="3052" priority="11631" stopIfTrue="1">
      <formula>O1680&lt;&gt;O1679</formula>
    </cfRule>
  </conditionalFormatting>
  <conditionalFormatting sqref="B1680">
    <cfRule type="expression" dxfId="3051" priority="11632" stopIfTrue="1">
      <formula>B1680&lt;&gt;B1679</formula>
    </cfRule>
  </conditionalFormatting>
  <conditionalFormatting sqref="C1680">
    <cfRule type="expression" dxfId="3050" priority="11633" stopIfTrue="1">
      <formula>C1680&lt;&gt;C1679</formula>
    </cfRule>
  </conditionalFormatting>
  <conditionalFormatting sqref="C1680:J1680 L1680:M1680">
    <cfRule type="expression" dxfId="3049" priority="11634" stopIfTrue="1">
      <formula>C1680&lt;&gt;C1679</formula>
    </cfRule>
  </conditionalFormatting>
  <conditionalFormatting sqref="O1680">
    <cfRule type="expression" dxfId="3048" priority="11639" stopIfTrue="1">
      <formula>O1680&lt;&gt;O1679</formula>
    </cfRule>
  </conditionalFormatting>
  <conditionalFormatting sqref="B1680">
    <cfRule type="expression" dxfId="3047" priority="11640" stopIfTrue="1">
      <formula>B1680&lt;&gt;B1679</formula>
    </cfRule>
  </conditionalFormatting>
  <conditionalFormatting sqref="C1680">
    <cfRule type="expression" dxfId="3046" priority="11641" stopIfTrue="1">
      <formula>C1680&lt;&gt;C1679</formula>
    </cfRule>
  </conditionalFormatting>
  <conditionalFormatting sqref="C1680:J1680 L1680:M1680">
    <cfRule type="expression" dxfId="3045" priority="11642" stopIfTrue="1">
      <formula>C1680&lt;&gt;C1679</formula>
    </cfRule>
  </conditionalFormatting>
  <conditionalFormatting sqref="F1655">
    <cfRule type="expression" dxfId="3044" priority="11644" stopIfTrue="1">
      <formula>F1655&lt;E1655</formula>
    </cfRule>
  </conditionalFormatting>
  <conditionalFormatting sqref="F1656:F1678">
    <cfRule type="expression" dxfId="3043" priority="11645" stopIfTrue="1">
      <formula>F1656&lt;E1656</formula>
    </cfRule>
  </conditionalFormatting>
  <conditionalFormatting sqref="O1680">
    <cfRule type="expression" dxfId="3042" priority="11651" stopIfTrue="1">
      <formula>O1680&lt;&gt;O1679</formula>
    </cfRule>
  </conditionalFormatting>
  <conditionalFormatting sqref="B1680">
    <cfRule type="expression" dxfId="3041" priority="11652" stopIfTrue="1">
      <formula>B1680&lt;&gt;B1679</formula>
    </cfRule>
  </conditionalFormatting>
  <conditionalFormatting sqref="C1680">
    <cfRule type="expression" dxfId="3040" priority="11653" stopIfTrue="1">
      <formula>C1680&lt;&gt;C1679</formula>
    </cfRule>
  </conditionalFormatting>
  <conditionalFormatting sqref="C1680:J1680 L1680:M1680">
    <cfRule type="expression" dxfId="3039" priority="11654" stopIfTrue="1">
      <formula>C1680&lt;&gt;C1679</formula>
    </cfRule>
  </conditionalFormatting>
  <conditionalFormatting sqref="F1655">
    <cfRule type="expression" dxfId="3038" priority="11656" stopIfTrue="1">
      <formula>F1655&lt;E1655</formula>
    </cfRule>
  </conditionalFormatting>
  <conditionalFormatting sqref="F1656:F1678">
    <cfRule type="expression" dxfId="3037" priority="11657" stopIfTrue="1">
      <formula>F1656&lt;E1656</formula>
    </cfRule>
  </conditionalFormatting>
  <conditionalFormatting sqref="G1670">
    <cfRule type="expression" dxfId="3036" priority="11663" stopIfTrue="1">
      <formula>G1670&lt;F1670</formula>
    </cfRule>
  </conditionalFormatting>
  <conditionalFormatting sqref="G1655">
    <cfRule type="expression" dxfId="3035" priority="11664" stopIfTrue="1">
      <formula>G1655&lt;F1655</formula>
    </cfRule>
  </conditionalFormatting>
  <conditionalFormatting sqref="G1671:G1678 G1656:G1669">
    <cfRule type="expression" dxfId="3034" priority="11665" stopIfTrue="1">
      <formula>G1656&lt;F1656</formula>
    </cfRule>
  </conditionalFormatting>
  <conditionalFormatting sqref="T1680">
    <cfRule type="expression" dxfId="3033" priority="11666" stopIfTrue="1">
      <formula>T1680&lt;&gt;T1679</formula>
    </cfRule>
  </conditionalFormatting>
  <conditionalFormatting sqref="H1670">
    <cfRule type="expression" dxfId="3032" priority="11667" stopIfTrue="1">
      <formula>H1670&lt;G1670</formula>
    </cfRule>
  </conditionalFormatting>
  <conditionalFormatting sqref="H1655">
    <cfRule type="expression" dxfId="3031" priority="11668" stopIfTrue="1">
      <formula>H1655&lt;G1655</formula>
    </cfRule>
  </conditionalFormatting>
  <conditionalFormatting sqref="H1671:H1678 H1656:H1669">
    <cfRule type="expression" dxfId="3030" priority="11669" stopIfTrue="1">
      <formula>H1656&lt;G1656</formula>
    </cfRule>
  </conditionalFormatting>
  <conditionalFormatting sqref="H1655">
    <cfRule type="expression" dxfId="3029" priority="11697" stopIfTrue="1">
      <formula>H1655&lt;G1655</formula>
    </cfRule>
  </conditionalFormatting>
  <conditionalFormatting sqref="H1656">
    <cfRule type="expression" dxfId="3028" priority="11698" stopIfTrue="1">
      <formula>H1656&lt;G1656</formula>
    </cfRule>
  </conditionalFormatting>
  <conditionalFormatting sqref="H1657">
    <cfRule type="expression" dxfId="3027" priority="11699" stopIfTrue="1">
      <formula>H1657&lt;G1657</formula>
    </cfRule>
  </conditionalFormatting>
  <conditionalFormatting sqref="H1658">
    <cfRule type="expression" dxfId="3026" priority="11700" stopIfTrue="1">
      <formula>H1658&lt;G1658</formula>
    </cfRule>
  </conditionalFormatting>
  <conditionalFormatting sqref="H1659">
    <cfRule type="expression" dxfId="3025" priority="11701" stopIfTrue="1">
      <formula>H1659&lt;G1659</formula>
    </cfRule>
  </conditionalFormatting>
  <conditionalFormatting sqref="H1660">
    <cfRule type="expression" dxfId="3024" priority="11702" stopIfTrue="1">
      <formula>H1660&lt;G1660</formula>
    </cfRule>
  </conditionalFormatting>
  <conditionalFormatting sqref="H1661">
    <cfRule type="expression" dxfId="3023" priority="11703" stopIfTrue="1">
      <formula>H1661&lt;G1661</formula>
    </cfRule>
  </conditionalFormatting>
  <conditionalFormatting sqref="H1662">
    <cfRule type="expression" dxfId="3022" priority="11704" stopIfTrue="1">
      <formula>H1662&lt;G1662</formula>
    </cfRule>
  </conditionalFormatting>
  <conditionalFormatting sqref="H1663">
    <cfRule type="expression" dxfId="3021" priority="11705" stopIfTrue="1">
      <formula>H1663&lt;G1663</formula>
    </cfRule>
  </conditionalFormatting>
  <conditionalFormatting sqref="H1664">
    <cfRule type="expression" dxfId="3020" priority="11706" stopIfTrue="1">
      <formula>H1664&lt;G1664</formula>
    </cfRule>
  </conditionalFormatting>
  <conditionalFormatting sqref="H1665">
    <cfRule type="expression" dxfId="3019" priority="11707" stopIfTrue="1">
      <formula>H1665&lt;G1665</formula>
    </cfRule>
  </conditionalFormatting>
  <conditionalFormatting sqref="H1666">
    <cfRule type="expression" dxfId="3018" priority="11708" stopIfTrue="1">
      <formula>H1666&lt;G1666</formula>
    </cfRule>
  </conditionalFormatting>
  <conditionalFormatting sqref="H1667">
    <cfRule type="expression" dxfId="3017" priority="11709" stopIfTrue="1">
      <formula>H1667&lt;G1667</formula>
    </cfRule>
  </conditionalFormatting>
  <conditionalFormatting sqref="H1668">
    <cfRule type="expression" dxfId="3016" priority="11710" stopIfTrue="1">
      <formula>H1668&lt;G1668</formula>
    </cfRule>
  </conditionalFormatting>
  <conditionalFormatting sqref="H1669">
    <cfRule type="expression" dxfId="3015" priority="11711" stopIfTrue="1">
      <formula>H1669&lt;G1669</formula>
    </cfRule>
  </conditionalFormatting>
  <conditionalFormatting sqref="H1670">
    <cfRule type="expression" dxfId="3014" priority="11712" stopIfTrue="1">
      <formula>H1670&lt;G1670</formula>
    </cfRule>
  </conditionalFormatting>
  <conditionalFormatting sqref="H1671">
    <cfRule type="expression" dxfId="3013" priority="11713" stopIfTrue="1">
      <formula>H1671&lt;G1671</formula>
    </cfRule>
  </conditionalFormatting>
  <conditionalFormatting sqref="H1672">
    <cfRule type="expression" dxfId="3012" priority="11714" stopIfTrue="1">
      <formula>H1672&lt;G1672</formula>
    </cfRule>
  </conditionalFormatting>
  <conditionalFormatting sqref="H1673">
    <cfRule type="expression" dxfId="3011" priority="11715" stopIfTrue="1">
      <formula>H1673&lt;G1673</formula>
    </cfRule>
  </conditionalFormatting>
  <conditionalFormatting sqref="H1674">
    <cfRule type="expression" dxfId="3010" priority="11716" stopIfTrue="1">
      <formula>H1674&lt;G1674</formula>
    </cfRule>
  </conditionalFormatting>
  <conditionalFormatting sqref="H1675">
    <cfRule type="expression" dxfId="3009" priority="11717" stopIfTrue="1">
      <formula>H1675&lt;G1675</formula>
    </cfRule>
  </conditionalFormatting>
  <conditionalFormatting sqref="H1676">
    <cfRule type="expression" dxfId="3008" priority="11718" stopIfTrue="1">
      <formula>H1676&lt;G1676</formula>
    </cfRule>
  </conditionalFormatting>
  <conditionalFormatting sqref="H1677">
    <cfRule type="expression" dxfId="3007" priority="11719" stopIfTrue="1">
      <formula>H1677&lt;G1677</formula>
    </cfRule>
  </conditionalFormatting>
  <conditionalFormatting sqref="H1678">
    <cfRule type="expression" dxfId="3006" priority="11720" stopIfTrue="1">
      <formula>H1678&lt;G1678</formula>
    </cfRule>
  </conditionalFormatting>
  <conditionalFormatting sqref="I1670">
    <cfRule type="expression" dxfId="3005" priority="11721" stopIfTrue="1">
      <formula>I1670&lt;H1670</formula>
    </cfRule>
  </conditionalFormatting>
  <conditionalFormatting sqref="I1655">
    <cfRule type="expression" dxfId="3004" priority="11722" stopIfTrue="1">
      <formula>I1655&lt;H1655</formula>
    </cfRule>
  </conditionalFormatting>
  <conditionalFormatting sqref="I1671:I1678 I1656:I1669">
    <cfRule type="expression" dxfId="3003" priority="11723" stopIfTrue="1">
      <formula>I1656&lt;H1656</formula>
    </cfRule>
  </conditionalFormatting>
  <conditionalFormatting sqref="I1655">
    <cfRule type="expression" dxfId="3002" priority="11724" stopIfTrue="1">
      <formula>I1655&lt;H1655</formula>
    </cfRule>
  </conditionalFormatting>
  <conditionalFormatting sqref="I1656">
    <cfRule type="expression" dxfId="3001" priority="11725" stopIfTrue="1">
      <formula>I1656&lt;H1656</formula>
    </cfRule>
  </conditionalFormatting>
  <conditionalFormatting sqref="I1657">
    <cfRule type="expression" dxfId="3000" priority="11726" stopIfTrue="1">
      <formula>I1657&lt;H1657</formula>
    </cfRule>
  </conditionalFormatting>
  <conditionalFormatting sqref="I1658">
    <cfRule type="expression" dxfId="2999" priority="11727" stopIfTrue="1">
      <formula>I1658&lt;H1658</formula>
    </cfRule>
  </conditionalFormatting>
  <conditionalFormatting sqref="I1659">
    <cfRule type="expression" dxfId="2998" priority="11728" stopIfTrue="1">
      <formula>I1659&lt;H1659</formula>
    </cfRule>
  </conditionalFormatting>
  <conditionalFormatting sqref="I1660">
    <cfRule type="expression" dxfId="2997" priority="11729" stopIfTrue="1">
      <formula>I1660&lt;H1660</formula>
    </cfRule>
  </conditionalFormatting>
  <conditionalFormatting sqref="I1661">
    <cfRule type="expression" dxfId="2996" priority="11730" stopIfTrue="1">
      <formula>I1661&lt;H1661</formula>
    </cfRule>
  </conditionalFormatting>
  <conditionalFormatting sqref="I1662">
    <cfRule type="expression" dxfId="2995" priority="11731" stopIfTrue="1">
      <formula>I1662&lt;H1662</formula>
    </cfRule>
  </conditionalFormatting>
  <conditionalFormatting sqref="I1663">
    <cfRule type="expression" dxfId="2994" priority="11732" stopIfTrue="1">
      <formula>I1663&lt;H1663</formula>
    </cfRule>
  </conditionalFormatting>
  <conditionalFormatting sqref="I1664">
    <cfRule type="expression" dxfId="2993" priority="11733" stopIfTrue="1">
      <formula>I1664&lt;H1664</formula>
    </cfRule>
  </conditionalFormatting>
  <conditionalFormatting sqref="I1665">
    <cfRule type="expression" dxfId="2992" priority="11734" stopIfTrue="1">
      <formula>I1665&lt;H1665</formula>
    </cfRule>
  </conditionalFormatting>
  <conditionalFormatting sqref="I1666">
    <cfRule type="expression" dxfId="2991" priority="11735" stopIfTrue="1">
      <formula>I1666&lt;H1666</formula>
    </cfRule>
  </conditionalFormatting>
  <conditionalFormatting sqref="I1667">
    <cfRule type="expression" dxfId="2990" priority="11736" stopIfTrue="1">
      <formula>I1667&lt;H1667</formula>
    </cfRule>
  </conditionalFormatting>
  <conditionalFormatting sqref="I1668">
    <cfRule type="expression" dxfId="2989" priority="11737" stopIfTrue="1">
      <formula>I1668&lt;H1668</formula>
    </cfRule>
  </conditionalFormatting>
  <conditionalFormatting sqref="I1669">
    <cfRule type="expression" dxfId="2988" priority="11738" stopIfTrue="1">
      <formula>I1669&lt;H1669</formula>
    </cfRule>
  </conditionalFormatting>
  <conditionalFormatting sqref="I1670">
    <cfRule type="expression" dxfId="2987" priority="11739" stopIfTrue="1">
      <formula>I1670&lt;H1670</formula>
    </cfRule>
  </conditionalFormatting>
  <conditionalFormatting sqref="I1671">
    <cfRule type="expression" dxfId="2986" priority="11740" stopIfTrue="1">
      <formula>I1671&lt;H1671</formula>
    </cfRule>
  </conditionalFormatting>
  <conditionalFormatting sqref="I1672">
    <cfRule type="expression" dxfId="2985" priority="11741" stopIfTrue="1">
      <formula>I1672&lt;H1672</formula>
    </cfRule>
  </conditionalFormatting>
  <conditionalFormatting sqref="I1673">
    <cfRule type="expression" dxfId="2984" priority="11742" stopIfTrue="1">
      <formula>I1673&lt;H1673</formula>
    </cfRule>
  </conditionalFormatting>
  <conditionalFormatting sqref="I1674">
    <cfRule type="expression" dxfId="2983" priority="11743" stopIfTrue="1">
      <formula>I1674&lt;H1674</formula>
    </cfRule>
  </conditionalFormatting>
  <conditionalFormatting sqref="I1675">
    <cfRule type="expression" dxfId="2982" priority="11744" stopIfTrue="1">
      <formula>I1675&lt;H1675</formula>
    </cfRule>
  </conditionalFormatting>
  <conditionalFormatting sqref="I1676">
    <cfRule type="expression" dxfId="2981" priority="11745" stopIfTrue="1">
      <formula>I1676&lt;H1676</formula>
    </cfRule>
  </conditionalFormatting>
  <conditionalFormatting sqref="I1677">
    <cfRule type="expression" dxfId="2980" priority="11746" stopIfTrue="1">
      <formula>I1677&lt;H1677</formula>
    </cfRule>
  </conditionalFormatting>
  <conditionalFormatting sqref="I1678">
    <cfRule type="expression" dxfId="2979" priority="11747" stopIfTrue="1">
      <formula>I1678&lt;H1678</formula>
    </cfRule>
  </conditionalFormatting>
  <conditionalFormatting sqref="R1680:S1680 U1680:Z1680 X1680:X1683">
    <cfRule type="expression" dxfId="2978" priority="11775" stopIfTrue="1">
      <formula>R1680&lt;&gt;R1679</formula>
    </cfRule>
  </conditionalFormatting>
  <conditionalFormatting sqref="O1680">
    <cfRule type="expression" dxfId="2977" priority="11778" stopIfTrue="1">
      <formula>O1680&lt;&gt;O1679</formula>
    </cfRule>
  </conditionalFormatting>
  <conditionalFormatting sqref="B1680">
    <cfRule type="expression" dxfId="2976" priority="11779" stopIfTrue="1">
      <formula>B1680&lt;&gt;B1679</formula>
    </cfRule>
  </conditionalFormatting>
  <conditionalFormatting sqref="C1680">
    <cfRule type="expression" dxfId="2975" priority="11780" stopIfTrue="1">
      <formula>C1680&lt;&gt;C1679</formula>
    </cfRule>
  </conditionalFormatting>
  <conditionalFormatting sqref="C1680:J1680 L1680:M1680">
    <cfRule type="expression" dxfId="2974" priority="11781" stopIfTrue="1">
      <formula>C1680&lt;&gt;C1679</formula>
    </cfRule>
  </conditionalFormatting>
  <conditionalFormatting sqref="O1680">
    <cfRule type="expression" dxfId="2973" priority="11785" stopIfTrue="1">
      <formula>O1680&lt;&gt;O1679</formula>
    </cfRule>
  </conditionalFormatting>
  <conditionalFormatting sqref="B1680">
    <cfRule type="expression" dxfId="2972" priority="11786" stopIfTrue="1">
      <formula>B1680&lt;&gt;B1679</formula>
    </cfRule>
  </conditionalFormatting>
  <conditionalFormatting sqref="C1680">
    <cfRule type="expression" dxfId="2971" priority="11787" stopIfTrue="1">
      <formula>C1680&lt;&gt;C1679</formula>
    </cfRule>
  </conditionalFormatting>
  <conditionalFormatting sqref="C1680:J1680 L1680:M1680">
    <cfRule type="expression" dxfId="2970" priority="11788" stopIfTrue="1">
      <formula>C1680&lt;&gt;C1679</formula>
    </cfRule>
  </conditionalFormatting>
  <conditionalFormatting sqref="O1680">
    <cfRule type="expression" dxfId="2969" priority="11792" stopIfTrue="1">
      <formula>O1680&lt;&gt;O1679</formula>
    </cfRule>
  </conditionalFormatting>
  <conditionalFormatting sqref="B1680">
    <cfRule type="expression" dxfId="2968" priority="11793" stopIfTrue="1">
      <formula>B1680&lt;&gt;B1679</formula>
    </cfRule>
  </conditionalFormatting>
  <conditionalFormatting sqref="C1680">
    <cfRule type="expression" dxfId="2967" priority="11794" stopIfTrue="1">
      <formula>C1680&lt;&gt;C1679</formula>
    </cfRule>
  </conditionalFormatting>
  <conditionalFormatting sqref="C1680:J1680 L1680:M1680">
    <cfRule type="expression" dxfId="2966" priority="11795" stopIfTrue="1">
      <formula>C1680&lt;&gt;C1679</formula>
    </cfRule>
  </conditionalFormatting>
  <conditionalFormatting sqref="O1680">
    <cfRule type="expression" dxfId="2965" priority="11799" stopIfTrue="1">
      <formula>O1680&lt;&gt;O1679</formula>
    </cfRule>
  </conditionalFormatting>
  <conditionalFormatting sqref="B1680">
    <cfRule type="expression" dxfId="2964" priority="11800" stopIfTrue="1">
      <formula>B1680&lt;&gt;B1679</formula>
    </cfRule>
  </conditionalFormatting>
  <conditionalFormatting sqref="C1680">
    <cfRule type="expression" dxfId="2963" priority="11801" stopIfTrue="1">
      <formula>C1680&lt;&gt;C1679</formula>
    </cfRule>
  </conditionalFormatting>
  <conditionalFormatting sqref="C1680:J1680 L1680:M1680">
    <cfRule type="expression" dxfId="2962" priority="11802" stopIfTrue="1">
      <formula>C1680&lt;&gt;C1679</formula>
    </cfRule>
  </conditionalFormatting>
  <conditionalFormatting sqref="T1680">
    <cfRule type="expression" dxfId="2961" priority="11804" stopIfTrue="1">
      <formula>T1680&lt;&gt;T1679</formula>
    </cfRule>
  </conditionalFormatting>
  <conditionalFormatting sqref="O1680">
    <cfRule type="expression" dxfId="2960" priority="12561" stopIfTrue="1">
      <formula>O1680&lt;&gt;O1679</formula>
    </cfRule>
  </conditionalFormatting>
  <conditionalFormatting sqref="B1680">
    <cfRule type="expression" dxfId="2959" priority="12572" stopIfTrue="1">
      <formula>B1680&lt;&gt;B1679</formula>
    </cfRule>
  </conditionalFormatting>
  <conditionalFormatting sqref="C1680">
    <cfRule type="expression" dxfId="2958" priority="12573" stopIfTrue="1">
      <formula>C1680&lt;&gt;C1679</formula>
    </cfRule>
  </conditionalFormatting>
  <conditionalFormatting sqref="C1680:J1680 L1680:M1680">
    <cfRule type="expression" dxfId="2957" priority="12574" stopIfTrue="1">
      <formula>C1680&lt;&gt;C1679</formula>
    </cfRule>
  </conditionalFormatting>
  <conditionalFormatting sqref="F1655">
    <cfRule type="expression" dxfId="2956" priority="12576" stopIfTrue="1">
      <formula>F1655&lt;E1655</formula>
    </cfRule>
  </conditionalFormatting>
  <conditionalFormatting sqref="F1656:F1678">
    <cfRule type="expression" dxfId="2955" priority="12577" stopIfTrue="1">
      <formula>F1656&lt;E1656</formula>
    </cfRule>
  </conditionalFormatting>
  <conditionalFormatting sqref="O1680">
    <cfRule type="expression" dxfId="2954" priority="12583" stopIfTrue="1">
      <formula>O1680&lt;&gt;O1679</formula>
    </cfRule>
  </conditionalFormatting>
  <conditionalFormatting sqref="B1680">
    <cfRule type="expression" dxfId="2953" priority="12594" stopIfTrue="1">
      <formula>B1680&lt;&gt;B1679</formula>
    </cfRule>
  </conditionalFormatting>
  <conditionalFormatting sqref="C1680">
    <cfRule type="expression" dxfId="2952" priority="12595" stopIfTrue="1">
      <formula>C1680&lt;&gt;C1679</formula>
    </cfRule>
  </conditionalFormatting>
  <conditionalFormatting sqref="C1680:J1680 L1680:M1680">
    <cfRule type="expression" dxfId="2951" priority="12596" stopIfTrue="1">
      <formula>C1680&lt;&gt;C1679</formula>
    </cfRule>
  </conditionalFormatting>
  <conditionalFormatting sqref="O1680">
    <cfRule type="expression" dxfId="2950" priority="12601" stopIfTrue="1">
      <formula>O1680&lt;&gt;O1679</formula>
    </cfRule>
  </conditionalFormatting>
  <conditionalFormatting sqref="B1680">
    <cfRule type="expression" dxfId="2949" priority="12612" stopIfTrue="1">
      <formula>B1680&lt;&gt;B1679</formula>
    </cfRule>
  </conditionalFormatting>
  <conditionalFormatting sqref="C1680">
    <cfRule type="expression" dxfId="2948" priority="12613" stopIfTrue="1">
      <formula>C1680&lt;&gt;C1679</formula>
    </cfRule>
  </conditionalFormatting>
  <conditionalFormatting sqref="C1680:J1680 L1680:M1680">
    <cfRule type="expression" dxfId="2947" priority="12614" stopIfTrue="1">
      <formula>C1680&lt;&gt;C1679</formula>
    </cfRule>
  </conditionalFormatting>
  <conditionalFormatting sqref="F1655">
    <cfRule type="expression" dxfId="2946" priority="12616" stopIfTrue="1">
      <formula>F1655&lt;E1655</formula>
    </cfRule>
  </conditionalFormatting>
  <conditionalFormatting sqref="F1656:F1678">
    <cfRule type="expression" dxfId="2945" priority="12617" stopIfTrue="1">
      <formula>F1656&lt;E1656</formula>
    </cfRule>
  </conditionalFormatting>
  <conditionalFormatting sqref="O1680">
    <cfRule type="expression" dxfId="2944" priority="12623" stopIfTrue="1">
      <formula>O1680&lt;&gt;O1679</formula>
    </cfRule>
  </conditionalFormatting>
  <conditionalFormatting sqref="B1680">
    <cfRule type="expression" dxfId="2943" priority="12634" stopIfTrue="1">
      <formula>B1680&lt;&gt;B1679</formula>
    </cfRule>
  </conditionalFormatting>
  <conditionalFormatting sqref="C1680">
    <cfRule type="expression" dxfId="2942" priority="12635" stopIfTrue="1">
      <formula>C1680&lt;&gt;C1679</formula>
    </cfRule>
  </conditionalFormatting>
  <conditionalFormatting sqref="C1680:J1680 L1680:M1680">
    <cfRule type="expression" dxfId="2941" priority="12636" stopIfTrue="1">
      <formula>C1680&lt;&gt;C1679</formula>
    </cfRule>
  </conditionalFormatting>
  <conditionalFormatting sqref="F1655">
    <cfRule type="expression" dxfId="2940" priority="12638" stopIfTrue="1">
      <formula>F1655&lt;E1655</formula>
    </cfRule>
  </conditionalFormatting>
  <conditionalFormatting sqref="F1656:F1678">
    <cfRule type="expression" dxfId="2939" priority="12639" stopIfTrue="1">
      <formula>F1656&lt;E1656</formula>
    </cfRule>
  </conditionalFormatting>
  <conditionalFormatting sqref="G1670">
    <cfRule type="expression" dxfId="2938" priority="12645" stopIfTrue="1">
      <formula>G1670&lt;F1670</formula>
    </cfRule>
  </conditionalFormatting>
  <conditionalFormatting sqref="G1655">
    <cfRule type="expression" dxfId="2937" priority="12646" stopIfTrue="1">
      <formula>G1655&lt;F1655</formula>
    </cfRule>
  </conditionalFormatting>
  <conditionalFormatting sqref="G1671:G1678 G1656:G1669">
    <cfRule type="expression" dxfId="2936" priority="12647" stopIfTrue="1">
      <formula>G1656&lt;F1656</formula>
    </cfRule>
  </conditionalFormatting>
  <conditionalFormatting sqref="T1680">
    <cfRule type="expression" dxfId="2935" priority="12648" stopIfTrue="1">
      <formula>T1680&lt;&gt;T1679</formula>
    </cfRule>
  </conditionalFormatting>
  <conditionalFormatting sqref="H1670">
    <cfRule type="expression" dxfId="2934" priority="12649" stopIfTrue="1">
      <formula>H1670&lt;G1670</formula>
    </cfRule>
  </conditionalFormatting>
  <conditionalFormatting sqref="H1655">
    <cfRule type="expression" dxfId="2933" priority="12650" stopIfTrue="1">
      <formula>H1655&lt;G1655</formula>
    </cfRule>
  </conditionalFormatting>
  <conditionalFormatting sqref="H1671:H1678 H1656:H1669">
    <cfRule type="expression" dxfId="2932" priority="12651" stopIfTrue="1">
      <formula>H1656&lt;G1656</formula>
    </cfRule>
  </conditionalFormatting>
  <conditionalFormatting sqref="H1655">
    <cfRule type="expression" dxfId="2931" priority="12679" stopIfTrue="1">
      <formula>H1655&lt;G1655</formula>
    </cfRule>
  </conditionalFormatting>
  <conditionalFormatting sqref="H1656">
    <cfRule type="expression" dxfId="2930" priority="12680" stopIfTrue="1">
      <formula>H1656&lt;G1656</formula>
    </cfRule>
  </conditionalFormatting>
  <conditionalFormatting sqref="H1657">
    <cfRule type="expression" dxfId="2929" priority="12681" stopIfTrue="1">
      <formula>H1657&lt;G1657</formula>
    </cfRule>
  </conditionalFormatting>
  <conditionalFormatting sqref="H1658">
    <cfRule type="expression" dxfId="2928" priority="12682" stopIfTrue="1">
      <formula>H1658&lt;G1658</formula>
    </cfRule>
  </conditionalFormatting>
  <conditionalFormatting sqref="H1659">
    <cfRule type="expression" dxfId="2927" priority="12683" stopIfTrue="1">
      <formula>H1659&lt;G1659</formula>
    </cfRule>
  </conditionalFormatting>
  <conditionalFormatting sqref="H1660">
    <cfRule type="expression" dxfId="2926" priority="12684" stopIfTrue="1">
      <formula>H1660&lt;G1660</formula>
    </cfRule>
  </conditionalFormatting>
  <conditionalFormatting sqref="H1661">
    <cfRule type="expression" dxfId="2925" priority="12685" stopIfTrue="1">
      <formula>H1661&lt;G1661</formula>
    </cfRule>
  </conditionalFormatting>
  <conditionalFormatting sqref="H1662">
    <cfRule type="expression" dxfId="2924" priority="12686" stopIfTrue="1">
      <formula>H1662&lt;G1662</formula>
    </cfRule>
  </conditionalFormatting>
  <conditionalFormatting sqref="H1663">
    <cfRule type="expression" dxfId="2923" priority="12687" stopIfTrue="1">
      <formula>H1663&lt;G1663</formula>
    </cfRule>
  </conditionalFormatting>
  <conditionalFormatting sqref="H1664">
    <cfRule type="expression" dxfId="2922" priority="12688" stopIfTrue="1">
      <formula>H1664&lt;G1664</formula>
    </cfRule>
  </conditionalFormatting>
  <conditionalFormatting sqref="H1665">
    <cfRule type="expression" dxfId="2921" priority="12689" stopIfTrue="1">
      <formula>H1665&lt;G1665</formula>
    </cfRule>
  </conditionalFormatting>
  <conditionalFormatting sqref="H1666">
    <cfRule type="expression" dxfId="2920" priority="12690" stopIfTrue="1">
      <formula>H1666&lt;G1666</formula>
    </cfRule>
  </conditionalFormatting>
  <conditionalFormatting sqref="H1667">
    <cfRule type="expression" dxfId="2919" priority="12691" stopIfTrue="1">
      <formula>H1667&lt;G1667</formula>
    </cfRule>
  </conditionalFormatting>
  <conditionalFormatting sqref="H1668">
    <cfRule type="expression" dxfId="2918" priority="12692" stopIfTrue="1">
      <formula>H1668&lt;G1668</formula>
    </cfRule>
  </conditionalFormatting>
  <conditionalFormatting sqref="H1669">
    <cfRule type="expression" dxfId="2917" priority="12693" stopIfTrue="1">
      <formula>H1669&lt;G1669</formula>
    </cfRule>
  </conditionalFormatting>
  <conditionalFormatting sqref="H1670">
    <cfRule type="expression" dxfId="2916" priority="12694" stopIfTrue="1">
      <formula>H1670&lt;G1670</formula>
    </cfRule>
  </conditionalFormatting>
  <conditionalFormatting sqref="H1671">
    <cfRule type="expression" dxfId="2915" priority="12695" stopIfTrue="1">
      <formula>H1671&lt;G1671</formula>
    </cfRule>
  </conditionalFormatting>
  <conditionalFormatting sqref="H1672">
    <cfRule type="expression" dxfId="2914" priority="12696" stopIfTrue="1">
      <formula>H1672&lt;G1672</formula>
    </cfRule>
  </conditionalFormatting>
  <conditionalFormatting sqref="H1673">
    <cfRule type="expression" dxfId="2913" priority="12697" stopIfTrue="1">
      <formula>H1673&lt;G1673</formula>
    </cfRule>
  </conditionalFormatting>
  <conditionalFormatting sqref="H1674">
    <cfRule type="expression" dxfId="2912" priority="12698" stopIfTrue="1">
      <formula>H1674&lt;G1674</formula>
    </cfRule>
  </conditionalFormatting>
  <conditionalFormatting sqref="H1675">
    <cfRule type="expression" dxfId="2911" priority="12699" stopIfTrue="1">
      <formula>H1675&lt;G1675</formula>
    </cfRule>
  </conditionalFormatting>
  <conditionalFormatting sqref="H1676">
    <cfRule type="expression" dxfId="2910" priority="12700" stopIfTrue="1">
      <formula>H1676&lt;G1676</formula>
    </cfRule>
  </conditionalFormatting>
  <conditionalFormatting sqref="H1677">
    <cfRule type="expression" dxfId="2909" priority="12701" stopIfTrue="1">
      <formula>H1677&lt;G1677</formula>
    </cfRule>
  </conditionalFormatting>
  <conditionalFormatting sqref="H1678">
    <cfRule type="expression" dxfId="2908" priority="12702" stopIfTrue="1">
      <formula>H1678&lt;G1678</formula>
    </cfRule>
  </conditionalFormatting>
  <conditionalFormatting sqref="I1670">
    <cfRule type="expression" dxfId="2907" priority="12703" stopIfTrue="1">
      <formula>I1670&lt;H1670</formula>
    </cfRule>
  </conditionalFormatting>
  <conditionalFormatting sqref="I1655">
    <cfRule type="expression" dxfId="2906" priority="12704" stopIfTrue="1">
      <formula>I1655&lt;H1655</formula>
    </cfRule>
  </conditionalFormatting>
  <conditionalFormatting sqref="I1671:I1678 I1656:I1669">
    <cfRule type="expression" dxfId="2905" priority="12705" stopIfTrue="1">
      <formula>I1656&lt;H1656</formula>
    </cfRule>
  </conditionalFormatting>
  <conditionalFormatting sqref="I1655">
    <cfRule type="expression" dxfId="2904" priority="12706" stopIfTrue="1">
      <formula>I1655&lt;H1655</formula>
    </cfRule>
  </conditionalFormatting>
  <conditionalFormatting sqref="I1656">
    <cfRule type="expression" dxfId="2903" priority="12707" stopIfTrue="1">
      <formula>I1656&lt;H1656</formula>
    </cfRule>
  </conditionalFormatting>
  <conditionalFormatting sqref="I1657">
    <cfRule type="expression" dxfId="2902" priority="12708" stopIfTrue="1">
      <formula>I1657&lt;H1657</formula>
    </cfRule>
  </conditionalFormatting>
  <conditionalFormatting sqref="I1658">
    <cfRule type="expression" dxfId="2901" priority="12709" stopIfTrue="1">
      <formula>I1658&lt;H1658</formula>
    </cfRule>
  </conditionalFormatting>
  <conditionalFormatting sqref="I1659">
    <cfRule type="expression" dxfId="2900" priority="12710" stopIfTrue="1">
      <formula>I1659&lt;H1659</formula>
    </cfRule>
  </conditionalFormatting>
  <conditionalFormatting sqref="I1660">
    <cfRule type="expression" dxfId="2899" priority="12711" stopIfTrue="1">
      <formula>I1660&lt;H1660</formula>
    </cfRule>
  </conditionalFormatting>
  <conditionalFormatting sqref="I1661">
    <cfRule type="expression" dxfId="2898" priority="12712" stopIfTrue="1">
      <formula>I1661&lt;H1661</formula>
    </cfRule>
  </conditionalFormatting>
  <conditionalFormatting sqref="I1662">
    <cfRule type="expression" dxfId="2897" priority="12713" stopIfTrue="1">
      <formula>I1662&lt;H1662</formula>
    </cfRule>
  </conditionalFormatting>
  <conditionalFormatting sqref="I1663">
    <cfRule type="expression" dxfId="2896" priority="12714" stopIfTrue="1">
      <formula>I1663&lt;H1663</formula>
    </cfRule>
  </conditionalFormatting>
  <conditionalFormatting sqref="I1664">
    <cfRule type="expression" dxfId="2895" priority="12715" stopIfTrue="1">
      <formula>I1664&lt;H1664</formula>
    </cfRule>
  </conditionalFormatting>
  <conditionalFormatting sqref="I1665">
    <cfRule type="expression" dxfId="2894" priority="12716" stopIfTrue="1">
      <formula>I1665&lt;H1665</formula>
    </cfRule>
  </conditionalFormatting>
  <conditionalFormatting sqref="I1666">
    <cfRule type="expression" dxfId="2893" priority="12717" stopIfTrue="1">
      <formula>I1666&lt;H1666</formula>
    </cfRule>
  </conditionalFormatting>
  <conditionalFormatting sqref="I1667">
    <cfRule type="expression" dxfId="2892" priority="12718" stopIfTrue="1">
      <formula>I1667&lt;H1667</formula>
    </cfRule>
  </conditionalFormatting>
  <conditionalFormatting sqref="I1668">
    <cfRule type="expression" dxfId="2891" priority="12719" stopIfTrue="1">
      <formula>I1668&lt;H1668</formula>
    </cfRule>
  </conditionalFormatting>
  <conditionalFormatting sqref="I1669">
    <cfRule type="expression" dxfId="2890" priority="12720" stopIfTrue="1">
      <formula>I1669&lt;H1669</formula>
    </cfRule>
  </conditionalFormatting>
  <conditionalFormatting sqref="I1670">
    <cfRule type="expression" dxfId="2889" priority="12721" stopIfTrue="1">
      <formula>I1670&lt;H1670</formula>
    </cfRule>
  </conditionalFormatting>
  <conditionalFormatting sqref="I1671">
    <cfRule type="expression" dxfId="2888" priority="12722" stopIfTrue="1">
      <formula>I1671&lt;H1671</formula>
    </cfRule>
  </conditionalFormatting>
  <conditionalFormatting sqref="I1672">
    <cfRule type="expression" dxfId="2887" priority="12723" stopIfTrue="1">
      <formula>I1672&lt;H1672</formula>
    </cfRule>
  </conditionalFormatting>
  <conditionalFormatting sqref="I1673">
    <cfRule type="expression" dxfId="2886" priority="12724" stopIfTrue="1">
      <formula>I1673&lt;H1673</formula>
    </cfRule>
  </conditionalFormatting>
  <conditionalFormatting sqref="I1674">
    <cfRule type="expression" dxfId="2885" priority="12725" stopIfTrue="1">
      <formula>I1674&lt;H1674</formula>
    </cfRule>
  </conditionalFormatting>
  <conditionalFormatting sqref="I1675">
    <cfRule type="expression" dxfId="2884" priority="12726" stopIfTrue="1">
      <formula>I1675&lt;H1675</formula>
    </cfRule>
  </conditionalFormatting>
  <conditionalFormatting sqref="I1676">
    <cfRule type="expression" dxfId="2883" priority="12727" stopIfTrue="1">
      <formula>I1676&lt;H1676</formula>
    </cfRule>
  </conditionalFormatting>
  <conditionalFormatting sqref="I1677">
    <cfRule type="expression" dxfId="2882" priority="12728" stopIfTrue="1">
      <formula>I1677&lt;H1677</formula>
    </cfRule>
  </conditionalFormatting>
  <conditionalFormatting sqref="I1678">
    <cfRule type="expression" dxfId="2881" priority="12729" stopIfTrue="1">
      <formula>I1678&lt;H1678</formula>
    </cfRule>
  </conditionalFormatting>
  <conditionalFormatting sqref="R1680:S1680 U1680:Z1680 X1680:X1683">
    <cfRule type="expression" dxfId="2880" priority="12757" stopIfTrue="1">
      <formula>R1680&lt;&gt;R1679</formula>
    </cfRule>
  </conditionalFormatting>
  <conditionalFormatting sqref="O1680">
    <cfRule type="expression" dxfId="2879" priority="12760" stopIfTrue="1">
      <formula>O1680&lt;&gt;O1679</formula>
    </cfRule>
  </conditionalFormatting>
  <conditionalFormatting sqref="B1680">
    <cfRule type="expression" dxfId="2878" priority="12771" stopIfTrue="1">
      <formula>B1680&lt;&gt;B1679</formula>
    </cfRule>
  </conditionalFormatting>
  <conditionalFormatting sqref="C1680">
    <cfRule type="expression" dxfId="2877" priority="12772" stopIfTrue="1">
      <formula>C1680&lt;&gt;C1679</formula>
    </cfRule>
  </conditionalFormatting>
  <conditionalFormatting sqref="C1680:J1680 L1680:M1680">
    <cfRule type="expression" dxfId="2876" priority="12773" stopIfTrue="1">
      <formula>C1680&lt;&gt;C1679</formula>
    </cfRule>
  </conditionalFormatting>
  <conditionalFormatting sqref="O1680">
    <cfRule type="expression" dxfId="2875" priority="12777" stopIfTrue="1">
      <formula>O1680&lt;&gt;O1679</formula>
    </cfRule>
  </conditionalFormatting>
  <conditionalFormatting sqref="B1680">
    <cfRule type="expression" dxfId="2874" priority="12788" stopIfTrue="1">
      <formula>B1680&lt;&gt;B1679</formula>
    </cfRule>
  </conditionalFormatting>
  <conditionalFormatting sqref="C1680">
    <cfRule type="expression" dxfId="2873" priority="12789" stopIfTrue="1">
      <formula>C1680&lt;&gt;C1679</formula>
    </cfRule>
  </conditionalFormatting>
  <conditionalFormatting sqref="C1680:J1680 L1680:M1680">
    <cfRule type="expression" dxfId="2872" priority="12790" stopIfTrue="1">
      <formula>C1680&lt;&gt;C1679</formula>
    </cfRule>
  </conditionalFormatting>
  <conditionalFormatting sqref="O1680">
    <cfRule type="expression" dxfId="2871" priority="12794" stopIfTrue="1">
      <formula>O1680&lt;&gt;O1679</formula>
    </cfRule>
  </conditionalFormatting>
  <conditionalFormatting sqref="B1680">
    <cfRule type="expression" dxfId="2870" priority="12805" stopIfTrue="1">
      <formula>B1680&lt;&gt;B1679</formula>
    </cfRule>
  </conditionalFormatting>
  <conditionalFormatting sqref="C1680">
    <cfRule type="expression" dxfId="2869" priority="12806" stopIfTrue="1">
      <formula>C1680&lt;&gt;C1679</formula>
    </cfRule>
  </conditionalFormatting>
  <conditionalFormatting sqref="C1680:J1680 L1680:M1680">
    <cfRule type="expression" dxfId="2868" priority="12807" stopIfTrue="1">
      <formula>C1680&lt;&gt;C1679</formula>
    </cfRule>
  </conditionalFormatting>
  <conditionalFormatting sqref="O1680">
    <cfRule type="expression" dxfId="2867" priority="12811" stopIfTrue="1">
      <formula>O1680&lt;&gt;O1679</formula>
    </cfRule>
  </conditionalFormatting>
  <conditionalFormatting sqref="B1680">
    <cfRule type="expression" dxfId="2866" priority="12822" stopIfTrue="1">
      <formula>B1680&lt;&gt;B1679</formula>
    </cfRule>
  </conditionalFormatting>
  <conditionalFormatting sqref="C1680">
    <cfRule type="expression" dxfId="2865" priority="12823" stopIfTrue="1">
      <formula>C1680&lt;&gt;C1679</formula>
    </cfRule>
  </conditionalFormatting>
  <conditionalFormatting sqref="C1680:J1680 L1680:M1680">
    <cfRule type="expression" dxfId="2864" priority="12824" stopIfTrue="1">
      <formula>C1680&lt;&gt;C1679</formula>
    </cfRule>
  </conditionalFormatting>
  <conditionalFormatting sqref="T1680">
    <cfRule type="expression" dxfId="2863" priority="12826" stopIfTrue="1">
      <formula>T1680&lt;&gt;T1679</formula>
    </cfRule>
  </conditionalFormatting>
  <conditionalFormatting sqref="U1680:Z1680 X1680:X1683">
    <cfRule type="expression" dxfId="2862" priority="12851" stopIfTrue="1">
      <formula>U1680&lt;&gt;U1679</formula>
    </cfRule>
  </conditionalFormatting>
  <conditionalFormatting sqref="O1680">
    <cfRule type="expression" dxfId="2861" priority="12855" stopIfTrue="1">
      <formula>O1680&lt;&gt;O1679</formula>
    </cfRule>
  </conditionalFormatting>
  <conditionalFormatting sqref="B1680">
    <cfRule type="expression" dxfId="2860" priority="12856" stopIfTrue="1">
      <formula>B1680&lt;&gt;B1679</formula>
    </cfRule>
  </conditionalFormatting>
  <conditionalFormatting sqref="C1680">
    <cfRule type="expression" dxfId="2859" priority="12857" stopIfTrue="1">
      <formula>C1680&lt;&gt;C1679</formula>
    </cfRule>
  </conditionalFormatting>
  <conditionalFormatting sqref="C1680:J1680 L1680:M1680">
    <cfRule type="expression" dxfId="2858" priority="12858" stopIfTrue="1">
      <formula>C1680&lt;&gt;C1679</formula>
    </cfRule>
  </conditionalFormatting>
  <conditionalFormatting sqref="F1655">
    <cfRule type="expression" dxfId="2857" priority="12860" stopIfTrue="1">
      <formula>F1655&lt;E1655</formula>
    </cfRule>
  </conditionalFormatting>
  <conditionalFormatting sqref="F1656:F1678">
    <cfRule type="expression" dxfId="2856" priority="12861" stopIfTrue="1">
      <formula>F1656&lt;E1656</formula>
    </cfRule>
  </conditionalFormatting>
  <conditionalFormatting sqref="O1680">
    <cfRule type="expression" dxfId="2855" priority="12867" stopIfTrue="1">
      <formula>O1680&lt;&gt;O1679</formula>
    </cfRule>
  </conditionalFormatting>
  <conditionalFormatting sqref="B1680">
    <cfRule type="expression" dxfId="2854" priority="12868" stopIfTrue="1">
      <formula>B1680&lt;&gt;B1679</formula>
    </cfRule>
  </conditionalFormatting>
  <conditionalFormatting sqref="C1680">
    <cfRule type="expression" dxfId="2853" priority="12869" stopIfTrue="1">
      <formula>C1680&lt;&gt;C1679</formula>
    </cfRule>
  </conditionalFormatting>
  <conditionalFormatting sqref="C1680:J1680 L1680:M1680">
    <cfRule type="expression" dxfId="2852" priority="12870" stopIfTrue="1">
      <formula>C1680&lt;&gt;C1679</formula>
    </cfRule>
  </conditionalFormatting>
  <conditionalFormatting sqref="O1680">
    <cfRule type="expression" dxfId="2851" priority="12875" stopIfTrue="1">
      <formula>O1680&lt;&gt;O1679</formula>
    </cfRule>
  </conditionalFormatting>
  <conditionalFormatting sqref="B1680">
    <cfRule type="expression" dxfId="2850" priority="12876" stopIfTrue="1">
      <formula>B1680&lt;&gt;B1679</formula>
    </cfRule>
  </conditionalFormatting>
  <conditionalFormatting sqref="C1680">
    <cfRule type="expression" dxfId="2849" priority="12877" stopIfTrue="1">
      <formula>C1680&lt;&gt;C1679</formula>
    </cfRule>
  </conditionalFormatting>
  <conditionalFormatting sqref="C1680:J1680 L1680:M1680">
    <cfRule type="expression" dxfId="2848" priority="12878" stopIfTrue="1">
      <formula>C1680&lt;&gt;C1679</formula>
    </cfRule>
  </conditionalFormatting>
  <conditionalFormatting sqref="F1655">
    <cfRule type="expression" dxfId="2847" priority="12880" stopIfTrue="1">
      <formula>F1655&lt;E1655</formula>
    </cfRule>
  </conditionalFormatting>
  <conditionalFormatting sqref="F1656:F1678">
    <cfRule type="expression" dxfId="2846" priority="12881" stopIfTrue="1">
      <formula>F1656&lt;E1656</formula>
    </cfRule>
  </conditionalFormatting>
  <conditionalFormatting sqref="O1680">
    <cfRule type="expression" dxfId="2845" priority="12887" stopIfTrue="1">
      <formula>O1680&lt;&gt;O1679</formula>
    </cfRule>
  </conditionalFormatting>
  <conditionalFormatting sqref="B1680">
    <cfRule type="expression" dxfId="2844" priority="12888" stopIfTrue="1">
      <formula>B1680&lt;&gt;B1679</formula>
    </cfRule>
  </conditionalFormatting>
  <conditionalFormatting sqref="C1680">
    <cfRule type="expression" dxfId="2843" priority="12889" stopIfTrue="1">
      <formula>C1680&lt;&gt;C1679</formula>
    </cfRule>
  </conditionalFormatting>
  <conditionalFormatting sqref="C1680:J1680 L1680:M1680">
    <cfRule type="expression" dxfId="2842" priority="12890" stopIfTrue="1">
      <formula>C1680&lt;&gt;C1679</formula>
    </cfRule>
  </conditionalFormatting>
  <conditionalFormatting sqref="F1655">
    <cfRule type="expression" dxfId="2841" priority="12892" stopIfTrue="1">
      <formula>F1655&lt;E1655</formula>
    </cfRule>
  </conditionalFormatting>
  <conditionalFormatting sqref="F1656:F1678">
    <cfRule type="expression" dxfId="2840" priority="12893" stopIfTrue="1">
      <formula>F1656&lt;E1656</formula>
    </cfRule>
  </conditionalFormatting>
  <conditionalFormatting sqref="G1670">
    <cfRule type="expression" dxfId="2839" priority="12899" stopIfTrue="1">
      <formula>G1670&lt;F1670</formula>
    </cfRule>
  </conditionalFormatting>
  <conditionalFormatting sqref="G1655">
    <cfRule type="expression" dxfId="2838" priority="12900" stopIfTrue="1">
      <formula>G1655&lt;F1655</formula>
    </cfRule>
  </conditionalFormatting>
  <conditionalFormatting sqref="G1671:G1678 G1656:G1669">
    <cfRule type="expression" dxfId="2837" priority="12901" stopIfTrue="1">
      <formula>G1656&lt;F1656</formula>
    </cfRule>
  </conditionalFormatting>
  <conditionalFormatting sqref="T1680">
    <cfRule type="expression" dxfId="2836" priority="12902" stopIfTrue="1">
      <formula>T1680&lt;&gt;T1679</formula>
    </cfRule>
  </conditionalFormatting>
  <conditionalFormatting sqref="H1670">
    <cfRule type="expression" dxfId="2835" priority="12903" stopIfTrue="1">
      <formula>H1670&lt;G1670</formula>
    </cfRule>
  </conditionalFormatting>
  <conditionalFormatting sqref="H1655">
    <cfRule type="expression" dxfId="2834" priority="12904" stopIfTrue="1">
      <formula>H1655&lt;G1655</formula>
    </cfRule>
  </conditionalFormatting>
  <conditionalFormatting sqref="H1671:H1678 H1656:H1669">
    <cfRule type="expression" dxfId="2833" priority="12905" stopIfTrue="1">
      <formula>H1656&lt;G1656</formula>
    </cfRule>
  </conditionalFormatting>
  <conditionalFormatting sqref="H1655">
    <cfRule type="expression" dxfId="2832" priority="12933" stopIfTrue="1">
      <formula>H1655&lt;G1655</formula>
    </cfRule>
  </conditionalFormatting>
  <conditionalFormatting sqref="H1656">
    <cfRule type="expression" dxfId="2831" priority="12934" stopIfTrue="1">
      <formula>H1656&lt;G1656</formula>
    </cfRule>
  </conditionalFormatting>
  <conditionalFormatting sqref="H1657">
    <cfRule type="expression" dxfId="2830" priority="12935" stopIfTrue="1">
      <formula>H1657&lt;G1657</formula>
    </cfRule>
  </conditionalFormatting>
  <conditionalFormatting sqref="H1658">
    <cfRule type="expression" dxfId="2829" priority="12936" stopIfTrue="1">
      <formula>H1658&lt;G1658</formula>
    </cfRule>
  </conditionalFormatting>
  <conditionalFormatting sqref="H1659">
    <cfRule type="expression" dxfId="2828" priority="12937" stopIfTrue="1">
      <formula>H1659&lt;G1659</formula>
    </cfRule>
  </conditionalFormatting>
  <conditionalFormatting sqref="H1660">
    <cfRule type="expression" dxfId="2827" priority="12938" stopIfTrue="1">
      <formula>H1660&lt;G1660</formula>
    </cfRule>
  </conditionalFormatting>
  <conditionalFormatting sqref="H1661">
    <cfRule type="expression" dxfId="2826" priority="12939" stopIfTrue="1">
      <formula>H1661&lt;G1661</formula>
    </cfRule>
  </conditionalFormatting>
  <conditionalFormatting sqref="H1662">
    <cfRule type="expression" dxfId="2825" priority="12940" stopIfTrue="1">
      <formula>H1662&lt;G1662</formula>
    </cfRule>
  </conditionalFormatting>
  <conditionalFormatting sqref="H1663">
    <cfRule type="expression" dxfId="2824" priority="12941" stopIfTrue="1">
      <formula>H1663&lt;G1663</formula>
    </cfRule>
  </conditionalFormatting>
  <conditionalFormatting sqref="H1664">
    <cfRule type="expression" dxfId="2823" priority="12942" stopIfTrue="1">
      <formula>H1664&lt;G1664</formula>
    </cfRule>
  </conditionalFormatting>
  <conditionalFormatting sqref="H1665">
    <cfRule type="expression" dxfId="2822" priority="12943" stopIfTrue="1">
      <formula>H1665&lt;G1665</formula>
    </cfRule>
  </conditionalFormatting>
  <conditionalFormatting sqref="H1666">
    <cfRule type="expression" dxfId="2821" priority="12944" stopIfTrue="1">
      <formula>H1666&lt;G1666</formula>
    </cfRule>
  </conditionalFormatting>
  <conditionalFormatting sqref="H1667">
    <cfRule type="expression" dxfId="2820" priority="12945" stopIfTrue="1">
      <formula>H1667&lt;G1667</formula>
    </cfRule>
  </conditionalFormatting>
  <conditionalFormatting sqref="H1668">
    <cfRule type="expression" dxfId="2819" priority="12946" stopIfTrue="1">
      <formula>H1668&lt;G1668</formula>
    </cfRule>
  </conditionalFormatting>
  <conditionalFormatting sqref="H1669">
    <cfRule type="expression" dxfId="2818" priority="12947" stopIfTrue="1">
      <formula>H1669&lt;G1669</formula>
    </cfRule>
  </conditionalFormatting>
  <conditionalFormatting sqref="H1670">
    <cfRule type="expression" dxfId="2817" priority="12948" stopIfTrue="1">
      <formula>H1670&lt;G1670</formula>
    </cfRule>
  </conditionalFormatting>
  <conditionalFormatting sqref="H1671">
    <cfRule type="expression" dxfId="2816" priority="12949" stopIfTrue="1">
      <formula>H1671&lt;G1671</formula>
    </cfRule>
  </conditionalFormatting>
  <conditionalFormatting sqref="H1672">
    <cfRule type="expression" dxfId="2815" priority="12950" stopIfTrue="1">
      <formula>H1672&lt;G1672</formula>
    </cfRule>
  </conditionalFormatting>
  <conditionalFormatting sqref="H1673">
    <cfRule type="expression" dxfId="2814" priority="12951" stopIfTrue="1">
      <formula>H1673&lt;G1673</formula>
    </cfRule>
  </conditionalFormatting>
  <conditionalFormatting sqref="H1674">
    <cfRule type="expression" dxfId="2813" priority="12952" stopIfTrue="1">
      <formula>H1674&lt;G1674</formula>
    </cfRule>
  </conditionalFormatting>
  <conditionalFormatting sqref="H1675">
    <cfRule type="expression" dxfId="2812" priority="12953" stopIfTrue="1">
      <formula>H1675&lt;G1675</formula>
    </cfRule>
  </conditionalFormatting>
  <conditionalFormatting sqref="H1676">
    <cfRule type="expression" dxfId="2811" priority="12954" stopIfTrue="1">
      <formula>H1676&lt;G1676</formula>
    </cfRule>
  </conditionalFormatting>
  <conditionalFormatting sqref="H1677">
    <cfRule type="expression" dxfId="2810" priority="12955" stopIfTrue="1">
      <formula>H1677&lt;G1677</formula>
    </cfRule>
  </conditionalFormatting>
  <conditionalFormatting sqref="H1678">
    <cfRule type="expression" dxfId="2809" priority="12956" stopIfTrue="1">
      <formula>H1678&lt;G1678</formula>
    </cfRule>
  </conditionalFormatting>
  <conditionalFormatting sqref="I1670">
    <cfRule type="expression" dxfId="2808" priority="12957" stopIfTrue="1">
      <formula>I1670&lt;H1670</formula>
    </cfRule>
  </conditionalFormatting>
  <conditionalFormatting sqref="I1655">
    <cfRule type="expression" dxfId="2807" priority="12958" stopIfTrue="1">
      <formula>I1655&lt;H1655</formula>
    </cfRule>
  </conditionalFormatting>
  <conditionalFormatting sqref="I1671:I1678 I1656:I1669">
    <cfRule type="expression" dxfId="2806" priority="12959" stopIfTrue="1">
      <formula>I1656&lt;H1656</formula>
    </cfRule>
  </conditionalFormatting>
  <conditionalFormatting sqref="I1655">
    <cfRule type="expression" dxfId="2805" priority="12960" stopIfTrue="1">
      <formula>I1655&lt;H1655</formula>
    </cfRule>
  </conditionalFormatting>
  <conditionalFormatting sqref="I1656">
    <cfRule type="expression" dxfId="2804" priority="12961" stopIfTrue="1">
      <formula>I1656&lt;H1656</formula>
    </cfRule>
  </conditionalFormatting>
  <conditionalFormatting sqref="I1657">
    <cfRule type="expression" dxfId="2803" priority="12962" stopIfTrue="1">
      <formula>I1657&lt;H1657</formula>
    </cfRule>
  </conditionalFormatting>
  <conditionalFormatting sqref="I1658">
    <cfRule type="expression" dxfId="2802" priority="12963" stopIfTrue="1">
      <formula>I1658&lt;H1658</formula>
    </cfRule>
  </conditionalFormatting>
  <conditionalFormatting sqref="I1659">
    <cfRule type="expression" dxfId="2801" priority="12964" stopIfTrue="1">
      <formula>I1659&lt;H1659</formula>
    </cfRule>
  </conditionalFormatting>
  <conditionalFormatting sqref="I1660">
    <cfRule type="expression" dxfId="2800" priority="12965" stopIfTrue="1">
      <formula>I1660&lt;H1660</formula>
    </cfRule>
  </conditionalFormatting>
  <conditionalFormatting sqref="I1661">
    <cfRule type="expression" dxfId="2799" priority="12966" stopIfTrue="1">
      <formula>I1661&lt;H1661</formula>
    </cfRule>
  </conditionalFormatting>
  <conditionalFormatting sqref="I1662">
    <cfRule type="expression" dxfId="2798" priority="12967" stopIfTrue="1">
      <formula>I1662&lt;H1662</formula>
    </cfRule>
  </conditionalFormatting>
  <conditionalFormatting sqref="I1663">
    <cfRule type="expression" dxfId="2797" priority="12968" stopIfTrue="1">
      <formula>I1663&lt;H1663</formula>
    </cfRule>
  </conditionalFormatting>
  <conditionalFormatting sqref="I1664">
    <cfRule type="expression" dxfId="2796" priority="12969" stopIfTrue="1">
      <formula>I1664&lt;H1664</formula>
    </cfRule>
  </conditionalFormatting>
  <conditionalFormatting sqref="I1665">
    <cfRule type="expression" dxfId="2795" priority="12970" stopIfTrue="1">
      <formula>I1665&lt;H1665</formula>
    </cfRule>
  </conditionalFormatting>
  <conditionalFormatting sqref="I1666">
    <cfRule type="expression" dxfId="2794" priority="12971" stopIfTrue="1">
      <formula>I1666&lt;H1666</formula>
    </cfRule>
  </conditionalFormatting>
  <conditionalFormatting sqref="I1667">
    <cfRule type="expression" dxfId="2793" priority="12972" stopIfTrue="1">
      <formula>I1667&lt;H1667</formula>
    </cfRule>
  </conditionalFormatting>
  <conditionalFormatting sqref="I1668">
    <cfRule type="expression" dxfId="2792" priority="12973" stopIfTrue="1">
      <formula>I1668&lt;H1668</formula>
    </cfRule>
  </conditionalFormatting>
  <conditionalFormatting sqref="I1669">
    <cfRule type="expression" dxfId="2791" priority="12974" stopIfTrue="1">
      <formula>I1669&lt;H1669</formula>
    </cfRule>
  </conditionalFormatting>
  <conditionalFormatting sqref="I1670">
    <cfRule type="expression" dxfId="2790" priority="12975" stopIfTrue="1">
      <formula>I1670&lt;H1670</formula>
    </cfRule>
  </conditionalFormatting>
  <conditionalFormatting sqref="I1671">
    <cfRule type="expression" dxfId="2789" priority="12976" stopIfTrue="1">
      <formula>I1671&lt;H1671</formula>
    </cfRule>
  </conditionalFormatting>
  <conditionalFormatting sqref="I1672">
    <cfRule type="expression" dxfId="2788" priority="12977" stopIfTrue="1">
      <formula>I1672&lt;H1672</formula>
    </cfRule>
  </conditionalFormatting>
  <conditionalFormatting sqref="I1673">
    <cfRule type="expression" dxfId="2787" priority="12978" stopIfTrue="1">
      <formula>I1673&lt;H1673</formula>
    </cfRule>
  </conditionalFormatting>
  <conditionalFormatting sqref="I1674">
    <cfRule type="expression" dxfId="2786" priority="12979" stopIfTrue="1">
      <formula>I1674&lt;H1674</formula>
    </cfRule>
  </conditionalFormatting>
  <conditionalFormatting sqref="I1675">
    <cfRule type="expression" dxfId="2785" priority="12980" stopIfTrue="1">
      <formula>I1675&lt;H1675</formula>
    </cfRule>
  </conditionalFormatting>
  <conditionalFormatting sqref="I1676">
    <cfRule type="expression" dxfId="2784" priority="12981" stopIfTrue="1">
      <formula>I1676&lt;H1676</formula>
    </cfRule>
  </conditionalFormatting>
  <conditionalFormatting sqref="I1677">
    <cfRule type="expression" dxfId="2783" priority="12982" stopIfTrue="1">
      <formula>I1677&lt;H1677</formula>
    </cfRule>
  </conditionalFormatting>
  <conditionalFormatting sqref="I1678">
    <cfRule type="expression" dxfId="2782" priority="12983" stopIfTrue="1">
      <formula>I1678&lt;H1678</formula>
    </cfRule>
  </conditionalFormatting>
  <conditionalFormatting sqref="R1680:S1680 U1680:Z1680 X1680:X1683">
    <cfRule type="expression" dxfId="2781" priority="13011" stopIfTrue="1">
      <formula>R1680&lt;&gt;R1679</formula>
    </cfRule>
  </conditionalFormatting>
  <conditionalFormatting sqref="O1680">
    <cfRule type="expression" dxfId="2780" priority="13014" stopIfTrue="1">
      <formula>O1680&lt;&gt;O1679</formula>
    </cfRule>
  </conditionalFormatting>
  <conditionalFormatting sqref="B1680">
    <cfRule type="expression" dxfId="2779" priority="13015" stopIfTrue="1">
      <formula>B1680&lt;&gt;B1679</formula>
    </cfRule>
  </conditionalFormatting>
  <conditionalFormatting sqref="C1680">
    <cfRule type="expression" dxfId="2778" priority="13016" stopIfTrue="1">
      <formula>C1680&lt;&gt;C1679</formula>
    </cfRule>
  </conditionalFormatting>
  <conditionalFormatting sqref="C1680:J1680 L1680:M1680">
    <cfRule type="expression" dxfId="2777" priority="13017" stopIfTrue="1">
      <formula>C1680&lt;&gt;C1679</formula>
    </cfRule>
  </conditionalFormatting>
  <conditionalFormatting sqref="O1680">
    <cfRule type="expression" dxfId="2776" priority="13021" stopIfTrue="1">
      <formula>O1680&lt;&gt;O1679</formula>
    </cfRule>
  </conditionalFormatting>
  <conditionalFormatting sqref="B1680">
    <cfRule type="expression" dxfId="2775" priority="13022" stopIfTrue="1">
      <formula>B1680&lt;&gt;B1679</formula>
    </cfRule>
  </conditionalFormatting>
  <conditionalFormatting sqref="C1680">
    <cfRule type="expression" dxfId="2774" priority="13023" stopIfTrue="1">
      <formula>C1680&lt;&gt;C1679</formula>
    </cfRule>
  </conditionalFormatting>
  <conditionalFormatting sqref="C1680:J1680 L1680:M1680">
    <cfRule type="expression" dxfId="2773" priority="13024" stopIfTrue="1">
      <formula>C1680&lt;&gt;C1679</formula>
    </cfRule>
  </conditionalFormatting>
  <conditionalFormatting sqref="O1680">
    <cfRule type="expression" dxfId="2772" priority="13028" stopIfTrue="1">
      <formula>O1680&lt;&gt;O1679</formula>
    </cfRule>
  </conditionalFormatting>
  <conditionalFormatting sqref="B1680">
    <cfRule type="expression" dxfId="2771" priority="13029" stopIfTrue="1">
      <formula>B1680&lt;&gt;B1679</formula>
    </cfRule>
  </conditionalFormatting>
  <conditionalFormatting sqref="C1680">
    <cfRule type="expression" dxfId="2770" priority="13030" stopIfTrue="1">
      <formula>C1680&lt;&gt;C1679</formula>
    </cfRule>
  </conditionalFormatting>
  <conditionalFormatting sqref="C1680:J1680 L1680:M1680">
    <cfRule type="expression" dxfId="2769" priority="13031" stopIfTrue="1">
      <formula>C1680&lt;&gt;C1679</formula>
    </cfRule>
  </conditionalFormatting>
  <conditionalFormatting sqref="O1680">
    <cfRule type="expression" dxfId="2768" priority="13035" stopIfTrue="1">
      <formula>O1680&lt;&gt;O1679</formula>
    </cfRule>
  </conditionalFormatting>
  <conditionalFormatting sqref="B1680">
    <cfRule type="expression" dxfId="2767" priority="13036" stopIfTrue="1">
      <formula>B1680&lt;&gt;B1679</formula>
    </cfRule>
  </conditionalFormatting>
  <conditionalFormatting sqref="C1680">
    <cfRule type="expression" dxfId="2766" priority="13037" stopIfTrue="1">
      <formula>C1680&lt;&gt;C1679</formula>
    </cfRule>
  </conditionalFormatting>
  <conditionalFormatting sqref="C1680:J1680 L1680:M1680">
    <cfRule type="expression" dxfId="2765" priority="13038" stopIfTrue="1">
      <formula>C1680&lt;&gt;C1679</formula>
    </cfRule>
  </conditionalFormatting>
  <conditionalFormatting sqref="T1680">
    <cfRule type="expression" dxfId="2764" priority="13040" stopIfTrue="1">
      <formula>T1680&lt;&gt;T1679</formula>
    </cfRule>
  </conditionalFormatting>
  <conditionalFormatting sqref="AB1743 AE1743:AJ1743">
    <cfRule type="expression" dxfId="2763" priority="15062" stopIfTrue="1">
      <formula>AB1743&lt;&gt;AB1742</formula>
    </cfRule>
  </conditionalFormatting>
  <conditionalFormatting sqref="AB1713 AE1713:AJ1713">
    <cfRule type="expression" dxfId="2762" priority="15065" stopIfTrue="1">
      <formula>AB1713&lt;&gt;AB1712</formula>
    </cfRule>
  </conditionalFormatting>
  <conditionalFormatting sqref="AB1743 AE1743:AJ1743">
    <cfRule type="expression" dxfId="2761" priority="15068" stopIfTrue="1">
      <formula>AB1743&lt;&gt;AB1742</formula>
    </cfRule>
  </conditionalFormatting>
  <conditionalFormatting sqref="AB1713 AE1713:AJ1713">
    <cfRule type="expression" dxfId="2760" priority="15075" stopIfTrue="1">
      <formula>AB1713&lt;&gt;AB1712</formula>
    </cfRule>
  </conditionalFormatting>
  <conditionalFormatting sqref="AB1743 AE1743:AJ1743">
    <cfRule type="expression" dxfId="2759" priority="15078" stopIfTrue="1">
      <formula>AB1743&lt;&gt;AB1742</formula>
    </cfRule>
  </conditionalFormatting>
  <conditionalFormatting sqref="AB1713 AE1713:AJ1713">
    <cfRule type="expression" dxfId="2758" priority="15085" stopIfTrue="1">
      <formula>AB1713&lt;&gt;AB1712</formula>
    </cfRule>
  </conditionalFormatting>
  <conditionalFormatting sqref="AB1743 AE1743:AJ1743">
    <cfRule type="expression" dxfId="2757" priority="15088" stopIfTrue="1">
      <formula>AB1743&lt;&gt;AB1742</formula>
    </cfRule>
  </conditionalFormatting>
  <conditionalFormatting sqref="AB1713 AE1713:AJ1713">
    <cfRule type="expression" dxfId="2756" priority="15095" stopIfTrue="1">
      <formula>AB1713&lt;&gt;AB1712</formula>
    </cfRule>
  </conditionalFormatting>
  <conditionalFormatting sqref="AB1743 AE1743:AJ1743">
    <cfRule type="expression" dxfId="2755" priority="15098" stopIfTrue="1">
      <formula>AB1743&lt;&gt;AB1742</formula>
    </cfRule>
  </conditionalFormatting>
  <conditionalFormatting sqref="AB1713 AE1713:AJ1713">
    <cfRule type="expression" dxfId="2754" priority="15105" stopIfTrue="1">
      <formula>AB1713&lt;&gt;AB1712</formula>
    </cfRule>
  </conditionalFormatting>
  <conditionalFormatting sqref="AB1743 AE1743:AJ1743">
    <cfRule type="expression" dxfId="2753" priority="15108" stopIfTrue="1">
      <formula>AB1743&lt;&gt;AB1742</formula>
    </cfRule>
  </conditionalFormatting>
  <conditionalFormatting sqref="AB1713 AE1713:AJ1713">
    <cfRule type="expression" dxfId="2752" priority="15115" stopIfTrue="1">
      <formula>AB1713&lt;&gt;AB1712</formula>
    </cfRule>
  </conditionalFormatting>
  <conditionalFormatting sqref="AB1743 AE1743:AJ1743">
    <cfRule type="expression" dxfId="2751" priority="15118" stopIfTrue="1">
      <formula>AB1743&lt;&gt;AB1742</formula>
    </cfRule>
  </conditionalFormatting>
  <conditionalFormatting sqref="AB1713 AE1713:AJ1713">
    <cfRule type="expression" dxfId="2750" priority="15125" stopIfTrue="1">
      <formula>AB1713&lt;&gt;AB1712</formula>
    </cfRule>
  </conditionalFormatting>
  <conditionalFormatting sqref="AB1743 AE1743:AJ1743">
    <cfRule type="expression" dxfId="2749" priority="15128" stopIfTrue="1">
      <formula>AB1743&lt;&gt;AB1742</formula>
    </cfRule>
  </conditionalFormatting>
  <conditionalFormatting sqref="AB1713 AE1713:AJ1713">
    <cfRule type="expression" dxfId="2748" priority="15135" stopIfTrue="1">
      <formula>AB1713&lt;&gt;AB1712</formula>
    </cfRule>
  </conditionalFormatting>
  <conditionalFormatting sqref="AB1743 AE1743:AJ1743">
    <cfRule type="expression" dxfId="2747" priority="15138" stopIfTrue="1">
      <formula>AB1743&lt;&gt;AB1742</formula>
    </cfRule>
  </conditionalFormatting>
  <conditionalFormatting sqref="AB1713 AE1713:AJ1713">
    <cfRule type="expression" dxfId="2746" priority="15163" stopIfTrue="1">
      <formula>AB1713&lt;&gt;AB1712</formula>
    </cfRule>
  </conditionalFormatting>
  <conditionalFormatting sqref="AB1743 AE1743:AJ1743">
    <cfRule type="expression" dxfId="2745" priority="15166" stopIfTrue="1">
      <formula>AB1743&lt;&gt;AB1742</formula>
    </cfRule>
  </conditionalFormatting>
  <conditionalFormatting sqref="AB1713 AE1713:AJ1713">
    <cfRule type="expression" dxfId="2744" priority="15173" stopIfTrue="1">
      <formula>AB1713&lt;&gt;AB1712</formula>
    </cfRule>
  </conditionalFormatting>
  <conditionalFormatting sqref="AB1743 AE1743:AJ1743">
    <cfRule type="expression" dxfId="2743" priority="15176" stopIfTrue="1">
      <formula>AB1743&lt;&gt;AB1742</formula>
    </cfRule>
  </conditionalFormatting>
  <conditionalFormatting sqref="AB1713 AE1713:AJ1713">
    <cfRule type="expression" dxfId="2742" priority="15183" stopIfTrue="1">
      <formula>AB1713&lt;&gt;AB1712</formula>
    </cfRule>
  </conditionalFormatting>
  <conditionalFormatting sqref="AB1743 AE1743:AJ1743">
    <cfRule type="expression" dxfId="2741" priority="15186" stopIfTrue="1">
      <formula>AB1743&lt;&gt;AB1742</formula>
    </cfRule>
  </conditionalFormatting>
  <conditionalFormatting sqref="AB1713 AE1713:AJ1713">
    <cfRule type="expression" dxfId="2740" priority="15193" stopIfTrue="1">
      <formula>AB1713&lt;&gt;AB1712</formula>
    </cfRule>
  </conditionalFormatting>
  <conditionalFormatting sqref="AB1743 AE1743:AJ1743">
    <cfRule type="expression" dxfId="2739" priority="15196" stopIfTrue="1">
      <formula>AB1743&lt;&gt;AB1742</formula>
    </cfRule>
  </conditionalFormatting>
  <conditionalFormatting sqref="AB1713 AE1713:AJ1713">
    <cfRule type="expression" dxfId="2738" priority="15203" stopIfTrue="1">
      <formula>AB1713&lt;&gt;AB1712</formula>
    </cfRule>
  </conditionalFormatting>
  <conditionalFormatting sqref="AB1743 AE1743:AJ1743">
    <cfRule type="expression" dxfId="2737" priority="15206" stopIfTrue="1">
      <formula>AB1743&lt;&gt;AB1742</formula>
    </cfRule>
  </conditionalFormatting>
  <conditionalFormatting sqref="AB1713 AE1713:AJ1713">
    <cfRule type="expression" dxfId="2736" priority="15213" stopIfTrue="1">
      <formula>AB1713&lt;&gt;AB1712</formula>
    </cfRule>
  </conditionalFormatting>
  <conditionalFormatting sqref="AB1743 AE1743:AJ1743">
    <cfRule type="expression" dxfId="2735" priority="15216" stopIfTrue="1">
      <formula>AB1743&lt;&gt;AB1742</formula>
    </cfRule>
  </conditionalFormatting>
  <conditionalFormatting sqref="AB1713 AE1713:AJ1713">
    <cfRule type="expression" dxfId="2734" priority="15223" stopIfTrue="1">
      <formula>AB1713&lt;&gt;AB1712</formula>
    </cfRule>
  </conditionalFormatting>
  <conditionalFormatting sqref="AB1743 AE1743:AJ1743">
    <cfRule type="expression" dxfId="2733" priority="15226" stopIfTrue="1">
      <formula>AB1743&lt;&gt;AB1742</formula>
    </cfRule>
  </conditionalFormatting>
  <conditionalFormatting sqref="AB1713 AE1713:AJ1713">
    <cfRule type="expression" dxfId="2732" priority="15233" stopIfTrue="1">
      <formula>AB1713&lt;&gt;AB1712</formula>
    </cfRule>
  </conditionalFormatting>
  <conditionalFormatting sqref="AB1743 AE1743:AJ1743">
    <cfRule type="expression" dxfId="2731" priority="15236" stopIfTrue="1">
      <formula>AB1743&lt;&gt;AB1742</formula>
    </cfRule>
  </conditionalFormatting>
  <conditionalFormatting sqref="AB1713 AE1713:AJ1713">
    <cfRule type="expression" dxfId="2730" priority="15261" stopIfTrue="1">
      <formula>AB1713&lt;&gt;AB1712</formula>
    </cfRule>
  </conditionalFormatting>
  <conditionalFormatting sqref="AB1713 AE1713:AJ1713">
    <cfRule type="expression" dxfId="2729" priority="15275" stopIfTrue="1">
      <formula>AB1713&lt;&gt;AB1712</formula>
    </cfRule>
  </conditionalFormatting>
  <conditionalFormatting sqref="AB1713 AE1713:AJ1713">
    <cfRule type="expression" dxfId="2728" priority="15285" stopIfTrue="1">
      <formula>AB1713&lt;&gt;AB1712</formula>
    </cfRule>
  </conditionalFormatting>
  <conditionalFormatting sqref="AB1713 AE1713:AJ1713">
    <cfRule type="expression" dxfId="2727" priority="15299" stopIfTrue="1">
      <formula>AB1713&lt;&gt;AB1712</formula>
    </cfRule>
  </conditionalFormatting>
  <conditionalFormatting sqref="AE1713:AJ1713 AE1743:AJ1743">
    <cfRule type="expression" dxfId="2726" priority="15426" stopIfTrue="1">
      <formula>AE1713&lt;&gt;AE1712</formula>
    </cfRule>
  </conditionalFormatting>
  <conditionalFormatting sqref="AB1743 AE1743:AJ1743">
    <cfRule type="expression" dxfId="2725" priority="15472" stopIfTrue="1">
      <formula>AB1743&lt;&gt;AB1742</formula>
    </cfRule>
  </conditionalFormatting>
  <conditionalFormatting sqref="AB1713 AE1713:AJ1713">
    <cfRule type="expression" dxfId="2724" priority="15475" stopIfTrue="1">
      <formula>AB1713&lt;&gt;AB1712</formula>
    </cfRule>
  </conditionalFormatting>
  <conditionalFormatting sqref="AB1713 AE1713:AJ1713">
    <cfRule type="expression" dxfId="2723" priority="15489" stopIfTrue="1">
      <formula>AB1713&lt;&gt;AB1712</formula>
    </cfRule>
  </conditionalFormatting>
  <conditionalFormatting sqref="AB1713 AE1713:AJ1713">
    <cfRule type="expression" dxfId="2722" priority="15499" stopIfTrue="1">
      <formula>AB1713&lt;&gt;AB1712</formula>
    </cfRule>
  </conditionalFormatting>
  <conditionalFormatting sqref="AB1713 AE1713:AJ1713">
    <cfRule type="expression" dxfId="2721" priority="15513" stopIfTrue="1">
      <formula>AB1713&lt;&gt;AB1712</formula>
    </cfRule>
  </conditionalFormatting>
  <conditionalFormatting sqref="AE1713:AJ1713 AE1743:AJ1743">
    <cfRule type="expression" dxfId="2720" priority="15640" stopIfTrue="1">
      <formula>AE1713&lt;&gt;AE1712</formula>
    </cfRule>
  </conditionalFormatting>
  <conditionalFormatting sqref="AB1743 AE1743:AG1743">
    <cfRule type="expression" dxfId="2719" priority="15842" stopIfTrue="1">
      <formula>AB1743&lt;&gt;AB1742</formula>
    </cfRule>
  </conditionalFormatting>
  <conditionalFormatting sqref="AB1743 AE1743:AG1743">
    <cfRule type="expression" dxfId="2718" priority="15845" stopIfTrue="1">
      <formula>AB1743&lt;&gt;AB1742</formula>
    </cfRule>
  </conditionalFormatting>
  <conditionalFormatting sqref="AB1743 AE1743:AG1743">
    <cfRule type="expression" dxfId="2717" priority="15848" stopIfTrue="1">
      <formula>AB1743&lt;&gt;AB1742</formula>
    </cfRule>
  </conditionalFormatting>
  <conditionalFormatting sqref="AB1743 AE1743:AG1743">
    <cfRule type="expression" dxfId="2716" priority="15851" stopIfTrue="1">
      <formula>AB1743&lt;&gt;AB1742</formula>
    </cfRule>
  </conditionalFormatting>
  <conditionalFormatting sqref="AB1743 AE1743:AG1743">
    <cfRule type="expression" dxfId="2715" priority="15854" stopIfTrue="1">
      <formula>AB1743&lt;&gt;AB1742</formula>
    </cfRule>
  </conditionalFormatting>
  <conditionalFormatting sqref="AB1743 AE1743:AG1743">
    <cfRule type="expression" dxfId="2714" priority="15857" stopIfTrue="1">
      <formula>AB1743&lt;&gt;AB1742</formula>
    </cfRule>
  </conditionalFormatting>
  <conditionalFormatting sqref="AB1743 AE1743:AG1743">
    <cfRule type="expression" dxfId="2713" priority="15860" stopIfTrue="1">
      <formula>AB1743&lt;&gt;AB1742</formula>
    </cfRule>
  </conditionalFormatting>
  <conditionalFormatting sqref="AB1743 AE1743:AG1743">
    <cfRule type="expression" dxfId="2712" priority="15863" stopIfTrue="1">
      <formula>AB1743&lt;&gt;AB1742</formula>
    </cfRule>
  </conditionalFormatting>
  <conditionalFormatting sqref="AB1713 AE1713:AG1713">
    <cfRule type="expression" dxfId="2711" priority="15882" stopIfTrue="1">
      <formula>AB1713&lt;&gt;AB1712</formula>
    </cfRule>
  </conditionalFormatting>
  <conditionalFormatting sqref="AB1713 AE1713:AG1713">
    <cfRule type="expression" dxfId="2710" priority="15885" stopIfTrue="1">
      <formula>AB1713&lt;&gt;AB1712</formula>
    </cfRule>
  </conditionalFormatting>
  <conditionalFormatting sqref="AB1713 AE1713:AG1713">
    <cfRule type="expression" dxfId="2709" priority="15888" stopIfTrue="1">
      <formula>AB1713&lt;&gt;AB1712</formula>
    </cfRule>
  </conditionalFormatting>
  <conditionalFormatting sqref="AB1713 AE1713:AG1713">
    <cfRule type="expression" dxfId="2708" priority="15891" stopIfTrue="1">
      <formula>AB1713&lt;&gt;AB1712</formula>
    </cfRule>
  </conditionalFormatting>
  <conditionalFormatting sqref="AB1713 AE1713:AG1713">
    <cfRule type="expression" dxfId="2707" priority="15894" stopIfTrue="1">
      <formula>AB1713&lt;&gt;AB1712</formula>
    </cfRule>
  </conditionalFormatting>
  <conditionalFormatting sqref="AB1713 AE1713:AG1713">
    <cfRule type="expression" dxfId="2706" priority="15897" stopIfTrue="1">
      <formula>AB1713&lt;&gt;AB1712</formula>
    </cfRule>
  </conditionalFormatting>
  <conditionalFormatting sqref="AB1713 AE1713:AG1713">
    <cfRule type="expression" dxfId="2705" priority="15900" stopIfTrue="1">
      <formula>AB1713&lt;&gt;AB1712</formula>
    </cfRule>
  </conditionalFormatting>
  <conditionalFormatting sqref="AB1713 AE1713:AG1713">
    <cfRule type="expression" dxfId="2704" priority="15903" stopIfTrue="1">
      <formula>AB1713&lt;&gt;AB1712</formula>
    </cfRule>
  </conditionalFormatting>
  <conditionalFormatting sqref="AB1623 AE1623:AJ1623">
    <cfRule type="expression" dxfId="2703" priority="15904" stopIfTrue="1">
      <formula>AB1623&lt;&gt;AB1622</formula>
    </cfRule>
  </conditionalFormatting>
  <conditionalFormatting sqref="AB1623 AE1623:AJ1623">
    <cfRule type="expression" dxfId="2702" priority="15905" stopIfTrue="1">
      <formula>AB1623&lt;&gt;AB1622</formula>
    </cfRule>
  </conditionalFormatting>
  <conditionalFormatting sqref="AB1593 AE1593:AJ1593">
    <cfRule type="expression" dxfId="2701" priority="15908" stopIfTrue="1">
      <formula>AB1593&lt;&gt;AB1592</formula>
    </cfRule>
  </conditionalFormatting>
  <conditionalFormatting sqref="AB1593 AE1593:AJ1593">
    <cfRule type="expression" dxfId="2700" priority="15922" stopIfTrue="1">
      <formula>AB1593&lt;&gt;AB1592</formula>
    </cfRule>
  </conditionalFormatting>
  <conditionalFormatting sqref="AB1593 AE1593:AJ1593">
    <cfRule type="expression" dxfId="2699" priority="15932" stopIfTrue="1">
      <formula>AB1593&lt;&gt;AB1592</formula>
    </cfRule>
  </conditionalFormatting>
  <conditionalFormatting sqref="AB1593 AE1593:AJ1593">
    <cfRule type="expression" dxfId="2698" priority="15946" stopIfTrue="1">
      <formula>AB1593&lt;&gt;AB1592</formula>
    </cfRule>
  </conditionalFormatting>
  <conditionalFormatting sqref="AE1593:AJ1593 AE1623:AJ1623">
    <cfRule type="expression" dxfId="2697" priority="16073" stopIfTrue="1">
      <formula>AE1593&lt;&gt;AE1592</formula>
    </cfRule>
  </conditionalFormatting>
  <conditionalFormatting sqref="AB1623 AE1623:AJ1623">
    <cfRule type="expression" dxfId="2696" priority="16119" stopIfTrue="1">
      <formula>AB1623&lt;&gt;AB1622</formula>
    </cfRule>
  </conditionalFormatting>
  <conditionalFormatting sqref="AB1593 AE1593:AJ1593">
    <cfRule type="expression" dxfId="2695" priority="16122" stopIfTrue="1">
      <formula>AB1593&lt;&gt;AB1592</formula>
    </cfRule>
  </conditionalFormatting>
  <conditionalFormatting sqref="AB1593 AE1593:AJ1593">
    <cfRule type="expression" dxfId="2694" priority="16136" stopIfTrue="1">
      <formula>AB1593&lt;&gt;AB1592</formula>
    </cfRule>
  </conditionalFormatting>
  <conditionalFormatting sqref="AB1593 AE1593:AJ1593">
    <cfRule type="expression" dxfId="2693" priority="16146" stopIfTrue="1">
      <formula>AB1593&lt;&gt;AB1592</formula>
    </cfRule>
  </conditionalFormatting>
  <conditionalFormatting sqref="AB1593 AE1593:AJ1593">
    <cfRule type="expression" dxfId="2692" priority="16160" stopIfTrue="1">
      <formula>AB1593&lt;&gt;AB1592</formula>
    </cfRule>
  </conditionalFormatting>
  <conditionalFormatting sqref="AE1593:AJ1593 AE1623:AJ1623">
    <cfRule type="expression" dxfId="2691" priority="16287" stopIfTrue="1">
      <formula>AE1593&lt;&gt;AE1592</formula>
    </cfRule>
  </conditionalFormatting>
  <conditionalFormatting sqref="AB1623 AE1623:AG1623">
    <cfRule type="expression" dxfId="2690" priority="16489" stopIfTrue="1">
      <formula>AB1623&lt;&gt;AB1622</formula>
    </cfRule>
  </conditionalFormatting>
  <conditionalFormatting sqref="AB1623 AE1623:AG1623">
    <cfRule type="expression" dxfId="2689" priority="16492" stopIfTrue="1">
      <formula>AB1623&lt;&gt;AB1622</formula>
    </cfRule>
  </conditionalFormatting>
  <conditionalFormatting sqref="AB1623 AE1623:AG1623">
    <cfRule type="expression" dxfId="2688" priority="16495" stopIfTrue="1">
      <formula>AB1623&lt;&gt;AB1622</formula>
    </cfRule>
  </conditionalFormatting>
  <conditionalFormatting sqref="AB1623 AE1623:AG1623">
    <cfRule type="expression" dxfId="2687" priority="16498" stopIfTrue="1">
      <formula>AB1623&lt;&gt;AB1622</formula>
    </cfRule>
  </conditionalFormatting>
  <conditionalFormatting sqref="AB1623 AE1623:AG1623">
    <cfRule type="expression" dxfId="2686" priority="16501" stopIfTrue="1">
      <formula>AB1623&lt;&gt;AB1622</formula>
    </cfRule>
  </conditionalFormatting>
  <conditionalFormatting sqref="AB1623 AE1623:AG1623">
    <cfRule type="expression" dxfId="2685" priority="16504" stopIfTrue="1">
      <formula>AB1623&lt;&gt;AB1622</formula>
    </cfRule>
  </conditionalFormatting>
  <conditionalFormatting sqref="AB1623 AE1623:AG1623">
    <cfRule type="expression" dxfId="2684" priority="16507" stopIfTrue="1">
      <formula>AB1623&lt;&gt;AB1622</formula>
    </cfRule>
  </conditionalFormatting>
  <conditionalFormatting sqref="AB1623 AE1623:AG1623">
    <cfRule type="expression" dxfId="2683" priority="16510" stopIfTrue="1">
      <formula>AB1623&lt;&gt;AB1622</formula>
    </cfRule>
  </conditionalFormatting>
  <conditionalFormatting sqref="AB1593 AE1593:AG1593">
    <cfRule type="expression" dxfId="2682" priority="16529" stopIfTrue="1">
      <formula>AB1593&lt;&gt;AB1592</formula>
    </cfRule>
  </conditionalFormatting>
  <conditionalFormatting sqref="AB1593 AE1593:AG1593">
    <cfRule type="expression" dxfId="2681" priority="16532" stopIfTrue="1">
      <formula>AB1593&lt;&gt;AB1592</formula>
    </cfRule>
  </conditionalFormatting>
  <conditionalFormatting sqref="AB1593 AE1593:AG1593">
    <cfRule type="expression" dxfId="2680" priority="16535" stopIfTrue="1">
      <formula>AB1593&lt;&gt;AB1592</formula>
    </cfRule>
  </conditionalFormatting>
  <conditionalFormatting sqref="AB1593 AE1593:AG1593">
    <cfRule type="expression" dxfId="2679" priority="16538" stopIfTrue="1">
      <formula>AB1593&lt;&gt;AB1592</formula>
    </cfRule>
  </conditionalFormatting>
  <conditionalFormatting sqref="AB1593 AE1593:AG1593">
    <cfRule type="expression" dxfId="2678" priority="16541" stopIfTrue="1">
      <formula>AB1593&lt;&gt;AB1592</formula>
    </cfRule>
  </conditionalFormatting>
  <conditionalFormatting sqref="AB1593 AE1593:AG1593">
    <cfRule type="expression" dxfId="2677" priority="16544" stopIfTrue="1">
      <formula>AB1593&lt;&gt;AB1592</formula>
    </cfRule>
  </conditionalFormatting>
  <conditionalFormatting sqref="AB1593 AE1593:AG1593">
    <cfRule type="expression" dxfId="2676" priority="16547" stopIfTrue="1">
      <formula>AB1593&lt;&gt;AB1592</formula>
    </cfRule>
  </conditionalFormatting>
  <conditionalFormatting sqref="AB1593 AE1593:AG1593">
    <cfRule type="expression" dxfId="2675" priority="16550" stopIfTrue="1">
      <formula>AB1593&lt;&gt;AB1592</formula>
    </cfRule>
  </conditionalFormatting>
  <conditionalFormatting sqref="AB1593 AE1593:AJ1593">
    <cfRule type="expression" dxfId="2674" priority="16553" stopIfTrue="1">
      <formula>AB1593&lt;&gt;AB1592</formula>
    </cfRule>
  </conditionalFormatting>
  <conditionalFormatting sqref="AB1623 AE1623:AJ1623">
    <cfRule type="expression" dxfId="2673" priority="16556" stopIfTrue="1">
      <formula>AB1623&lt;&gt;AB1622</formula>
    </cfRule>
  </conditionalFormatting>
  <conditionalFormatting sqref="AB1593 AE1593:AJ1593">
    <cfRule type="expression" dxfId="2672" priority="16563" stopIfTrue="1">
      <formula>AB1593&lt;&gt;AB1592</formula>
    </cfRule>
  </conditionalFormatting>
  <conditionalFormatting sqref="AB1623 AE1623:AJ1623">
    <cfRule type="expression" dxfId="2671" priority="16566" stopIfTrue="1">
      <formula>AB1623&lt;&gt;AB1622</formula>
    </cfRule>
  </conditionalFormatting>
  <conditionalFormatting sqref="AB1593 AE1593:AJ1593">
    <cfRule type="expression" dxfId="2670" priority="16573" stopIfTrue="1">
      <formula>AB1593&lt;&gt;AB1592</formula>
    </cfRule>
  </conditionalFormatting>
  <conditionalFormatting sqref="AB1623 AE1623:AJ1623">
    <cfRule type="expression" dxfId="2669" priority="16576" stopIfTrue="1">
      <formula>AB1623&lt;&gt;AB1622</formula>
    </cfRule>
  </conditionalFormatting>
  <conditionalFormatting sqref="AB1593 AE1593:AJ1593">
    <cfRule type="expression" dxfId="2668" priority="16583" stopIfTrue="1">
      <formula>AB1593&lt;&gt;AB1592</formula>
    </cfRule>
  </conditionalFormatting>
  <conditionalFormatting sqref="AB1623 AE1623:AJ1623">
    <cfRule type="expression" dxfId="2667" priority="16586" stopIfTrue="1">
      <formula>AB1623&lt;&gt;AB1622</formula>
    </cfRule>
  </conditionalFormatting>
  <conditionalFormatting sqref="AB1593 AE1593:AJ1593">
    <cfRule type="expression" dxfId="2666" priority="16593" stopIfTrue="1">
      <formula>AB1593&lt;&gt;AB1592</formula>
    </cfRule>
  </conditionalFormatting>
  <conditionalFormatting sqref="AB1623 AE1623:AJ1623">
    <cfRule type="expression" dxfId="2665" priority="16596" stopIfTrue="1">
      <formula>AB1623&lt;&gt;AB1622</formula>
    </cfRule>
  </conditionalFormatting>
  <conditionalFormatting sqref="AB1593 AE1593:AJ1593">
    <cfRule type="expression" dxfId="2664" priority="16603" stopIfTrue="1">
      <formula>AB1593&lt;&gt;AB1592</formula>
    </cfRule>
  </conditionalFormatting>
  <conditionalFormatting sqref="AB1623 AE1623:AJ1623">
    <cfRule type="expression" dxfId="2663" priority="16606" stopIfTrue="1">
      <formula>AB1623&lt;&gt;AB1622</formula>
    </cfRule>
  </conditionalFormatting>
  <conditionalFormatting sqref="AB1593 AE1593:AJ1593">
    <cfRule type="expression" dxfId="2662" priority="16613" stopIfTrue="1">
      <formula>AB1593&lt;&gt;AB1592</formula>
    </cfRule>
  </conditionalFormatting>
  <conditionalFormatting sqref="AB1623 AE1623:AJ1623">
    <cfRule type="expression" dxfId="2661" priority="16616" stopIfTrue="1">
      <formula>AB1623&lt;&gt;AB1622</formula>
    </cfRule>
  </conditionalFormatting>
  <conditionalFormatting sqref="AB1593 AE1593:AJ1593">
    <cfRule type="expression" dxfId="2660" priority="16623" stopIfTrue="1">
      <formula>AB1593&lt;&gt;AB1592</formula>
    </cfRule>
  </conditionalFormatting>
  <conditionalFormatting sqref="AB1623 AE1623:AJ1623">
    <cfRule type="expression" dxfId="2659" priority="16626" stopIfTrue="1">
      <formula>AB1623&lt;&gt;AB1622</formula>
    </cfRule>
  </conditionalFormatting>
  <conditionalFormatting sqref="AB1593 AE1593:AJ1593">
    <cfRule type="expression" dxfId="2658" priority="16651" stopIfTrue="1">
      <formula>AB1593&lt;&gt;AB1592</formula>
    </cfRule>
  </conditionalFormatting>
  <conditionalFormatting sqref="AB1623 AE1623:AJ1623">
    <cfRule type="expression" dxfId="2657" priority="16654" stopIfTrue="1">
      <formula>AB1623&lt;&gt;AB1622</formula>
    </cfRule>
  </conditionalFormatting>
  <conditionalFormatting sqref="AB1593 AE1593:AJ1593">
    <cfRule type="expression" dxfId="2656" priority="16661" stopIfTrue="1">
      <formula>AB1593&lt;&gt;AB1592</formula>
    </cfRule>
  </conditionalFormatting>
  <conditionalFormatting sqref="AB1623 AE1623:AJ1623">
    <cfRule type="expression" dxfId="2655" priority="16664" stopIfTrue="1">
      <formula>AB1623&lt;&gt;AB1622</formula>
    </cfRule>
  </conditionalFormatting>
  <conditionalFormatting sqref="AB1593 AE1593:AJ1593">
    <cfRule type="expression" dxfId="2654" priority="16671" stopIfTrue="1">
      <formula>AB1593&lt;&gt;AB1592</formula>
    </cfRule>
  </conditionalFormatting>
  <conditionalFormatting sqref="AB1623 AE1623:AJ1623">
    <cfRule type="expression" dxfId="2653" priority="16674" stopIfTrue="1">
      <formula>AB1623&lt;&gt;AB1622</formula>
    </cfRule>
  </conditionalFormatting>
  <conditionalFormatting sqref="AB1593 AE1593:AJ1593">
    <cfRule type="expression" dxfId="2652" priority="16681" stopIfTrue="1">
      <formula>AB1593&lt;&gt;AB1592</formula>
    </cfRule>
  </conditionalFormatting>
  <conditionalFormatting sqref="AB1623 AE1623:AJ1623">
    <cfRule type="expression" dxfId="2651" priority="16684" stopIfTrue="1">
      <formula>AB1623&lt;&gt;AB1622</formula>
    </cfRule>
  </conditionalFormatting>
  <conditionalFormatting sqref="AB1593 AE1593:AJ1593">
    <cfRule type="expression" dxfId="2650" priority="16691" stopIfTrue="1">
      <formula>AB1593&lt;&gt;AB1592</formula>
    </cfRule>
  </conditionalFormatting>
  <conditionalFormatting sqref="AB1623 AE1623:AJ1623">
    <cfRule type="expression" dxfId="2649" priority="16694" stopIfTrue="1">
      <formula>AB1623&lt;&gt;AB1622</formula>
    </cfRule>
  </conditionalFormatting>
  <conditionalFormatting sqref="AB1593 AE1593:AJ1593">
    <cfRule type="expression" dxfId="2648" priority="16701" stopIfTrue="1">
      <formula>AB1593&lt;&gt;AB1592</formula>
    </cfRule>
  </conditionalFormatting>
  <conditionalFormatting sqref="AB1623 AE1623:AJ1623">
    <cfRule type="expression" dxfId="2647" priority="16704" stopIfTrue="1">
      <formula>AB1623&lt;&gt;AB1622</formula>
    </cfRule>
  </conditionalFormatting>
  <conditionalFormatting sqref="AB1593 AE1593:AJ1593">
    <cfRule type="expression" dxfId="2646" priority="16711" stopIfTrue="1">
      <formula>AB1593&lt;&gt;AB1592</formula>
    </cfRule>
  </conditionalFormatting>
  <conditionalFormatting sqref="AB1623 AE1623:AJ1623">
    <cfRule type="expression" dxfId="2645" priority="16714" stopIfTrue="1">
      <formula>AB1623&lt;&gt;AB1622</formula>
    </cfRule>
  </conditionalFormatting>
  <conditionalFormatting sqref="AB1593 AE1593:AJ1593">
    <cfRule type="expression" dxfId="2644" priority="16721" stopIfTrue="1">
      <formula>AB1593&lt;&gt;AB1592</formula>
    </cfRule>
  </conditionalFormatting>
  <conditionalFormatting sqref="AB1623 AE1623:AJ1623">
    <cfRule type="expression" dxfId="2643" priority="16724" stopIfTrue="1">
      <formula>AB1623&lt;&gt;AB1622</formula>
    </cfRule>
  </conditionalFormatting>
  <conditionalFormatting sqref="AB1593 AE1593:AJ1593">
    <cfRule type="expression" dxfId="2642" priority="16749" stopIfTrue="1">
      <formula>AB1593&lt;&gt;AB1592</formula>
    </cfRule>
  </conditionalFormatting>
  <conditionalFormatting sqref="AB1593 AE1593:AJ1593">
    <cfRule type="expression" dxfId="2641" priority="16763" stopIfTrue="1">
      <formula>AB1593&lt;&gt;AB1592</formula>
    </cfRule>
  </conditionalFormatting>
  <conditionalFormatting sqref="AB1593 AE1593:AJ1593">
    <cfRule type="expression" dxfId="2640" priority="16773" stopIfTrue="1">
      <formula>AB1593&lt;&gt;AB1592</formula>
    </cfRule>
  </conditionalFormatting>
  <conditionalFormatting sqref="AB1593 AE1593:AJ1593">
    <cfRule type="expression" dxfId="2639" priority="16787" stopIfTrue="1">
      <formula>AB1593&lt;&gt;AB1592</formula>
    </cfRule>
  </conditionalFormatting>
  <conditionalFormatting sqref="AE1593:AJ1593 AE1623:AJ1623">
    <cfRule type="expression" dxfId="2638" priority="16914" stopIfTrue="1">
      <formula>AE1593&lt;&gt;AE1592</formula>
    </cfRule>
  </conditionalFormatting>
  <conditionalFormatting sqref="AB1623 AE1623:AJ1623">
    <cfRule type="expression" dxfId="2637" priority="16960" stopIfTrue="1">
      <formula>AB1623&lt;&gt;AB1622</formula>
    </cfRule>
  </conditionalFormatting>
  <conditionalFormatting sqref="AB1593 AE1593:AJ1593">
    <cfRule type="expression" dxfId="2636" priority="16963" stopIfTrue="1">
      <formula>AB1593&lt;&gt;AB1592</formula>
    </cfRule>
  </conditionalFormatting>
  <conditionalFormatting sqref="AB1593 AE1593:AJ1593">
    <cfRule type="expression" dxfId="2635" priority="16977" stopIfTrue="1">
      <formula>AB1593&lt;&gt;AB1592</formula>
    </cfRule>
  </conditionalFormatting>
  <conditionalFormatting sqref="AB1593 AE1593:AJ1593">
    <cfRule type="expression" dxfId="2634" priority="16987" stopIfTrue="1">
      <formula>AB1593&lt;&gt;AB1592</formula>
    </cfRule>
  </conditionalFormatting>
  <conditionalFormatting sqref="AB1593 AE1593:AJ1593">
    <cfRule type="expression" dxfId="2633" priority="17001" stopIfTrue="1">
      <formula>AB1593&lt;&gt;AB1592</formula>
    </cfRule>
  </conditionalFormatting>
  <conditionalFormatting sqref="AE1593:AJ1593 AE1623:AJ1623">
    <cfRule type="expression" dxfId="2632" priority="17128" stopIfTrue="1">
      <formula>AE1593&lt;&gt;AE1592</formula>
    </cfRule>
  </conditionalFormatting>
  <conditionalFormatting sqref="L1862:M1862 C1862:J1862">
    <cfRule type="expression" dxfId="2631" priority="19087" stopIfTrue="1">
      <formula>C1862&lt;&gt;C1861</formula>
    </cfRule>
  </conditionalFormatting>
  <conditionalFormatting sqref="B1862">
    <cfRule type="expression" dxfId="2630" priority="19091" stopIfTrue="1">
      <formula>B1862&lt;&gt;B1861</formula>
    </cfRule>
  </conditionalFormatting>
  <conditionalFormatting sqref="C1862:J1862 U1862:Z1862 L1862:M1862 X1862:X1863">
    <cfRule type="expression" dxfId="2629" priority="19092" stopIfTrue="1">
      <formula>C1862&lt;&gt;C1861</formula>
    </cfRule>
  </conditionalFormatting>
  <conditionalFormatting sqref="O1862">
    <cfRule type="expression" dxfId="2628" priority="19094" stopIfTrue="1">
      <formula>O1862&lt;&gt;O1861</formula>
    </cfRule>
  </conditionalFormatting>
  <conditionalFormatting sqref="P1862">
    <cfRule type="expression" dxfId="2627" priority="19095" stopIfTrue="1">
      <formula>P1862&lt;&gt;P1861</formula>
    </cfRule>
  </conditionalFormatting>
  <conditionalFormatting sqref="X1862:X1863">
    <cfRule type="expression" dxfId="2626" priority="19096" stopIfTrue="1">
      <formula>X1862&lt;&gt;X1861</formula>
    </cfRule>
  </conditionalFormatting>
  <conditionalFormatting sqref="B1862">
    <cfRule type="expression" dxfId="2625" priority="19097" stopIfTrue="1">
      <formula>B1862&lt;&gt;B1861</formula>
    </cfRule>
  </conditionalFormatting>
  <conditionalFormatting sqref="C1862">
    <cfRule type="expression" dxfId="2624" priority="19098" stopIfTrue="1">
      <formula>C1862&lt;&gt;C1861</formula>
    </cfRule>
  </conditionalFormatting>
  <conditionalFormatting sqref="O1862">
    <cfRule type="expression" dxfId="2623" priority="19104" stopIfTrue="1">
      <formula>O1862&lt;&gt;O1861</formula>
    </cfRule>
  </conditionalFormatting>
  <conditionalFormatting sqref="P1862">
    <cfRule type="expression" dxfId="2622" priority="19105" stopIfTrue="1">
      <formula>P1862&lt;&gt;P1861</formula>
    </cfRule>
  </conditionalFormatting>
  <conditionalFormatting sqref="X1862:X1863">
    <cfRule type="expression" dxfId="2621" priority="19106" stopIfTrue="1">
      <formula>X1862&lt;&gt;X1861</formula>
    </cfRule>
  </conditionalFormatting>
  <conditionalFormatting sqref="B1862">
    <cfRule type="expression" dxfId="2620" priority="19107" stopIfTrue="1">
      <formula>B1862&lt;&gt;B1861</formula>
    </cfRule>
  </conditionalFormatting>
  <conditionalFormatting sqref="C1862">
    <cfRule type="expression" dxfId="2619" priority="19108" stopIfTrue="1">
      <formula>C1862&lt;&gt;C1861</formula>
    </cfRule>
  </conditionalFormatting>
  <conditionalFormatting sqref="O1862">
    <cfRule type="expression" dxfId="2618" priority="19113" stopIfTrue="1">
      <formula>O1862&lt;&gt;O1861</formula>
    </cfRule>
  </conditionalFormatting>
  <conditionalFormatting sqref="P1862">
    <cfRule type="expression" dxfId="2617" priority="19114" stopIfTrue="1">
      <formula>P1862&lt;&gt;P1861</formula>
    </cfRule>
  </conditionalFormatting>
  <conditionalFormatting sqref="X1862:X1863">
    <cfRule type="expression" dxfId="2616" priority="19115" stopIfTrue="1">
      <formula>X1862&lt;&gt;X1861</formula>
    </cfRule>
  </conditionalFormatting>
  <conditionalFormatting sqref="B1862">
    <cfRule type="expression" dxfId="2615" priority="19116" stopIfTrue="1">
      <formula>B1862&lt;&gt;B1861</formula>
    </cfRule>
  </conditionalFormatting>
  <conditionalFormatting sqref="C1862">
    <cfRule type="expression" dxfId="2614" priority="19117" stopIfTrue="1">
      <formula>C1862&lt;&gt;C1861</formula>
    </cfRule>
  </conditionalFormatting>
  <conditionalFormatting sqref="O1862">
    <cfRule type="expression" dxfId="2613" priority="19123" stopIfTrue="1">
      <formula>O1862&lt;&gt;O1861</formula>
    </cfRule>
  </conditionalFormatting>
  <conditionalFormatting sqref="P1862">
    <cfRule type="expression" dxfId="2612" priority="19124" stopIfTrue="1">
      <formula>P1862&lt;&gt;P1861</formula>
    </cfRule>
  </conditionalFormatting>
  <conditionalFormatting sqref="X1862:X1863">
    <cfRule type="expression" dxfId="2611" priority="19125" stopIfTrue="1">
      <formula>X1862&lt;&gt;X1861</formula>
    </cfRule>
  </conditionalFormatting>
  <conditionalFormatting sqref="C1862">
    <cfRule type="expression" dxfId="2610" priority="19126" stopIfTrue="1">
      <formula>C1862&lt;&gt;C1861</formula>
    </cfRule>
  </conditionalFormatting>
  <conditionalFormatting sqref="O1862">
    <cfRule type="expression" dxfId="2609" priority="19132" stopIfTrue="1">
      <formula>O1862&lt;&gt;O1861</formula>
    </cfRule>
  </conditionalFormatting>
  <conditionalFormatting sqref="P1862">
    <cfRule type="expression" dxfId="2608" priority="19133" stopIfTrue="1">
      <formula>P1862&lt;&gt;P1861</formula>
    </cfRule>
  </conditionalFormatting>
  <conditionalFormatting sqref="X1862:X1863">
    <cfRule type="expression" dxfId="2607" priority="19134" stopIfTrue="1">
      <formula>X1862&lt;&gt;X1861</formula>
    </cfRule>
  </conditionalFormatting>
  <conditionalFormatting sqref="B1862">
    <cfRule type="expression" dxfId="2606" priority="19135" stopIfTrue="1">
      <formula>B1862&lt;&gt;B1861</formula>
    </cfRule>
  </conditionalFormatting>
  <conditionalFormatting sqref="C1862">
    <cfRule type="expression" dxfId="2605" priority="19136" stopIfTrue="1">
      <formula>C1862&lt;&gt;C1861</formula>
    </cfRule>
  </conditionalFormatting>
  <conditionalFormatting sqref="O1862">
    <cfRule type="expression" dxfId="2604" priority="19142" stopIfTrue="1">
      <formula>O1862&lt;&gt;O1861</formula>
    </cfRule>
  </conditionalFormatting>
  <conditionalFormatting sqref="P1862">
    <cfRule type="expression" dxfId="2603" priority="19143" stopIfTrue="1">
      <formula>P1862&lt;&gt;P1861</formula>
    </cfRule>
  </conditionalFormatting>
  <conditionalFormatting sqref="X1862:X1863">
    <cfRule type="expression" dxfId="2602" priority="19144" stopIfTrue="1">
      <formula>X1862&lt;&gt;X1861</formula>
    </cfRule>
  </conditionalFormatting>
  <conditionalFormatting sqref="B1862">
    <cfRule type="expression" dxfId="2601" priority="19145" stopIfTrue="1">
      <formula>B1862&lt;&gt;B1861</formula>
    </cfRule>
  </conditionalFormatting>
  <conditionalFormatting sqref="C1862">
    <cfRule type="expression" dxfId="2600" priority="19146" stopIfTrue="1">
      <formula>C1862&lt;&gt;C1861</formula>
    </cfRule>
  </conditionalFormatting>
  <conditionalFormatting sqref="O1862">
    <cfRule type="expression" dxfId="2599" priority="19152" stopIfTrue="1">
      <formula>O1862&lt;&gt;O1861</formula>
    </cfRule>
  </conditionalFormatting>
  <conditionalFormatting sqref="P1862">
    <cfRule type="expression" dxfId="2598" priority="19153" stopIfTrue="1">
      <formula>P1862&lt;&gt;P1861</formula>
    </cfRule>
  </conditionalFormatting>
  <conditionalFormatting sqref="X1862:X1863">
    <cfRule type="expression" dxfId="2597" priority="19154" stopIfTrue="1">
      <formula>X1862&lt;&gt;X1861</formula>
    </cfRule>
  </conditionalFormatting>
  <conditionalFormatting sqref="B1862">
    <cfRule type="expression" dxfId="2596" priority="19155" stopIfTrue="1">
      <formula>B1862&lt;&gt;B1861</formula>
    </cfRule>
  </conditionalFormatting>
  <conditionalFormatting sqref="C1862">
    <cfRule type="expression" dxfId="2595" priority="19156" stopIfTrue="1">
      <formula>C1862&lt;&gt;C1861</formula>
    </cfRule>
  </conditionalFormatting>
  <conditionalFormatting sqref="O1862">
    <cfRule type="expression" dxfId="2594" priority="19162" stopIfTrue="1">
      <formula>O1862&lt;&gt;O1861</formula>
    </cfRule>
  </conditionalFormatting>
  <conditionalFormatting sqref="P1862">
    <cfRule type="expression" dxfId="2593" priority="19163" stopIfTrue="1">
      <formula>P1862&lt;&gt;P1861</formula>
    </cfRule>
  </conditionalFormatting>
  <conditionalFormatting sqref="X1862:X1863">
    <cfRule type="expression" dxfId="2592" priority="19164" stopIfTrue="1">
      <formula>X1862&lt;&gt;X1861</formula>
    </cfRule>
  </conditionalFormatting>
  <conditionalFormatting sqref="B1862">
    <cfRule type="expression" dxfId="2591" priority="19165" stopIfTrue="1">
      <formula>B1862&lt;&gt;B1861</formula>
    </cfRule>
  </conditionalFormatting>
  <conditionalFormatting sqref="C1862">
    <cfRule type="expression" dxfId="2590" priority="19166" stopIfTrue="1">
      <formula>C1862&lt;&gt;C1861</formula>
    </cfRule>
  </conditionalFormatting>
  <conditionalFormatting sqref="O1862">
    <cfRule type="expression" dxfId="2589" priority="19169" stopIfTrue="1">
      <formula>O1862&lt;&gt;O1861</formula>
    </cfRule>
  </conditionalFormatting>
  <conditionalFormatting sqref="O1862">
    <cfRule type="expression" dxfId="2588" priority="19170" stopIfTrue="1">
      <formula>O1862&lt;&gt;O1861</formula>
    </cfRule>
  </conditionalFormatting>
  <conditionalFormatting sqref="O1862">
    <cfRule type="expression" dxfId="2587" priority="19171" stopIfTrue="1">
      <formula>O1862&lt;&gt;O1861</formula>
    </cfRule>
  </conditionalFormatting>
  <conditionalFormatting sqref="O1862">
    <cfRule type="expression" dxfId="2586" priority="19172" stopIfTrue="1">
      <formula>O1862&lt;&gt;O1861</formula>
    </cfRule>
  </conditionalFormatting>
  <conditionalFormatting sqref="O1862">
    <cfRule type="expression" dxfId="2585" priority="19173" stopIfTrue="1">
      <formula>O1862&lt;&gt;O1861</formula>
    </cfRule>
  </conditionalFormatting>
  <conditionalFormatting sqref="O1862">
    <cfRule type="expression" dxfId="2584" priority="19174" stopIfTrue="1">
      <formula>O1862&lt;&gt;O1861</formula>
    </cfRule>
  </conditionalFormatting>
  <conditionalFormatting sqref="O1862">
    <cfRule type="expression" dxfId="2583" priority="19175" stopIfTrue="1">
      <formula>O1862&lt;&gt;O1861</formula>
    </cfRule>
  </conditionalFormatting>
  <conditionalFormatting sqref="O1862">
    <cfRule type="expression" dxfId="2582" priority="19176" stopIfTrue="1">
      <formula>O1862&lt;&gt;O1861</formula>
    </cfRule>
  </conditionalFormatting>
  <conditionalFormatting sqref="O1862">
    <cfRule type="expression" dxfId="2581" priority="19177" stopIfTrue="1">
      <formula>O1862&lt;&gt;O1861</formula>
    </cfRule>
  </conditionalFormatting>
  <conditionalFormatting sqref="O1862">
    <cfRule type="expression" dxfId="2580" priority="19178" stopIfTrue="1">
      <formula>O1862&lt;&gt;O1861</formula>
    </cfRule>
  </conditionalFormatting>
  <conditionalFormatting sqref="O1862">
    <cfRule type="expression" dxfId="2579" priority="19179" stopIfTrue="1">
      <formula>O1862&lt;&gt;O1861</formula>
    </cfRule>
  </conditionalFormatting>
  <conditionalFormatting sqref="O1862">
    <cfRule type="expression" dxfId="2578" priority="19180" stopIfTrue="1">
      <formula>O1862&lt;&gt;O1861</formula>
    </cfRule>
  </conditionalFormatting>
  <conditionalFormatting sqref="O1862">
    <cfRule type="expression" dxfId="2577" priority="19181" stopIfTrue="1">
      <formula>O1862&lt;&gt;O1861</formula>
    </cfRule>
  </conditionalFormatting>
  <conditionalFormatting sqref="O1862">
    <cfRule type="expression" dxfId="2576" priority="19182" stopIfTrue="1">
      <formula>O1862&lt;&gt;O1861</formula>
    </cfRule>
  </conditionalFormatting>
  <conditionalFormatting sqref="O1862">
    <cfRule type="expression" dxfId="2575" priority="19183" stopIfTrue="1">
      <formula>O1862&lt;&gt;O1861</formula>
    </cfRule>
  </conditionalFormatting>
  <conditionalFormatting sqref="O1862">
    <cfRule type="expression" dxfId="2574" priority="19184" stopIfTrue="1">
      <formula>O1862&lt;&gt;O1861</formula>
    </cfRule>
  </conditionalFormatting>
  <conditionalFormatting sqref="K1862">
    <cfRule type="expression" dxfId="2573" priority="19185" stopIfTrue="1">
      <formula>K1862&lt;&gt;K1831</formula>
    </cfRule>
  </conditionalFormatting>
  <conditionalFormatting sqref="O1862">
    <cfRule type="expression" dxfId="2572" priority="19190" stopIfTrue="1">
      <formula>O1862&lt;&gt;O1861</formula>
    </cfRule>
  </conditionalFormatting>
  <conditionalFormatting sqref="P1862">
    <cfRule type="expression" dxfId="2571" priority="19191" stopIfTrue="1">
      <formula>P1862&lt;&gt;P1861</formula>
    </cfRule>
  </conditionalFormatting>
  <conditionalFormatting sqref="B1862">
    <cfRule type="expression" dxfId="2570" priority="19192" stopIfTrue="1">
      <formula>B1862&lt;&gt;B1861</formula>
    </cfRule>
  </conditionalFormatting>
  <conditionalFormatting sqref="C1862">
    <cfRule type="expression" dxfId="2569" priority="19193" stopIfTrue="1">
      <formula>C1862&lt;&gt;C1861</formula>
    </cfRule>
  </conditionalFormatting>
  <conditionalFormatting sqref="C1862:M1862">
    <cfRule type="expression" dxfId="2568" priority="19194" stopIfTrue="1">
      <formula>C1862&lt;&gt;C1861</formula>
    </cfRule>
  </conditionalFormatting>
  <conditionalFormatting sqref="O1862">
    <cfRule type="expression" dxfId="2567" priority="19204" stopIfTrue="1">
      <formula>O1862&lt;&gt;O1861</formula>
    </cfRule>
  </conditionalFormatting>
  <conditionalFormatting sqref="P1862">
    <cfRule type="expression" dxfId="2566" priority="19205" stopIfTrue="1">
      <formula>P1862&lt;&gt;P1861</formula>
    </cfRule>
  </conditionalFormatting>
  <conditionalFormatting sqref="B1862">
    <cfRule type="expression" dxfId="2565" priority="19206" stopIfTrue="1">
      <formula>B1862&lt;&gt;B1861</formula>
    </cfRule>
  </conditionalFormatting>
  <conditionalFormatting sqref="C1862">
    <cfRule type="expression" dxfId="2564" priority="19207" stopIfTrue="1">
      <formula>C1862&lt;&gt;C1861</formula>
    </cfRule>
  </conditionalFormatting>
  <conditionalFormatting sqref="C1862:M1862">
    <cfRule type="expression" dxfId="2563" priority="19208" stopIfTrue="1">
      <formula>C1862&lt;&gt;C1861</formula>
    </cfRule>
  </conditionalFormatting>
  <conditionalFormatting sqref="O1862">
    <cfRule type="expression" dxfId="2562" priority="19214" stopIfTrue="1">
      <formula>O1862&lt;&gt;O1861</formula>
    </cfRule>
  </conditionalFormatting>
  <conditionalFormatting sqref="P1862">
    <cfRule type="expression" dxfId="2561" priority="19215" stopIfTrue="1">
      <formula>P1862&lt;&gt;P1861</formula>
    </cfRule>
  </conditionalFormatting>
  <conditionalFormatting sqref="B1862">
    <cfRule type="expression" dxfId="2560" priority="19216" stopIfTrue="1">
      <formula>B1862&lt;&gt;B1861</formula>
    </cfRule>
  </conditionalFormatting>
  <conditionalFormatting sqref="C1862">
    <cfRule type="expression" dxfId="2559" priority="19217" stopIfTrue="1">
      <formula>C1862&lt;&gt;C1861</formula>
    </cfRule>
  </conditionalFormatting>
  <conditionalFormatting sqref="C1862:M1862">
    <cfRule type="expression" dxfId="2558" priority="19218" stopIfTrue="1">
      <formula>C1862&lt;&gt;C1861</formula>
    </cfRule>
  </conditionalFormatting>
  <conditionalFormatting sqref="O1862">
    <cfRule type="expression" dxfId="2557" priority="19228" stopIfTrue="1">
      <formula>O1862&lt;&gt;O1861</formula>
    </cfRule>
  </conditionalFormatting>
  <conditionalFormatting sqref="P1862">
    <cfRule type="expression" dxfId="2556" priority="19229" stopIfTrue="1">
      <formula>P1862&lt;&gt;P1861</formula>
    </cfRule>
  </conditionalFormatting>
  <conditionalFormatting sqref="B1862">
    <cfRule type="expression" dxfId="2555" priority="19230" stopIfTrue="1">
      <formula>B1862&lt;&gt;B1861</formula>
    </cfRule>
  </conditionalFormatting>
  <conditionalFormatting sqref="C1862">
    <cfRule type="expression" dxfId="2554" priority="19231" stopIfTrue="1">
      <formula>C1862&lt;&gt;C1861</formula>
    </cfRule>
  </conditionalFormatting>
  <conditionalFormatting sqref="C1862:M1862">
    <cfRule type="expression" dxfId="2553" priority="19232" stopIfTrue="1">
      <formula>C1862&lt;&gt;C1861</formula>
    </cfRule>
  </conditionalFormatting>
  <conditionalFormatting sqref="T1862">
    <cfRule type="expression" dxfId="2552" priority="19245" stopIfTrue="1">
      <formula>T1862&lt;&gt;T1861</formula>
    </cfRule>
  </conditionalFormatting>
  <conditionalFormatting sqref="R1862:S1862 P1862 U1862:Z1862 X1862:X1863">
    <cfRule type="expression" dxfId="2551" priority="19354" stopIfTrue="1">
      <formula>P1862&lt;&gt;P1861</formula>
    </cfRule>
  </conditionalFormatting>
  <conditionalFormatting sqref="O1862">
    <cfRule type="expression" dxfId="2550" priority="19357" stopIfTrue="1">
      <formula>O1862&lt;&gt;O1861</formula>
    </cfRule>
  </conditionalFormatting>
  <conditionalFormatting sqref="P1862">
    <cfRule type="expression" dxfId="2549" priority="19358" stopIfTrue="1">
      <formula>P1862&lt;&gt;P1861</formula>
    </cfRule>
  </conditionalFormatting>
  <conditionalFormatting sqref="B1862">
    <cfRule type="expression" dxfId="2548" priority="19359" stopIfTrue="1">
      <formula>B1862&lt;&gt;B1861</formula>
    </cfRule>
  </conditionalFormatting>
  <conditionalFormatting sqref="C1862">
    <cfRule type="expression" dxfId="2547" priority="19360" stopIfTrue="1">
      <formula>C1862&lt;&gt;C1861</formula>
    </cfRule>
  </conditionalFormatting>
  <conditionalFormatting sqref="C1862:M1862">
    <cfRule type="expression" dxfId="2546" priority="19361" stopIfTrue="1">
      <formula>C1862&lt;&gt;C1861</formula>
    </cfRule>
  </conditionalFormatting>
  <conditionalFormatting sqref="O1862">
    <cfRule type="expression" dxfId="2545" priority="19366" stopIfTrue="1">
      <formula>O1862&lt;&gt;O1861</formula>
    </cfRule>
  </conditionalFormatting>
  <conditionalFormatting sqref="P1862">
    <cfRule type="expression" dxfId="2544" priority="19367" stopIfTrue="1">
      <formula>P1862&lt;&gt;P1861</formula>
    </cfRule>
  </conditionalFormatting>
  <conditionalFormatting sqref="B1862">
    <cfRule type="expression" dxfId="2543" priority="19368" stopIfTrue="1">
      <formula>B1862&lt;&gt;B1861</formula>
    </cfRule>
  </conditionalFormatting>
  <conditionalFormatting sqref="C1862">
    <cfRule type="expression" dxfId="2542" priority="19369" stopIfTrue="1">
      <formula>C1862&lt;&gt;C1861</formula>
    </cfRule>
  </conditionalFormatting>
  <conditionalFormatting sqref="C1862:M1862">
    <cfRule type="expression" dxfId="2541" priority="19370" stopIfTrue="1">
      <formula>C1862&lt;&gt;C1861</formula>
    </cfRule>
  </conditionalFormatting>
  <conditionalFormatting sqref="O1862">
    <cfRule type="expression" dxfId="2540" priority="19375" stopIfTrue="1">
      <formula>O1862&lt;&gt;O1861</formula>
    </cfRule>
  </conditionalFormatting>
  <conditionalFormatting sqref="P1862">
    <cfRule type="expression" dxfId="2539" priority="19376" stopIfTrue="1">
      <formula>P1862&lt;&gt;P1861</formula>
    </cfRule>
  </conditionalFormatting>
  <conditionalFormatting sqref="B1862">
    <cfRule type="expression" dxfId="2538" priority="19377" stopIfTrue="1">
      <formula>B1862&lt;&gt;B1861</formula>
    </cfRule>
  </conditionalFormatting>
  <conditionalFormatting sqref="C1862">
    <cfRule type="expression" dxfId="2537" priority="19378" stopIfTrue="1">
      <formula>C1862&lt;&gt;C1861</formula>
    </cfRule>
  </conditionalFormatting>
  <conditionalFormatting sqref="C1862:M1862">
    <cfRule type="expression" dxfId="2536" priority="19379" stopIfTrue="1">
      <formula>C1862&lt;&gt;C1861</formula>
    </cfRule>
  </conditionalFormatting>
  <conditionalFormatting sqref="O1862">
    <cfRule type="expression" dxfId="2535" priority="19384" stopIfTrue="1">
      <formula>O1862&lt;&gt;O1861</formula>
    </cfRule>
  </conditionalFormatting>
  <conditionalFormatting sqref="P1862">
    <cfRule type="expression" dxfId="2534" priority="19385" stopIfTrue="1">
      <formula>P1862&lt;&gt;P1861</formula>
    </cfRule>
  </conditionalFormatting>
  <conditionalFormatting sqref="B1862">
    <cfRule type="expression" dxfId="2533" priority="19386" stopIfTrue="1">
      <formula>B1862&lt;&gt;B1861</formula>
    </cfRule>
  </conditionalFormatting>
  <conditionalFormatting sqref="C1862">
    <cfRule type="expression" dxfId="2532" priority="19387" stopIfTrue="1">
      <formula>C1862&lt;&gt;C1861</formula>
    </cfRule>
  </conditionalFormatting>
  <conditionalFormatting sqref="C1862:M1862">
    <cfRule type="expression" dxfId="2531" priority="19388" stopIfTrue="1">
      <formula>C1862&lt;&gt;C1861</formula>
    </cfRule>
  </conditionalFormatting>
  <conditionalFormatting sqref="T1862">
    <cfRule type="expression" dxfId="2530" priority="19391" stopIfTrue="1">
      <formula>T1862&lt;&gt;T1861</formula>
    </cfRule>
  </conditionalFormatting>
  <conditionalFormatting sqref="U1862:Z1862 X1862:X1863">
    <cfRule type="expression" dxfId="2529" priority="19400" stopIfTrue="1">
      <formula>U1862&lt;&gt;U1861</formula>
    </cfRule>
  </conditionalFormatting>
  <conditionalFormatting sqref="O1862">
    <cfRule type="expression" dxfId="2528" priority="19404" stopIfTrue="1">
      <formula>O1862&lt;&gt;O1861</formula>
    </cfRule>
  </conditionalFormatting>
  <conditionalFormatting sqref="P1862">
    <cfRule type="expression" dxfId="2527" priority="19405" stopIfTrue="1">
      <formula>P1862&lt;&gt;P1861</formula>
    </cfRule>
  </conditionalFormatting>
  <conditionalFormatting sqref="B1862">
    <cfRule type="expression" dxfId="2526" priority="19406" stopIfTrue="1">
      <formula>B1862&lt;&gt;B1861</formula>
    </cfRule>
  </conditionalFormatting>
  <conditionalFormatting sqref="C1862">
    <cfRule type="expression" dxfId="2525" priority="19407" stopIfTrue="1">
      <formula>C1862&lt;&gt;C1861</formula>
    </cfRule>
  </conditionalFormatting>
  <conditionalFormatting sqref="C1862:M1862">
    <cfRule type="expression" dxfId="2524" priority="19408" stopIfTrue="1">
      <formula>C1862&lt;&gt;C1861</formula>
    </cfRule>
  </conditionalFormatting>
  <conditionalFormatting sqref="O1862">
    <cfRule type="expression" dxfId="2523" priority="19418" stopIfTrue="1">
      <formula>O1862&lt;&gt;O1861</formula>
    </cfRule>
  </conditionalFormatting>
  <conditionalFormatting sqref="P1862">
    <cfRule type="expression" dxfId="2522" priority="19419" stopIfTrue="1">
      <formula>P1862&lt;&gt;P1861</formula>
    </cfRule>
  </conditionalFormatting>
  <conditionalFormatting sqref="B1862">
    <cfRule type="expression" dxfId="2521" priority="19420" stopIfTrue="1">
      <formula>B1862&lt;&gt;B1861</formula>
    </cfRule>
  </conditionalFormatting>
  <conditionalFormatting sqref="C1862">
    <cfRule type="expression" dxfId="2520" priority="19421" stopIfTrue="1">
      <formula>C1862&lt;&gt;C1861</formula>
    </cfRule>
  </conditionalFormatting>
  <conditionalFormatting sqref="C1862:M1862">
    <cfRule type="expression" dxfId="2519" priority="19422" stopIfTrue="1">
      <formula>C1862&lt;&gt;C1861</formula>
    </cfRule>
  </conditionalFormatting>
  <conditionalFormatting sqref="O1862">
    <cfRule type="expression" dxfId="2518" priority="19428" stopIfTrue="1">
      <formula>O1862&lt;&gt;O1861</formula>
    </cfRule>
  </conditionalFormatting>
  <conditionalFormatting sqref="P1862">
    <cfRule type="expression" dxfId="2517" priority="19429" stopIfTrue="1">
      <formula>P1862&lt;&gt;P1861</formula>
    </cfRule>
  </conditionalFormatting>
  <conditionalFormatting sqref="B1862">
    <cfRule type="expression" dxfId="2516" priority="19430" stopIfTrue="1">
      <formula>B1862&lt;&gt;B1861</formula>
    </cfRule>
  </conditionalFormatting>
  <conditionalFormatting sqref="C1862">
    <cfRule type="expression" dxfId="2515" priority="19431" stopIfTrue="1">
      <formula>C1862&lt;&gt;C1861</formula>
    </cfRule>
  </conditionalFormatting>
  <conditionalFormatting sqref="C1862:M1862">
    <cfRule type="expression" dxfId="2514" priority="19432" stopIfTrue="1">
      <formula>C1862&lt;&gt;C1861</formula>
    </cfRule>
  </conditionalFormatting>
  <conditionalFormatting sqref="O1862">
    <cfRule type="expression" dxfId="2513" priority="19442" stopIfTrue="1">
      <formula>O1862&lt;&gt;O1861</formula>
    </cfRule>
  </conditionalFormatting>
  <conditionalFormatting sqref="P1862">
    <cfRule type="expression" dxfId="2512" priority="19443" stopIfTrue="1">
      <formula>P1862&lt;&gt;P1861</formula>
    </cfRule>
  </conditionalFormatting>
  <conditionalFormatting sqref="B1862">
    <cfRule type="expression" dxfId="2511" priority="19444" stopIfTrue="1">
      <formula>B1862&lt;&gt;B1861</formula>
    </cfRule>
  </conditionalFormatting>
  <conditionalFormatting sqref="C1862">
    <cfRule type="expression" dxfId="2510" priority="19445" stopIfTrue="1">
      <formula>C1862&lt;&gt;C1861</formula>
    </cfRule>
  </conditionalFormatting>
  <conditionalFormatting sqref="C1862:M1862">
    <cfRule type="expression" dxfId="2509" priority="19446" stopIfTrue="1">
      <formula>C1862&lt;&gt;C1861</formula>
    </cfRule>
  </conditionalFormatting>
  <conditionalFormatting sqref="T1862">
    <cfRule type="expression" dxfId="2508" priority="19459" stopIfTrue="1">
      <formula>T1862&lt;&gt;T1861</formula>
    </cfRule>
  </conditionalFormatting>
  <conditionalFormatting sqref="R1862:S1862 P1862 U1862:Z1862 X1862:X1863">
    <cfRule type="expression" dxfId="2507" priority="19568" stopIfTrue="1">
      <formula>P1862&lt;&gt;P1861</formula>
    </cfRule>
  </conditionalFormatting>
  <conditionalFormatting sqref="O1862">
    <cfRule type="expression" dxfId="2506" priority="19571" stopIfTrue="1">
      <formula>O1862&lt;&gt;O1861</formula>
    </cfRule>
  </conditionalFormatting>
  <conditionalFormatting sqref="P1862">
    <cfRule type="expression" dxfId="2505" priority="19572" stopIfTrue="1">
      <formula>P1862&lt;&gt;P1861</formula>
    </cfRule>
  </conditionalFormatting>
  <conditionalFormatting sqref="B1862">
    <cfRule type="expression" dxfId="2504" priority="19573" stopIfTrue="1">
      <formula>B1862&lt;&gt;B1861</formula>
    </cfRule>
  </conditionalFormatting>
  <conditionalFormatting sqref="C1862">
    <cfRule type="expression" dxfId="2503" priority="19574" stopIfTrue="1">
      <formula>C1862&lt;&gt;C1861</formula>
    </cfRule>
  </conditionalFormatting>
  <conditionalFormatting sqref="C1862:M1862">
    <cfRule type="expression" dxfId="2502" priority="19575" stopIfTrue="1">
      <formula>C1862&lt;&gt;C1861</formula>
    </cfRule>
  </conditionalFormatting>
  <conditionalFormatting sqref="O1862">
    <cfRule type="expression" dxfId="2501" priority="19580" stopIfTrue="1">
      <formula>O1862&lt;&gt;O1861</formula>
    </cfRule>
  </conditionalFormatting>
  <conditionalFormatting sqref="P1862">
    <cfRule type="expression" dxfId="2500" priority="19581" stopIfTrue="1">
      <formula>P1862&lt;&gt;P1861</formula>
    </cfRule>
  </conditionalFormatting>
  <conditionalFormatting sqref="B1862">
    <cfRule type="expression" dxfId="2499" priority="19582" stopIfTrue="1">
      <formula>B1862&lt;&gt;B1861</formula>
    </cfRule>
  </conditionalFormatting>
  <conditionalFormatting sqref="C1862">
    <cfRule type="expression" dxfId="2498" priority="19583" stopIfTrue="1">
      <formula>C1862&lt;&gt;C1861</formula>
    </cfRule>
  </conditionalFormatting>
  <conditionalFormatting sqref="C1862:M1862">
    <cfRule type="expression" dxfId="2497" priority="19584" stopIfTrue="1">
      <formula>C1862&lt;&gt;C1861</formula>
    </cfRule>
  </conditionalFormatting>
  <conditionalFormatting sqref="O1862">
    <cfRule type="expression" dxfId="2496" priority="19589" stopIfTrue="1">
      <formula>O1862&lt;&gt;O1861</formula>
    </cfRule>
  </conditionalFormatting>
  <conditionalFormatting sqref="P1862">
    <cfRule type="expression" dxfId="2495" priority="19590" stopIfTrue="1">
      <formula>P1862&lt;&gt;P1861</formula>
    </cfRule>
  </conditionalFormatting>
  <conditionalFormatting sqref="B1862">
    <cfRule type="expression" dxfId="2494" priority="19591" stopIfTrue="1">
      <formula>B1862&lt;&gt;B1861</formula>
    </cfRule>
  </conditionalFormatting>
  <conditionalFormatting sqref="C1862">
    <cfRule type="expression" dxfId="2493" priority="19592" stopIfTrue="1">
      <formula>C1862&lt;&gt;C1861</formula>
    </cfRule>
  </conditionalFormatting>
  <conditionalFormatting sqref="C1862:M1862">
    <cfRule type="expression" dxfId="2492" priority="19593" stopIfTrue="1">
      <formula>C1862&lt;&gt;C1861</formula>
    </cfRule>
  </conditionalFormatting>
  <conditionalFormatting sqref="O1862">
    <cfRule type="expression" dxfId="2491" priority="19598" stopIfTrue="1">
      <formula>O1862&lt;&gt;O1861</formula>
    </cfRule>
  </conditionalFormatting>
  <conditionalFormatting sqref="P1862">
    <cfRule type="expression" dxfId="2490" priority="19599" stopIfTrue="1">
      <formula>P1862&lt;&gt;P1861</formula>
    </cfRule>
  </conditionalFormatting>
  <conditionalFormatting sqref="B1862">
    <cfRule type="expression" dxfId="2489" priority="19600" stopIfTrue="1">
      <formula>B1862&lt;&gt;B1861</formula>
    </cfRule>
  </conditionalFormatting>
  <conditionalFormatting sqref="C1862">
    <cfRule type="expression" dxfId="2488" priority="19601" stopIfTrue="1">
      <formula>C1862&lt;&gt;C1861</formula>
    </cfRule>
  </conditionalFormatting>
  <conditionalFormatting sqref="C1862:M1862">
    <cfRule type="expression" dxfId="2487" priority="19602" stopIfTrue="1">
      <formula>C1862&lt;&gt;C1861</formula>
    </cfRule>
  </conditionalFormatting>
  <conditionalFormatting sqref="T1862">
    <cfRule type="expression" dxfId="2486" priority="19605" stopIfTrue="1">
      <formula>T1862&lt;&gt;T1861</formula>
    </cfRule>
  </conditionalFormatting>
  <conditionalFormatting sqref="C1862:J1862">
    <cfRule type="expression" dxfId="2485" priority="19694" stopIfTrue="1">
      <formula>C1862&lt;&gt;C1861</formula>
    </cfRule>
  </conditionalFormatting>
  <conditionalFormatting sqref="B1862">
    <cfRule type="expression" dxfId="2484" priority="19695" stopIfTrue="1">
      <formula>B1862&lt;&gt;B1861</formula>
    </cfRule>
  </conditionalFormatting>
  <conditionalFormatting sqref="C1862">
    <cfRule type="expression" dxfId="2483" priority="19696" stopIfTrue="1">
      <formula>C1862&lt;&gt;C1861</formula>
    </cfRule>
  </conditionalFormatting>
  <conditionalFormatting sqref="B1862">
    <cfRule type="expression" dxfId="2482" priority="19699" stopIfTrue="1">
      <formula>B1862&lt;&gt;B1861</formula>
    </cfRule>
  </conditionalFormatting>
  <conditionalFormatting sqref="C1862">
    <cfRule type="expression" dxfId="2481" priority="19700" stopIfTrue="1">
      <formula>C1862&lt;&gt;C1861</formula>
    </cfRule>
  </conditionalFormatting>
  <conditionalFormatting sqref="B1862">
    <cfRule type="expression" dxfId="2480" priority="19701" stopIfTrue="1">
      <formula>B1862&lt;&gt;B1861</formula>
    </cfRule>
  </conditionalFormatting>
  <conditionalFormatting sqref="C1862">
    <cfRule type="expression" dxfId="2479" priority="19702" stopIfTrue="1">
      <formula>C1862&lt;&gt;C1861</formula>
    </cfRule>
  </conditionalFormatting>
  <conditionalFormatting sqref="B1862">
    <cfRule type="expression" dxfId="2478" priority="19705" stopIfTrue="1">
      <formula>B1862&lt;&gt;B1861</formula>
    </cfRule>
  </conditionalFormatting>
  <conditionalFormatting sqref="C1862">
    <cfRule type="expression" dxfId="2477" priority="19706" stopIfTrue="1">
      <formula>C1862&lt;&gt;C1861</formula>
    </cfRule>
  </conditionalFormatting>
  <conditionalFormatting sqref="B1862">
    <cfRule type="expression" dxfId="2476" priority="19760" stopIfTrue="1">
      <formula>B1862&lt;&gt;B1861</formula>
    </cfRule>
  </conditionalFormatting>
  <conditionalFormatting sqref="C1862">
    <cfRule type="expression" dxfId="2475" priority="19761" stopIfTrue="1">
      <formula>C1862&lt;&gt;C1861</formula>
    </cfRule>
  </conditionalFormatting>
  <conditionalFormatting sqref="B1862">
    <cfRule type="expression" dxfId="2474" priority="19762" stopIfTrue="1">
      <formula>B1862&lt;&gt;B1861</formula>
    </cfRule>
  </conditionalFormatting>
  <conditionalFormatting sqref="C1862">
    <cfRule type="expression" dxfId="2473" priority="19763" stopIfTrue="1">
      <formula>C1862&lt;&gt;C1861</formula>
    </cfRule>
  </conditionalFormatting>
  <conditionalFormatting sqref="B1862">
    <cfRule type="expression" dxfId="2472" priority="19764" stopIfTrue="1">
      <formula>B1862&lt;&gt;B1861</formula>
    </cfRule>
  </conditionalFormatting>
  <conditionalFormatting sqref="C1862">
    <cfRule type="expression" dxfId="2471" priority="19765" stopIfTrue="1">
      <formula>C1862&lt;&gt;C1861</formula>
    </cfRule>
  </conditionalFormatting>
  <conditionalFormatting sqref="B1862">
    <cfRule type="expression" dxfId="2470" priority="19766" stopIfTrue="1">
      <formula>B1862&lt;&gt;B1861</formula>
    </cfRule>
  </conditionalFormatting>
  <conditionalFormatting sqref="C1862">
    <cfRule type="expression" dxfId="2469" priority="19767" stopIfTrue="1">
      <formula>C1862&lt;&gt;C1861</formula>
    </cfRule>
  </conditionalFormatting>
  <conditionalFormatting sqref="O1862">
    <cfRule type="expression" dxfId="2468" priority="19768" stopIfTrue="1">
      <formula>O1862&lt;&gt;O1861</formula>
    </cfRule>
  </conditionalFormatting>
  <conditionalFormatting sqref="P1862">
    <cfRule type="expression" dxfId="2467" priority="19769" stopIfTrue="1">
      <formula>P1862&lt;&gt;P1861</formula>
    </cfRule>
  </conditionalFormatting>
  <conditionalFormatting sqref="O1862">
    <cfRule type="expression" dxfId="2466" priority="19771" stopIfTrue="1">
      <formula>O1862&lt;&gt;O1861</formula>
    </cfRule>
  </conditionalFormatting>
  <conditionalFormatting sqref="P1862">
    <cfRule type="expression" dxfId="2465" priority="19772" stopIfTrue="1">
      <formula>P1862&lt;&gt;P1861</formula>
    </cfRule>
  </conditionalFormatting>
  <conditionalFormatting sqref="O1862">
    <cfRule type="expression" dxfId="2464" priority="19774" stopIfTrue="1">
      <formula>O1862&lt;&gt;O1861</formula>
    </cfRule>
  </conditionalFormatting>
  <conditionalFormatting sqref="P1862">
    <cfRule type="expression" dxfId="2463" priority="19775" stopIfTrue="1">
      <formula>P1862&lt;&gt;P1861</formula>
    </cfRule>
  </conditionalFormatting>
  <conditionalFormatting sqref="O1862">
    <cfRule type="expression" dxfId="2462" priority="19777" stopIfTrue="1">
      <formula>O1862&lt;&gt;O1861</formula>
    </cfRule>
  </conditionalFormatting>
  <conditionalFormatting sqref="P1862">
    <cfRule type="expression" dxfId="2461" priority="19778" stopIfTrue="1">
      <formula>P1862&lt;&gt;P1861</formula>
    </cfRule>
  </conditionalFormatting>
  <conditionalFormatting sqref="O1862">
    <cfRule type="expression" dxfId="2460" priority="19780" stopIfTrue="1">
      <formula>O1862&lt;&gt;O1861</formula>
    </cfRule>
  </conditionalFormatting>
  <conditionalFormatting sqref="P1862">
    <cfRule type="expression" dxfId="2459" priority="19781" stopIfTrue="1">
      <formula>P1862&lt;&gt;P1861</formula>
    </cfRule>
  </conditionalFormatting>
  <conditionalFormatting sqref="O1862">
    <cfRule type="expression" dxfId="2458" priority="19783" stopIfTrue="1">
      <formula>O1862&lt;&gt;O1861</formula>
    </cfRule>
  </conditionalFormatting>
  <conditionalFormatting sqref="P1862">
    <cfRule type="expression" dxfId="2457" priority="19784" stopIfTrue="1">
      <formula>P1862&lt;&gt;P1861</formula>
    </cfRule>
  </conditionalFormatting>
  <conditionalFormatting sqref="O1862">
    <cfRule type="expression" dxfId="2456" priority="19786" stopIfTrue="1">
      <formula>O1862&lt;&gt;O1861</formula>
    </cfRule>
  </conditionalFormatting>
  <conditionalFormatting sqref="P1862">
    <cfRule type="expression" dxfId="2455" priority="19787" stopIfTrue="1">
      <formula>P1862&lt;&gt;P1861</formula>
    </cfRule>
  </conditionalFormatting>
  <conditionalFormatting sqref="O1862">
    <cfRule type="expression" dxfId="2454" priority="19789" stopIfTrue="1">
      <formula>O1862&lt;&gt;O1861</formula>
    </cfRule>
  </conditionalFormatting>
  <conditionalFormatting sqref="P1862">
    <cfRule type="expression" dxfId="2453" priority="19790" stopIfTrue="1">
      <formula>P1862&lt;&gt;P1861</formula>
    </cfRule>
  </conditionalFormatting>
  <conditionalFormatting sqref="O1862">
    <cfRule type="expression" dxfId="2452" priority="19792" stopIfTrue="1">
      <formula>O1862&lt;&gt;O1861</formula>
    </cfRule>
  </conditionalFormatting>
  <conditionalFormatting sqref="O1862">
    <cfRule type="expression" dxfId="2451" priority="19793" stopIfTrue="1">
      <formula>O1862&lt;&gt;O1861</formula>
    </cfRule>
  </conditionalFormatting>
  <conditionalFormatting sqref="O1862">
    <cfRule type="expression" dxfId="2450" priority="19794" stopIfTrue="1">
      <formula>O1862&lt;&gt;O1861</formula>
    </cfRule>
  </conditionalFormatting>
  <conditionalFormatting sqref="O1862">
    <cfRule type="expression" dxfId="2449" priority="19795" stopIfTrue="1">
      <formula>O1862&lt;&gt;O1861</formula>
    </cfRule>
  </conditionalFormatting>
  <conditionalFormatting sqref="O1862">
    <cfRule type="expression" dxfId="2448" priority="19796" stopIfTrue="1">
      <formula>O1862&lt;&gt;O1861</formula>
    </cfRule>
  </conditionalFormatting>
  <conditionalFormatting sqref="O1862">
    <cfRule type="expression" dxfId="2447" priority="19797" stopIfTrue="1">
      <formula>O1862&lt;&gt;O1861</formula>
    </cfRule>
  </conditionalFormatting>
  <conditionalFormatting sqref="O1862">
    <cfRule type="expression" dxfId="2446" priority="19798" stopIfTrue="1">
      <formula>O1862&lt;&gt;O1861</formula>
    </cfRule>
  </conditionalFormatting>
  <conditionalFormatting sqref="O1862">
    <cfRule type="expression" dxfId="2445" priority="19799" stopIfTrue="1">
      <formula>O1862&lt;&gt;O1861</formula>
    </cfRule>
  </conditionalFormatting>
  <conditionalFormatting sqref="O1862">
    <cfRule type="expression" dxfId="2444" priority="19800" stopIfTrue="1">
      <formula>O1862&lt;&gt;O1861</formula>
    </cfRule>
  </conditionalFormatting>
  <conditionalFormatting sqref="O1862">
    <cfRule type="expression" dxfId="2443" priority="19801" stopIfTrue="1">
      <formula>O1862&lt;&gt;O1861</formula>
    </cfRule>
  </conditionalFormatting>
  <conditionalFormatting sqref="O1862">
    <cfRule type="expression" dxfId="2442" priority="19802" stopIfTrue="1">
      <formula>O1862&lt;&gt;O1861</formula>
    </cfRule>
  </conditionalFormatting>
  <conditionalFormatting sqref="O1862">
    <cfRule type="expression" dxfId="2441" priority="19803" stopIfTrue="1">
      <formula>O1862&lt;&gt;O1861</formula>
    </cfRule>
  </conditionalFormatting>
  <conditionalFormatting sqref="O1862">
    <cfRule type="expression" dxfId="2440" priority="19804" stopIfTrue="1">
      <formula>O1862&lt;&gt;O1861</formula>
    </cfRule>
  </conditionalFormatting>
  <conditionalFormatting sqref="O1862">
    <cfRule type="expression" dxfId="2439" priority="19805" stopIfTrue="1">
      <formula>O1862&lt;&gt;O1861</formula>
    </cfRule>
  </conditionalFormatting>
  <conditionalFormatting sqref="O1862">
    <cfRule type="expression" dxfId="2438" priority="19806" stopIfTrue="1">
      <formula>O1862&lt;&gt;O1861</formula>
    </cfRule>
  </conditionalFormatting>
  <conditionalFormatting sqref="O1862">
    <cfRule type="expression" dxfId="2437" priority="19807" stopIfTrue="1">
      <formula>O1862&lt;&gt;O1861</formula>
    </cfRule>
  </conditionalFormatting>
  <conditionalFormatting sqref="O1862">
    <cfRule type="expression" dxfId="2436" priority="19835" stopIfTrue="1">
      <formula>O1862&lt;&gt;O1861</formula>
    </cfRule>
  </conditionalFormatting>
  <conditionalFormatting sqref="P1862">
    <cfRule type="expression" dxfId="2435" priority="19836" stopIfTrue="1">
      <formula>P1862&lt;&gt;P1861</formula>
    </cfRule>
  </conditionalFormatting>
  <conditionalFormatting sqref="B1862">
    <cfRule type="expression" dxfId="2434" priority="19837" stopIfTrue="1">
      <formula>B1862&lt;&gt;B1861</formula>
    </cfRule>
  </conditionalFormatting>
  <conditionalFormatting sqref="C1862">
    <cfRule type="expression" dxfId="2433" priority="19838" stopIfTrue="1">
      <formula>C1862&lt;&gt;C1861</formula>
    </cfRule>
  </conditionalFormatting>
  <conditionalFormatting sqref="C1862:M1862">
    <cfRule type="expression" dxfId="2432" priority="19839" stopIfTrue="1">
      <formula>C1862&lt;&gt;C1861</formula>
    </cfRule>
  </conditionalFormatting>
  <conditionalFormatting sqref="O1862">
    <cfRule type="expression" dxfId="2431" priority="19849" stopIfTrue="1">
      <formula>O1862&lt;&gt;O1861</formula>
    </cfRule>
  </conditionalFormatting>
  <conditionalFormatting sqref="P1862">
    <cfRule type="expression" dxfId="2430" priority="19850" stopIfTrue="1">
      <formula>P1862&lt;&gt;P1861</formula>
    </cfRule>
  </conditionalFormatting>
  <conditionalFormatting sqref="B1862">
    <cfRule type="expression" dxfId="2429" priority="19851" stopIfTrue="1">
      <formula>B1862&lt;&gt;B1861</formula>
    </cfRule>
  </conditionalFormatting>
  <conditionalFormatting sqref="C1862">
    <cfRule type="expression" dxfId="2428" priority="19852" stopIfTrue="1">
      <formula>C1862&lt;&gt;C1861</formula>
    </cfRule>
  </conditionalFormatting>
  <conditionalFormatting sqref="C1862:M1862">
    <cfRule type="expression" dxfId="2427" priority="19853" stopIfTrue="1">
      <formula>C1862&lt;&gt;C1861</formula>
    </cfRule>
  </conditionalFormatting>
  <conditionalFormatting sqref="O1862">
    <cfRule type="expression" dxfId="2426" priority="19859" stopIfTrue="1">
      <formula>O1862&lt;&gt;O1861</formula>
    </cfRule>
  </conditionalFormatting>
  <conditionalFormatting sqref="P1862">
    <cfRule type="expression" dxfId="2425" priority="19860" stopIfTrue="1">
      <formula>P1862&lt;&gt;P1861</formula>
    </cfRule>
  </conditionalFormatting>
  <conditionalFormatting sqref="B1862">
    <cfRule type="expression" dxfId="2424" priority="19861" stopIfTrue="1">
      <formula>B1862&lt;&gt;B1861</formula>
    </cfRule>
  </conditionalFormatting>
  <conditionalFormatting sqref="C1862">
    <cfRule type="expression" dxfId="2423" priority="19862" stopIfTrue="1">
      <formula>C1862&lt;&gt;C1861</formula>
    </cfRule>
  </conditionalFormatting>
  <conditionalFormatting sqref="C1862:M1862">
    <cfRule type="expression" dxfId="2422" priority="19863" stopIfTrue="1">
      <formula>C1862&lt;&gt;C1861</formula>
    </cfRule>
  </conditionalFormatting>
  <conditionalFormatting sqref="O1862">
    <cfRule type="expression" dxfId="2421" priority="19873" stopIfTrue="1">
      <formula>O1862&lt;&gt;O1861</formula>
    </cfRule>
  </conditionalFormatting>
  <conditionalFormatting sqref="P1862">
    <cfRule type="expression" dxfId="2420" priority="19874" stopIfTrue="1">
      <formula>P1862&lt;&gt;P1861</formula>
    </cfRule>
  </conditionalFormatting>
  <conditionalFormatting sqref="B1862">
    <cfRule type="expression" dxfId="2419" priority="19875" stopIfTrue="1">
      <formula>B1862&lt;&gt;B1861</formula>
    </cfRule>
  </conditionalFormatting>
  <conditionalFormatting sqref="C1862">
    <cfRule type="expression" dxfId="2418" priority="19876" stopIfTrue="1">
      <formula>C1862&lt;&gt;C1861</formula>
    </cfRule>
  </conditionalFormatting>
  <conditionalFormatting sqref="C1862:M1862">
    <cfRule type="expression" dxfId="2417" priority="19877" stopIfTrue="1">
      <formula>C1862&lt;&gt;C1861</formula>
    </cfRule>
  </conditionalFormatting>
  <conditionalFormatting sqref="T1862">
    <cfRule type="expression" dxfId="2416" priority="19890" stopIfTrue="1">
      <formula>T1862&lt;&gt;T1861</formula>
    </cfRule>
  </conditionalFormatting>
  <conditionalFormatting sqref="R1862:S1862 P1862 U1862:Z1862 X1862:X1863">
    <cfRule type="expression" dxfId="2415" priority="19999" stopIfTrue="1">
      <formula>P1862&lt;&gt;P1861</formula>
    </cfRule>
  </conditionalFormatting>
  <conditionalFormatting sqref="O1862">
    <cfRule type="expression" dxfId="2414" priority="20002" stopIfTrue="1">
      <formula>O1862&lt;&gt;O1861</formula>
    </cfRule>
  </conditionalFormatting>
  <conditionalFormatting sqref="P1862">
    <cfRule type="expression" dxfId="2413" priority="20003" stopIfTrue="1">
      <formula>P1862&lt;&gt;P1861</formula>
    </cfRule>
  </conditionalFormatting>
  <conditionalFormatting sqref="B1862">
    <cfRule type="expression" dxfId="2412" priority="20004" stopIfTrue="1">
      <formula>B1862&lt;&gt;B1861</formula>
    </cfRule>
  </conditionalFormatting>
  <conditionalFormatting sqref="C1862">
    <cfRule type="expression" dxfId="2411" priority="20005" stopIfTrue="1">
      <formula>C1862&lt;&gt;C1861</formula>
    </cfRule>
  </conditionalFormatting>
  <conditionalFormatting sqref="C1862:M1862">
    <cfRule type="expression" dxfId="2410" priority="20006" stopIfTrue="1">
      <formula>C1862&lt;&gt;C1861</formula>
    </cfRule>
  </conditionalFormatting>
  <conditionalFormatting sqref="O1862">
    <cfRule type="expression" dxfId="2409" priority="20011" stopIfTrue="1">
      <formula>O1862&lt;&gt;O1861</formula>
    </cfRule>
  </conditionalFormatting>
  <conditionalFormatting sqref="P1862">
    <cfRule type="expression" dxfId="2408" priority="20012" stopIfTrue="1">
      <formula>P1862&lt;&gt;P1861</formula>
    </cfRule>
  </conditionalFormatting>
  <conditionalFormatting sqref="B1862">
    <cfRule type="expression" dxfId="2407" priority="20013" stopIfTrue="1">
      <formula>B1862&lt;&gt;B1861</formula>
    </cfRule>
  </conditionalFormatting>
  <conditionalFormatting sqref="C1862">
    <cfRule type="expression" dxfId="2406" priority="20014" stopIfTrue="1">
      <formula>C1862&lt;&gt;C1861</formula>
    </cfRule>
  </conditionalFormatting>
  <conditionalFormatting sqref="C1862:M1862">
    <cfRule type="expression" dxfId="2405" priority="20015" stopIfTrue="1">
      <formula>C1862&lt;&gt;C1861</formula>
    </cfRule>
  </conditionalFormatting>
  <conditionalFormatting sqref="O1862">
    <cfRule type="expression" dxfId="2404" priority="20020" stopIfTrue="1">
      <formula>O1862&lt;&gt;O1861</formula>
    </cfRule>
  </conditionalFormatting>
  <conditionalFormatting sqref="P1862">
    <cfRule type="expression" dxfId="2403" priority="20021" stopIfTrue="1">
      <formula>P1862&lt;&gt;P1861</formula>
    </cfRule>
  </conditionalFormatting>
  <conditionalFormatting sqref="B1862">
    <cfRule type="expression" dxfId="2402" priority="20022" stopIfTrue="1">
      <formula>B1862&lt;&gt;B1861</formula>
    </cfRule>
  </conditionalFormatting>
  <conditionalFormatting sqref="C1862">
    <cfRule type="expression" dxfId="2401" priority="20023" stopIfTrue="1">
      <formula>C1862&lt;&gt;C1861</formula>
    </cfRule>
  </conditionalFormatting>
  <conditionalFormatting sqref="C1862:M1862">
    <cfRule type="expression" dxfId="2400" priority="20024" stopIfTrue="1">
      <formula>C1862&lt;&gt;C1861</formula>
    </cfRule>
  </conditionalFormatting>
  <conditionalFormatting sqref="O1862">
    <cfRule type="expression" dxfId="2399" priority="20029" stopIfTrue="1">
      <formula>O1862&lt;&gt;O1861</formula>
    </cfRule>
  </conditionalFormatting>
  <conditionalFormatting sqref="P1862">
    <cfRule type="expression" dxfId="2398" priority="20030" stopIfTrue="1">
      <formula>P1862&lt;&gt;P1861</formula>
    </cfRule>
  </conditionalFormatting>
  <conditionalFormatting sqref="B1862">
    <cfRule type="expression" dxfId="2397" priority="20031" stopIfTrue="1">
      <formula>B1862&lt;&gt;B1861</formula>
    </cfRule>
  </conditionalFormatting>
  <conditionalFormatting sqref="C1862">
    <cfRule type="expression" dxfId="2396" priority="20032" stopIfTrue="1">
      <formula>C1862&lt;&gt;C1861</formula>
    </cfRule>
  </conditionalFormatting>
  <conditionalFormatting sqref="C1862:M1862">
    <cfRule type="expression" dxfId="2395" priority="20033" stopIfTrue="1">
      <formula>C1862&lt;&gt;C1861</formula>
    </cfRule>
  </conditionalFormatting>
  <conditionalFormatting sqref="T1862">
    <cfRule type="expression" dxfId="2394" priority="20036" stopIfTrue="1">
      <formula>T1862&lt;&gt;T1861</formula>
    </cfRule>
  </conditionalFormatting>
  <conditionalFormatting sqref="U1862:Z1862 X1862:X1863">
    <cfRule type="expression" dxfId="2393" priority="20045" stopIfTrue="1">
      <formula>U1862&lt;&gt;U1861</formula>
    </cfRule>
  </conditionalFormatting>
  <conditionalFormatting sqref="O1862">
    <cfRule type="expression" dxfId="2392" priority="20049" stopIfTrue="1">
      <formula>O1862&lt;&gt;O1861</formula>
    </cfRule>
  </conditionalFormatting>
  <conditionalFormatting sqref="P1862">
    <cfRule type="expression" dxfId="2391" priority="20050" stopIfTrue="1">
      <formula>P1862&lt;&gt;P1861</formula>
    </cfRule>
  </conditionalFormatting>
  <conditionalFormatting sqref="B1862">
    <cfRule type="expression" dxfId="2390" priority="20051" stopIfTrue="1">
      <formula>B1862&lt;&gt;B1861</formula>
    </cfRule>
  </conditionalFormatting>
  <conditionalFormatting sqref="C1862">
    <cfRule type="expression" dxfId="2389" priority="20052" stopIfTrue="1">
      <formula>C1862&lt;&gt;C1861</formula>
    </cfRule>
  </conditionalFormatting>
  <conditionalFormatting sqref="C1862:M1862">
    <cfRule type="expression" dxfId="2388" priority="20053" stopIfTrue="1">
      <formula>C1862&lt;&gt;C1861</formula>
    </cfRule>
  </conditionalFormatting>
  <conditionalFormatting sqref="O1862">
    <cfRule type="expression" dxfId="2387" priority="20063" stopIfTrue="1">
      <formula>O1862&lt;&gt;O1861</formula>
    </cfRule>
  </conditionalFormatting>
  <conditionalFormatting sqref="P1862">
    <cfRule type="expression" dxfId="2386" priority="20064" stopIfTrue="1">
      <formula>P1862&lt;&gt;P1861</formula>
    </cfRule>
  </conditionalFormatting>
  <conditionalFormatting sqref="B1862">
    <cfRule type="expression" dxfId="2385" priority="20065" stopIfTrue="1">
      <formula>B1862&lt;&gt;B1861</formula>
    </cfRule>
  </conditionalFormatting>
  <conditionalFormatting sqref="C1862">
    <cfRule type="expression" dxfId="2384" priority="20066" stopIfTrue="1">
      <formula>C1862&lt;&gt;C1861</formula>
    </cfRule>
  </conditionalFormatting>
  <conditionalFormatting sqref="C1862:M1862">
    <cfRule type="expression" dxfId="2383" priority="20067" stopIfTrue="1">
      <formula>C1862&lt;&gt;C1861</formula>
    </cfRule>
  </conditionalFormatting>
  <conditionalFormatting sqref="O1862">
    <cfRule type="expression" dxfId="2382" priority="20073" stopIfTrue="1">
      <formula>O1862&lt;&gt;O1861</formula>
    </cfRule>
  </conditionalFormatting>
  <conditionalFormatting sqref="P1862">
    <cfRule type="expression" dxfId="2381" priority="20074" stopIfTrue="1">
      <formula>P1862&lt;&gt;P1861</formula>
    </cfRule>
  </conditionalFormatting>
  <conditionalFormatting sqref="B1862">
    <cfRule type="expression" dxfId="2380" priority="20075" stopIfTrue="1">
      <formula>B1862&lt;&gt;B1861</formula>
    </cfRule>
  </conditionalFormatting>
  <conditionalFormatting sqref="C1862">
    <cfRule type="expression" dxfId="2379" priority="20076" stopIfTrue="1">
      <formula>C1862&lt;&gt;C1861</formula>
    </cfRule>
  </conditionalFormatting>
  <conditionalFormatting sqref="C1862:M1862">
    <cfRule type="expression" dxfId="2378" priority="20077" stopIfTrue="1">
      <formula>C1862&lt;&gt;C1861</formula>
    </cfRule>
  </conditionalFormatting>
  <conditionalFormatting sqref="O1862">
    <cfRule type="expression" dxfId="2377" priority="20087" stopIfTrue="1">
      <formula>O1862&lt;&gt;O1861</formula>
    </cfRule>
  </conditionalFormatting>
  <conditionalFormatting sqref="P1862">
    <cfRule type="expression" dxfId="2376" priority="20088" stopIfTrue="1">
      <formula>P1862&lt;&gt;P1861</formula>
    </cfRule>
  </conditionalFormatting>
  <conditionalFormatting sqref="B1862">
    <cfRule type="expression" dxfId="2375" priority="20089" stopIfTrue="1">
      <formula>B1862&lt;&gt;B1861</formula>
    </cfRule>
  </conditionalFormatting>
  <conditionalFormatting sqref="C1862">
    <cfRule type="expression" dxfId="2374" priority="20090" stopIfTrue="1">
      <formula>C1862&lt;&gt;C1861</formula>
    </cfRule>
  </conditionalFormatting>
  <conditionalFormatting sqref="C1862:M1862">
    <cfRule type="expression" dxfId="2373" priority="20091" stopIfTrue="1">
      <formula>C1862&lt;&gt;C1861</formula>
    </cfRule>
  </conditionalFormatting>
  <conditionalFormatting sqref="T1862">
    <cfRule type="expression" dxfId="2372" priority="20104" stopIfTrue="1">
      <formula>T1862&lt;&gt;T1861</formula>
    </cfRule>
  </conditionalFormatting>
  <conditionalFormatting sqref="R1862:S1862 P1862 U1862:Z1862 X1862:X1863">
    <cfRule type="expression" dxfId="2371" priority="20213" stopIfTrue="1">
      <formula>P1862&lt;&gt;P1861</formula>
    </cfRule>
  </conditionalFormatting>
  <conditionalFormatting sqref="O1862">
    <cfRule type="expression" dxfId="2370" priority="20216" stopIfTrue="1">
      <formula>O1862&lt;&gt;O1861</formula>
    </cfRule>
  </conditionalFormatting>
  <conditionalFormatting sqref="P1862">
    <cfRule type="expression" dxfId="2369" priority="20217" stopIfTrue="1">
      <formula>P1862&lt;&gt;P1861</formula>
    </cfRule>
  </conditionalFormatting>
  <conditionalFormatting sqref="B1862">
    <cfRule type="expression" dxfId="2368" priority="20218" stopIfTrue="1">
      <formula>B1862&lt;&gt;B1861</formula>
    </cfRule>
  </conditionalFormatting>
  <conditionalFormatting sqref="C1862">
    <cfRule type="expression" dxfId="2367" priority="20219" stopIfTrue="1">
      <formula>C1862&lt;&gt;C1861</formula>
    </cfRule>
  </conditionalFormatting>
  <conditionalFormatting sqref="C1862:M1862">
    <cfRule type="expression" dxfId="2366" priority="20220" stopIfTrue="1">
      <formula>C1862&lt;&gt;C1861</formula>
    </cfRule>
  </conditionalFormatting>
  <conditionalFormatting sqref="O1862">
    <cfRule type="expression" dxfId="2365" priority="20225" stopIfTrue="1">
      <formula>O1862&lt;&gt;O1861</formula>
    </cfRule>
  </conditionalFormatting>
  <conditionalFormatting sqref="P1862">
    <cfRule type="expression" dxfId="2364" priority="20226" stopIfTrue="1">
      <formula>P1862&lt;&gt;P1861</formula>
    </cfRule>
  </conditionalFormatting>
  <conditionalFormatting sqref="B1862">
    <cfRule type="expression" dxfId="2363" priority="20227" stopIfTrue="1">
      <formula>B1862&lt;&gt;B1861</formula>
    </cfRule>
  </conditionalFormatting>
  <conditionalFormatting sqref="C1862">
    <cfRule type="expression" dxfId="2362" priority="20228" stopIfTrue="1">
      <formula>C1862&lt;&gt;C1861</formula>
    </cfRule>
  </conditionalFormatting>
  <conditionalFormatting sqref="C1862:M1862">
    <cfRule type="expression" dxfId="2361" priority="20229" stopIfTrue="1">
      <formula>C1862&lt;&gt;C1861</formula>
    </cfRule>
  </conditionalFormatting>
  <conditionalFormatting sqref="O1862">
    <cfRule type="expression" dxfId="2360" priority="20234" stopIfTrue="1">
      <formula>O1862&lt;&gt;O1861</formula>
    </cfRule>
  </conditionalFormatting>
  <conditionalFormatting sqref="P1862">
    <cfRule type="expression" dxfId="2359" priority="20235" stopIfTrue="1">
      <formula>P1862&lt;&gt;P1861</formula>
    </cfRule>
  </conditionalFormatting>
  <conditionalFormatting sqref="B1862">
    <cfRule type="expression" dxfId="2358" priority="20236" stopIfTrue="1">
      <formula>B1862&lt;&gt;B1861</formula>
    </cfRule>
  </conditionalFormatting>
  <conditionalFormatting sqref="C1862">
    <cfRule type="expression" dxfId="2357" priority="20237" stopIfTrue="1">
      <formula>C1862&lt;&gt;C1861</formula>
    </cfRule>
  </conditionalFormatting>
  <conditionalFormatting sqref="C1862:M1862">
    <cfRule type="expression" dxfId="2356" priority="20238" stopIfTrue="1">
      <formula>C1862&lt;&gt;C1861</formula>
    </cfRule>
  </conditionalFormatting>
  <conditionalFormatting sqref="O1862">
    <cfRule type="expression" dxfId="2355" priority="20243" stopIfTrue="1">
      <formula>O1862&lt;&gt;O1861</formula>
    </cfRule>
  </conditionalFormatting>
  <conditionalFormatting sqref="P1862">
    <cfRule type="expression" dxfId="2354" priority="20244" stopIfTrue="1">
      <formula>P1862&lt;&gt;P1861</formula>
    </cfRule>
  </conditionalFormatting>
  <conditionalFormatting sqref="B1862">
    <cfRule type="expression" dxfId="2353" priority="20245" stopIfTrue="1">
      <formula>B1862&lt;&gt;B1861</formula>
    </cfRule>
  </conditionalFormatting>
  <conditionalFormatting sqref="C1862">
    <cfRule type="expression" dxfId="2352" priority="20246" stopIfTrue="1">
      <formula>C1862&lt;&gt;C1861</formula>
    </cfRule>
  </conditionalFormatting>
  <conditionalFormatting sqref="C1862:M1862">
    <cfRule type="expression" dxfId="2351" priority="20247" stopIfTrue="1">
      <formula>C1862&lt;&gt;C1861</formula>
    </cfRule>
  </conditionalFormatting>
  <conditionalFormatting sqref="T1862">
    <cfRule type="expression" dxfId="2350" priority="20250" stopIfTrue="1">
      <formula>T1862&lt;&gt;T1861</formula>
    </cfRule>
  </conditionalFormatting>
  <conditionalFormatting sqref="C1862:J1862">
    <cfRule type="expression" dxfId="2349" priority="20339" stopIfTrue="1">
      <formula>C1862&lt;&gt;C1861</formula>
    </cfRule>
  </conditionalFormatting>
  <conditionalFormatting sqref="B1862">
    <cfRule type="expression" dxfId="2348" priority="20340" stopIfTrue="1">
      <formula>B1862&lt;&gt;B1861</formula>
    </cfRule>
  </conditionalFormatting>
  <conditionalFormatting sqref="C1862">
    <cfRule type="expression" dxfId="2347" priority="20341" stopIfTrue="1">
      <formula>C1862&lt;&gt;C1861</formula>
    </cfRule>
  </conditionalFormatting>
  <conditionalFormatting sqref="B1862">
    <cfRule type="expression" dxfId="2346" priority="20344" stopIfTrue="1">
      <formula>B1862&lt;&gt;B1861</formula>
    </cfRule>
  </conditionalFormatting>
  <conditionalFormatting sqref="C1862">
    <cfRule type="expression" dxfId="2345" priority="20345" stopIfTrue="1">
      <formula>C1862&lt;&gt;C1861</formula>
    </cfRule>
  </conditionalFormatting>
  <conditionalFormatting sqref="B1862">
    <cfRule type="expression" dxfId="2344" priority="20346" stopIfTrue="1">
      <formula>B1862&lt;&gt;B1861</formula>
    </cfRule>
  </conditionalFormatting>
  <conditionalFormatting sqref="C1862">
    <cfRule type="expression" dxfId="2343" priority="20347" stopIfTrue="1">
      <formula>C1862&lt;&gt;C1861</formula>
    </cfRule>
  </conditionalFormatting>
  <conditionalFormatting sqref="B1862">
    <cfRule type="expression" dxfId="2342" priority="20350" stopIfTrue="1">
      <formula>B1862&lt;&gt;B1861</formula>
    </cfRule>
  </conditionalFormatting>
  <conditionalFormatting sqref="C1862">
    <cfRule type="expression" dxfId="2341" priority="20351" stopIfTrue="1">
      <formula>C1862&lt;&gt;C1861</formula>
    </cfRule>
  </conditionalFormatting>
  <conditionalFormatting sqref="B1862">
    <cfRule type="expression" dxfId="2340" priority="20405" stopIfTrue="1">
      <formula>B1862&lt;&gt;B1861</formula>
    </cfRule>
  </conditionalFormatting>
  <conditionalFormatting sqref="C1862">
    <cfRule type="expression" dxfId="2339" priority="20406" stopIfTrue="1">
      <formula>C1862&lt;&gt;C1861</formula>
    </cfRule>
  </conditionalFormatting>
  <conditionalFormatting sqref="B1862">
    <cfRule type="expression" dxfId="2338" priority="20407" stopIfTrue="1">
      <formula>B1862&lt;&gt;B1861</formula>
    </cfRule>
  </conditionalFormatting>
  <conditionalFormatting sqref="C1862">
    <cfRule type="expression" dxfId="2337" priority="20408" stopIfTrue="1">
      <formula>C1862&lt;&gt;C1861</formula>
    </cfRule>
  </conditionalFormatting>
  <conditionalFormatting sqref="B1862">
    <cfRule type="expression" dxfId="2336" priority="20409" stopIfTrue="1">
      <formula>B1862&lt;&gt;B1861</formula>
    </cfRule>
  </conditionalFormatting>
  <conditionalFormatting sqref="C1862">
    <cfRule type="expression" dxfId="2335" priority="20410" stopIfTrue="1">
      <formula>C1862&lt;&gt;C1861</formula>
    </cfRule>
  </conditionalFormatting>
  <conditionalFormatting sqref="B1862">
    <cfRule type="expression" dxfId="2334" priority="20411" stopIfTrue="1">
      <formula>B1862&lt;&gt;B1861</formula>
    </cfRule>
  </conditionalFormatting>
  <conditionalFormatting sqref="C1862">
    <cfRule type="expression" dxfId="2333" priority="20412" stopIfTrue="1">
      <formula>C1862&lt;&gt;C1861</formula>
    </cfRule>
  </conditionalFormatting>
  <conditionalFormatting sqref="O1862">
    <cfRule type="expression" dxfId="2332" priority="20413" stopIfTrue="1">
      <formula>O1862&lt;&gt;O1861</formula>
    </cfRule>
  </conditionalFormatting>
  <conditionalFormatting sqref="P1862">
    <cfRule type="expression" dxfId="2331" priority="20414" stopIfTrue="1">
      <formula>P1862&lt;&gt;P1861</formula>
    </cfRule>
  </conditionalFormatting>
  <conditionalFormatting sqref="O1862">
    <cfRule type="expression" dxfId="2330" priority="20416" stopIfTrue="1">
      <formula>O1862&lt;&gt;O1861</formula>
    </cfRule>
  </conditionalFormatting>
  <conditionalFormatting sqref="P1862">
    <cfRule type="expression" dxfId="2329" priority="20417" stopIfTrue="1">
      <formula>P1862&lt;&gt;P1861</formula>
    </cfRule>
  </conditionalFormatting>
  <conditionalFormatting sqref="O1862">
    <cfRule type="expression" dxfId="2328" priority="20419" stopIfTrue="1">
      <formula>O1862&lt;&gt;O1861</formula>
    </cfRule>
  </conditionalFormatting>
  <conditionalFormatting sqref="P1862">
    <cfRule type="expression" dxfId="2327" priority="20420" stopIfTrue="1">
      <formula>P1862&lt;&gt;P1861</formula>
    </cfRule>
  </conditionalFormatting>
  <conditionalFormatting sqref="O1862">
    <cfRule type="expression" dxfId="2326" priority="20422" stopIfTrue="1">
      <formula>O1862&lt;&gt;O1861</formula>
    </cfRule>
  </conditionalFormatting>
  <conditionalFormatting sqref="P1862">
    <cfRule type="expression" dxfId="2325" priority="20423" stopIfTrue="1">
      <formula>P1862&lt;&gt;P1861</formula>
    </cfRule>
  </conditionalFormatting>
  <conditionalFormatting sqref="O1862">
    <cfRule type="expression" dxfId="2324" priority="20425" stopIfTrue="1">
      <formula>O1862&lt;&gt;O1861</formula>
    </cfRule>
  </conditionalFormatting>
  <conditionalFormatting sqref="P1862">
    <cfRule type="expression" dxfId="2323" priority="20426" stopIfTrue="1">
      <formula>P1862&lt;&gt;P1861</formula>
    </cfRule>
  </conditionalFormatting>
  <conditionalFormatting sqref="O1862">
    <cfRule type="expression" dxfId="2322" priority="20428" stopIfTrue="1">
      <formula>O1862&lt;&gt;O1861</formula>
    </cfRule>
  </conditionalFormatting>
  <conditionalFormatting sqref="P1862">
    <cfRule type="expression" dxfId="2321" priority="20429" stopIfTrue="1">
      <formula>P1862&lt;&gt;P1861</formula>
    </cfRule>
  </conditionalFormatting>
  <conditionalFormatting sqref="O1862">
    <cfRule type="expression" dxfId="2320" priority="20431" stopIfTrue="1">
      <formula>O1862&lt;&gt;O1861</formula>
    </cfRule>
  </conditionalFormatting>
  <conditionalFormatting sqref="P1862">
    <cfRule type="expression" dxfId="2319" priority="20432" stopIfTrue="1">
      <formula>P1862&lt;&gt;P1861</formula>
    </cfRule>
  </conditionalFormatting>
  <conditionalFormatting sqref="O1862">
    <cfRule type="expression" dxfId="2318" priority="20434" stopIfTrue="1">
      <formula>O1862&lt;&gt;O1861</formula>
    </cfRule>
  </conditionalFormatting>
  <conditionalFormatting sqref="P1862">
    <cfRule type="expression" dxfId="2317" priority="20435" stopIfTrue="1">
      <formula>P1862&lt;&gt;P1861</formula>
    </cfRule>
  </conditionalFormatting>
  <conditionalFormatting sqref="O1862">
    <cfRule type="expression" dxfId="2316" priority="20437" stopIfTrue="1">
      <formula>O1862&lt;&gt;O1861</formula>
    </cfRule>
  </conditionalFormatting>
  <conditionalFormatting sqref="O1862">
    <cfRule type="expression" dxfId="2315" priority="20438" stopIfTrue="1">
      <formula>O1862&lt;&gt;O1861</formula>
    </cfRule>
  </conditionalFormatting>
  <conditionalFormatting sqref="O1862">
    <cfRule type="expression" dxfId="2314" priority="20439" stopIfTrue="1">
      <formula>O1862&lt;&gt;O1861</formula>
    </cfRule>
  </conditionalFormatting>
  <conditionalFormatting sqref="O1862">
    <cfRule type="expression" dxfId="2313" priority="20440" stopIfTrue="1">
      <formula>O1862&lt;&gt;O1861</formula>
    </cfRule>
  </conditionalFormatting>
  <conditionalFormatting sqref="O1862">
    <cfRule type="expression" dxfId="2312" priority="20441" stopIfTrue="1">
      <formula>O1862&lt;&gt;O1861</formula>
    </cfRule>
  </conditionalFormatting>
  <conditionalFormatting sqref="O1862">
    <cfRule type="expression" dxfId="2311" priority="20442" stopIfTrue="1">
      <formula>O1862&lt;&gt;O1861</formula>
    </cfRule>
  </conditionalFormatting>
  <conditionalFormatting sqref="O1862">
    <cfRule type="expression" dxfId="2310" priority="20443" stopIfTrue="1">
      <formula>O1862&lt;&gt;O1861</formula>
    </cfRule>
  </conditionalFormatting>
  <conditionalFormatting sqref="O1862">
    <cfRule type="expression" dxfId="2309" priority="20444" stopIfTrue="1">
      <formula>O1862&lt;&gt;O1861</formula>
    </cfRule>
  </conditionalFormatting>
  <conditionalFormatting sqref="O1862">
    <cfRule type="expression" dxfId="2308" priority="20445" stopIfTrue="1">
      <formula>O1862&lt;&gt;O1861</formula>
    </cfRule>
  </conditionalFormatting>
  <conditionalFormatting sqref="O1862">
    <cfRule type="expression" dxfId="2307" priority="20446" stopIfTrue="1">
      <formula>O1862&lt;&gt;O1861</formula>
    </cfRule>
  </conditionalFormatting>
  <conditionalFormatting sqref="O1862">
    <cfRule type="expression" dxfId="2306" priority="20447" stopIfTrue="1">
      <formula>O1862&lt;&gt;O1861</formula>
    </cfRule>
  </conditionalFormatting>
  <conditionalFormatting sqref="O1862">
    <cfRule type="expression" dxfId="2305" priority="20448" stopIfTrue="1">
      <formula>O1862&lt;&gt;O1861</formula>
    </cfRule>
  </conditionalFormatting>
  <conditionalFormatting sqref="O1862">
    <cfRule type="expression" dxfId="2304" priority="20449" stopIfTrue="1">
      <formula>O1862&lt;&gt;O1861</formula>
    </cfRule>
  </conditionalFormatting>
  <conditionalFormatting sqref="O1862">
    <cfRule type="expression" dxfId="2303" priority="20450" stopIfTrue="1">
      <formula>O1862&lt;&gt;O1861</formula>
    </cfRule>
  </conditionalFormatting>
  <conditionalFormatting sqref="O1862">
    <cfRule type="expression" dxfId="2302" priority="20451" stopIfTrue="1">
      <formula>O1862&lt;&gt;O1861</formula>
    </cfRule>
  </conditionalFormatting>
  <conditionalFormatting sqref="O1862">
    <cfRule type="expression" dxfId="2301" priority="20452" stopIfTrue="1">
      <formula>O1862&lt;&gt;O1861</formula>
    </cfRule>
  </conditionalFormatting>
  <conditionalFormatting sqref="O1862">
    <cfRule type="expression" dxfId="2300" priority="20480" stopIfTrue="1">
      <formula>O1862&lt;&gt;O1861</formula>
    </cfRule>
  </conditionalFormatting>
  <conditionalFormatting sqref="P1862">
    <cfRule type="expression" dxfId="2299" priority="20481" stopIfTrue="1">
      <formula>P1862&lt;&gt;P1861</formula>
    </cfRule>
  </conditionalFormatting>
  <conditionalFormatting sqref="X1862:X1863">
    <cfRule type="expression" dxfId="2298" priority="20482" stopIfTrue="1">
      <formula>X1862&lt;&gt;X1861</formula>
    </cfRule>
  </conditionalFormatting>
  <conditionalFormatting sqref="B1862">
    <cfRule type="expression" dxfId="2297" priority="20483" stopIfTrue="1">
      <formula>B1862&lt;&gt;B1861</formula>
    </cfRule>
  </conditionalFormatting>
  <conditionalFormatting sqref="C1862">
    <cfRule type="expression" dxfId="2296" priority="20484" stopIfTrue="1">
      <formula>C1862&lt;&gt;C1861</formula>
    </cfRule>
  </conditionalFormatting>
  <conditionalFormatting sqref="O1862">
    <cfRule type="expression" dxfId="2295" priority="20490" stopIfTrue="1">
      <formula>O1862&lt;&gt;O1861</formula>
    </cfRule>
  </conditionalFormatting>
  <conditionalFormatting sqref="P1862">
    <cfRule type="expression" dxfId="2294" priority="20491" stopIfTrue="1">
      <formula>P1862&lt;&gt;P1861</formula>
    </cfRule>
  </conditionalFormatting>
  <conditionalFormatting sqref="X1862:X1863">
    <cfRule type="expression" dxfId="2293" priority="20492" stopIfTrue="1">
      <formula>X1862&lt;&gt;X1861</formula>
    </cfRule>
  </conditionalFormatting>
  <conditionalFormatting sqref="B1862">
    <cfRule type="expression" dxfId="2292" priority="20493" stopIfTrue="1">
      <formula>B1862&lt;&gt;B1861</formula>
    </cfRule>
  </conditionalFormatting>
  <conditionalFormatting sqref="C1862">
    <cfRule type="expression" dxfId="2291" priority="20494" stopIfTrue="1">
      <formula>C1862&lt;&gt;C1861</formula>
    </cfRule>
  </conditionalFormatting>
  <conditionalFormatting sqref="O1862">
    <cfRule type="expression" dxfId="2290" priority="20500" stopIfTrue="1">
      <formula>O1862&lt;&gt;O1861</formula>
    </cfRule>
  </conditionalFormatting>
  <conditionalFormatting sqref="P1862">
    <cfRule type="expression" dxfId="2289" priority="20501" stopIfTrue="1">
      <formula>P1862&lt;&gt;P1861</formula>
    </cfRule>
  </conditionalFormatting>
  <conditionalFormatting sqref="X1862:X1863">
    <cfRule type="expression" dxfId="2288" priority="20502" stopIfTrue="1">
      <formula>X1862&lt;&gt;X1861</formula>
    </cfRule>
  </conditionalFormatting>
  <conditionalFormatting sqref="B1862">
    <cfRule type="expression" dxfId="2287" priority="20503" stopIfTrue="1">
      <formula>B1862&lt;&gt;B1861</formula>
    </cfRule>
  </conditionalFormatting>
  <conditionalFormatting sqref="C1862">
    <cfRule type="expression" dxfId="2286" priority="20504" stopIfTrue="1">
      <formula>C1862&lt;&gt;C1861</formula>
    </cfRule>
  </conditionalFormatting>
  <conditionalFormatting sqref="O1862">
    <cfRule type="expression" dxfId="2285" priority="20510" stopIfTrue="1">
      <formula>O1862&lt;&gt;O1861</formula>
    </cfRule>
  </conditionalFormatting>
  <conditionalFormatting sqref="P1862">
    <cfRule type="expression" dxfId="2284" priority="20511" stopIfTrue="1">
      <formula>P1862&lt;&gt;P1861</formula>
    </cfRule>
  </conditionalFormatting>
  <conditionalFormatting sqref="X1862:X1863">
    <cfRule type="expression" dxfId="2283" priority="20512" stopIfTrue="1">
      <formula>X1862&lt;&gt;X1861</formula>
    </cfRule>
  </conditionalFormatting>
  <conditionalFormatting sqref="B1862">
    <cfRule type="expression" dxfId="2282" priority="20513" stopIfTrue="1">
      <formula>B1862&lt;&gt;B1861</formula>
    </cfRule>
  </conditionalFormatting>
  <conditionalFormatting sqref="C1862">
    <cfRule type="expression" dxfId="2281" priority="20514" stopIfTrue="1">
      <formula>C1862&lt;&gt;C1861</formula>
    </cfRule>
  </conditionalFormatting>
  <conditionalFormatting sqref="O1862">
    <cfRule type="expression" dxfId="2280" priority="20520" stopIfTrue="1">
      <formula>O1862&lt;&gt;O1861</formula>
    </cfRule>
  </conditionalFormatting>
  <conditionalFormatting sqref="P1862">
    <cfRule type="expression" dxfId="2279" priority="20521" stopIfTrue="1">
      <formula>P1862&lt;&gt;P1861</formula>
    </cfRule>
  </conditionalFormatting>
  <conditionalFormatting sqref="X1862:X1863">
    <cfRule type="expression" dxfId="2278" priority="20522" stopIfTrue="1">
      <formula>X1862&lt;&gt;X1861</formula>
    </cfRule>
  </conditionalFormatting>
  <conditionalFormatting sqref="B1862">
    <cfRule type="expression" dxfId="2277" priority="20523" stopIfTrue="1">
      <formula>B1862&lt;&gt;B1861</formula>
    </cfRule>
  </conditionalFormatting>
  <conditionalFormatting sqref="C1862">
    <cfRule type="expression" dxfId="2276" priority="20524" stopIfTrue="1">
      <formula>C1862&lt;&gt;C1861</formula>
    </cfRule>
  </conditionalFormatting>
  <conditionalFormatting sqref="O1862">
    <cfRule type="expression" dxfId="2275" priority="20530" stopIfTrue="1">
      <formula>O1862&lt;&gt;O1861</formula>
    </cfRule>
  </conditionalFormatting>
  <conditionalFormatting sqref="P1862">
    <cfRule type="expression" dxfId="2274" priority="20531" stopIfTrue="1">
      <formula>P1862&lt;&gt;P1861</formula>
    </cfRule>
  </conditionalFormatting>
  <conditionalFormatting sqref="X1862:X1863">
    <cfRule type="expression" dxfId="2273" priority="20532" stopIfTrue="1">
      <formula>X1862&lt;&gt;X1861</formula>
    </cfRule>
  </conditionalFormatting>
  <conditionalFormatting sqref="B1862">
    <cfRule type="expression" dxfId="2272" priority="20533" stopIfTrue="1">
      <formula>B1862&lt;&gt;B1861</formula>
    </cfRule>
  </conditionalFormatting>
  <conditionalFormatting sqref="C1862">
    <cfRule type="expression" dxfId="2271" priority="20534" stopIfTrue="1">
      <formula>C1862&lt;&gt;C1861</formula>
    </cfRule>
  </conditionalFormatting>
  <conditionalFormatting sqref="O1862">
    <cfRule type="expression" dxfId="2270" priority="20540" stopIfTrue="1">
      <formula>O1862&lt;&gt;O1861</formula>
    </cfRule>
  </conditionalFormatting>
  <conditionalFormatting sqref="P1862">
    <cfRule type="expression" dxfId="2269" priority="20541" stopIfTrue="1">
      <formula>P1862&lt;&gt;P1861</formula>
    </cfRule>
  </conditionalFormatting>
  <conditionalFormatting sqref="X1862:X1863">
    <cfRule type="expression" dxfId="2268" priority="20542" stopIfTrue="1">
      <formula>X1862&lt;&gt;X1861</formula>
    </cfRule>
  </conditionalFormatting>
  <conditionalFormatting sqref="B1862">
    <cfRule type="expression" dxfId="2267" priority="20543" stopIfTrue="1">
      <formula>B1862&lt;&gt;B1861</formula>
    </cfRule>
  </conditionalFormatting>
  <conditionalFormatting sqref="C1862">
    <cfRule type="expression" dxfId="2266" priority="20544" stopIfTrue="1">
      <formula>C1862&lt;&gt;C1861</formula>
    </cfRule>
  </conditionalFormatting>
  <conditionalFormatting sqref="O1862">
    <cfRule type="expression" dxfId="2265" priority="20550" stopIfTrue="1">
      <formula>O1862&lt;&gt;O1861</formula>
    </cfRule>
  </conditionalFormatting>
  <conditionalFormatting sqref="P1862">
    <cfRule type="expression" dxfId="2264" priority="20551" stopIfTrue="1">
      <formula>P1862&lt;&gt;P1861</formula>
    </cfRule>
  </conditionalFormatting>
  <conditionalFormatting sqref="X1862:X1863">
    <cfRule type="expression" dxfId="2263" priority="20552" stopIfTrue="1">
      <formula>X1862&lt;&gt;X1861</formula>
    </cfRule>
  </conditionalFormatting>
  <conditionalFormatting sqref="B1862">
    <cfRule type="expression" dxfId="2262" priority="20553" stopIfTrue="1">
      <formula>B1862&lt;&gt;B1861</formula>
    </cfRule>
  </conditionalFormatting>
  <conditionalFormatting sqref="C1862">
    <cfRule type="expression" dxfId="2261" priority="20554" stopIfTrue="1">
      <formula>C1862&lt;&gt;C1861</formula>
    </cfRule>
  </conditionalFormatting>
  <conditionalFormatting sqref="O1862">
    <cfRule type="expression" dxfId="2260" priority="20557" stopIfTrue="1">
      <formula>O1862&lt;&gt;O1861</formula>
    </cfRule>
  </conditionalFormatting>
  <conditionalFormatting sqref="O1862">
    <cfRule type="expression" dxfId="2259" priority="20558" stopIfTrue="1">
      <formula>O1862&lt;&gt;O1861</formula>
    </cfRule>
  </conditionalFormatting>
  <conditionalFormatting sqref="O1862">
    <cfRule type="expression" dxfId="2258" priority="20559" stopIfTrue="1">
      <formula>O1862&lt;&gt;O1861</formula>
    </cfRule>
  </conditionalFormatting>
  <conditionalFormatting sqref="O1862">
    <cfRule type="expression" dxfId="2257" priority="20560" stopIfTrue="1">
      <formula>O1862&lt;&gt;O1861</formula>
    </cfRule>
  </conditionalFormatting>
  <conditionalFormatting sqref="O1862">
    <cfRule type="expression" dxfId="2256" priority="20561" stopIfTrue="1">
      <formula>O1862&lt;&gt;O1861</formula>
    </cfRule>
  </conditionalFormatting>
  <conditionalFormatting sqref="O1862">
    <cfRule type="expression" dxfId="2255" priority="20562" stopIfTrue="1">
      <formula>O1862&lt;&gt;O1861</formula>
    </cfRule>
  </conditionalFormatting>
  <conditionalFormatting sqref="O1862">
    <cfRule type="expression" dxfId="2254" priority="20563" stopIfTrue="1">
      <formula>O1862&lt;&gt;O1861</formula>
    </cfRule>
  </conditionalFormatting>
  <conditionalFormatting sqref="O1862">
    <cfRule type="expression" dxfId="2253" priority="20564" stopIfTrue="1">
      <formula>O1862&lt;&gt;O1861</formula>
    </cfRule>
  </conditionalFormatting>
  <conditionalFormatting sqref="O1862">
    <cfRule type="expression" dxfId="2252" priority="20565" stopIfTrue="1">
      <formula>O1862&lt;&gt;O1861</formula>
    </cfRule>
  </conditionalFormatting>
  <conditionalFormatting sqref="O1862">
    <cfRule type="expression" dxfId="2251" priority="20566" stopIfTrue="1">
      <formula>O1862&lt;&gt;O1861</formula>
    </cfRule>
  </conditionalFormatting>
  <conditionalFormatting sqref="O1862">
    <cfRule type="expression" dxfId="2250" priority="20567" stopIfTrue="1">
      <formula>O1862&lt;&gt;O1861</formula>
    </cfRule>
  </conditionalFormatting>
  <conditionalFormatting sqref="O1862">
    <cfRule type="expression" dxfId="2249" priority="20568" stopIfTrue="1">
      <formula>O1862&lt;&gt;O1861</formula>
    </cfRule>
  </conditionalFormatting>
  <conditionalFormatting sqref="O1862">
    <cfRule type="expression" dxfId="2248" priority="20569" stopIfTrue="1">
      <formula>O1862&lt;&gt;O1861</formula>
    </cfRule>
  </conditionalFormatting>
  <conditionalFormatting sqref="O1862">
    <cfRule type="expression" dxfId="2247" priority="20570" stopIfTrue="1">
      <formula>O1862&lt;&gt;O1861</formula>
    </cfRule>
  </conditionalFormatting>
  <conditionalFormatting sqref="O1862">
    <cfRule type="expression" dxfId="2246" priority="20571" stopIfTrue="1">
      <formula>O1862&lt;&gt;O1861</formula>
    </cfRule>
  </conditionalFormatting>
  <conditionalFormatting sqref="O1862">
    <cfRule type="expression" dxfId="2245" priority="20572" stopIfTrue="1">
      <formula>O1862&lt;&gt;O1861</formula>
    </cfRule>
  </conditionalFormatting>
  <conditionalFormatting sqref="K1862">
    <cfRule type="expression" dxfId="2244" priority="20573" stopIfTrue="1">
      <formula>K1862&lt;&gt;K1831</formula>
    </cfRule>
  </conditionalFormatting>
  <conditionalFormatting sqref="C1680">
    <cfRule type="expression" dxfId="2243" priority="20674" stopIfTrue="1">
      <formula>C1680&lt;&gt;C1679</formula>
    </cfRule>
  </conditionalFormatting>
  <conditionalFormatting sqref="C1680">
    <cfRule type="expression" dxfId="2242" priority="20675" stopIfTrue="1">
      <formula>C1680&lt;&gt;C1679</formula>
    </cfRule>
  </conditionalFormatting>
  <conditionalFormatting sqref="C1680">
    <cfRule type="expression" dxfId="2241" priority="20679" stopIfTrue="1">
      <formula>C1680&lt;&gt;C1679</formula>
    </cfRule>
  </conditionalFormatting>
  <conditionalFormatting sqref="C1680">
    <cfRule type="expression" dxfId="2240" priority="20683" stopIfTrue="1">
      <formula>C1680&lt;&gt;C1679</formula>
    </cfRule>
  </conditionalFormatting>
  <conditionalFormatting sqref="C1680">
    <cfRule type="expression" dxfId="2239" priority="20688" stopIfTrue="1">
      <formula>C1680&lt;&gt;C1679</formula>
    </cfRule>
  </conditionalFormatting>
  <conditionalFormatting sqref="C1680">
    <cfRule type="expression" dxfId="2238" priority="20693" stopIfTrue="1">
      <formula>C1680&lt;&gt;C1679</formula>
    </cfRule>
  </conditionalFormatting>
  <conditionalFormatting sqref="C1680">
    <cfRule type="expression" dxfId="2237" priority="20696" stopIfTrue="1">
      <formula>C1680&lt;&gt;C1679</formula>
    </cfRule>
  </conditionalFormatting>
  <conditionalFormatting sqref="C1680">
    <cfRule type="expression" dxfId="2236" priority="20701" stopIfTrue="1">
      <formula>C1680&lt;&gt;C1679</formula>
    </cfRule>
  </conditionalFormatting>
  <conditionalFormatting sqref="C1680">
    <cfRule type="expression" dxfId="2235" priority="20705" stopIfTrue="1">
      <formula>C1680&lt;&gt;C1679</formula>
    </cfRule>
  </conditionalFormatting>
  <conditionalFormatting sqref="C1680">
    <cfRule type="expression" dxfId="2234" priority="20822" stopIfTrue="1">
      <formula>C1680&lt;&gt;C1679</formula>
    </cfRule>
  </conditionalFormatting>
  <conditionalFormatting sqref="C1680">
    <cfRule type="expression" dxfId="2233" priority="20823" stopIfTrue="1">
      <formula>C1680&lt;&gt;C1679</formula>
    </cfRule>
  </conditionalFormatting>
  <conditionalFormatting sqref="C1680">
    <cfRule type="expression" dxfId="2232" priority="20826" stopIfTrue="1">
      <formula>C1680&lt;&gt;C1679</formula>
    </cfRule>
  </conditionalFormatting>
  <conditionalFormatting sqref="C1680">
    <cfRule type="expression" dxfId="2231" priority="20827" stopIfTrue="1">
      <formula>C1680&lt;&gt;C1679</formula>
    </cfRule>
  </conditionalFormatting>
  <conditionalFormatting sqref="C1680">
    <cfRule type="expression" dxfId="2230" priority="20830" stopIfTrue="1">
      <formula>C1680&lt;&gt;C1679</formula>
    </cfRule>
  </conditionalFormatting>
  <conditionalFormatting sqref="C1680">
    <cfRule type="expression" dxfId="2229" priority="20831" stopIfTrue="1">
      <formula>C1680&lt;&gt;C1679</formula>
    </cfRule>
  </conditionalFormatting>
  <conditionalFormatting sqref="C1680">
    <cfRule type="expression" dxfId="2228" priority="20834" stopIfTrue="1">
      <formula>C1680&lt;&gt;C1679</formula>
    </cfRule>
  </conditionalFormatting>
  <conditionalFormatting sqref="C1680">
    <cfRule type="expression" dxfId="2227" priority="20835" stopIfTrue="1">
      <formula>C1680&lt;&gt;C1679</formula>
    </cfRule>
  </conditionalFormatting>
  <conditionalFormatting sqref="C1680">
    <cfRule type="expression" dxfId="2226" priority="20838" stopIfTrue="1">
      <formula>C1680&lt;&gt;C1679</formula>
    </cfRule>
  </conditionalFormatting>
  <conditionalFormatting sqref="C1680">
    <cfRule type="expression" dxfId="2225" priority="20839" stopIfTrue="1">
      <formula>C1680&lt;&gt;C1679</formula>
    </cfRule>
  </conditionalFormatting>
  <conditionalFormatting sqref="C1680">
    <cfRule type="expression" dxfId="2224" priority="20842" stopIfTrue="1">
      <formula>C1680&lt;&gt;C1679</formula>
    </cfRule>
  </conditionalFormatting>
  <conditionalFormatting sqref="C1680">
    <cfRule type="expression" dxfId="2223" priority="20843" stopIfTrue="1">
      <formula>C1680&lt;&gt;C1679</formula>
    </cfRule>
  </conditionalFormatting>
  <conditionalFormatting sqref="C1680">
    <cfRule type="expression" dxfId="2222" priority="20846" stopIfTrue="1">
      <formula>C1680&lt;&gt;C1679</formula>
    </cfRule>
  </conditionalFormatting>
  <conditionalFormatting sqref="C1680">
    <cfRule type="expression" dxfId="2221" priority="20847" stopIfTrue="1">
      <formula>C1680&lt;&gt;C1679</formula>
    </cfRule>
  </conditionalFormatting>
  <conditionalFormatting sqref="C1680">
    <cfRule type="expression" dxfId="2220" priority="20850" stopIfTrue="1">
      <formula>C1680&lt;&gt;C1679</formula>
    </cfRule>
  </conditionalFormatting>
  <conditionalFormatting sqref="C1680">
    <cfRule type="expression" dxfId="2219" priority="20851" stopIfTrue="1">
      <formula>C1680&lt;&gt;C1679</formula>
    </cfRule>
  </conditionalFormatting>
  <conditionalFormatting sqref="C1680">
    <cfRule type="expression" dxfId="2218" priority="20852" stopIfTrue="1">
      <formula>C1680&lt;&gt;C1679</formula>
    </cfRule>
  </conditionalFormatting>
  <conditionalFormatting sqref="C1680">
    <cfRule type="expression" dxfId="2217" priority="20853" stopIfTrue="1">
      <formula>C1680&lt;&gt;C1679</formula>
    </cfRule>
  </conditionalFormatting>
  <conditionalFormatting sqref="C1680">
    <cfRule type="expression" dxfId="2216" priority="20854" stopIfTrue="1">
      <formula>C1680&lt;&gt;C1679</formula>
    </cfRule>
  </conditionalFormatting>
  <conditionalFormatting sqref="C1680">
    <cfRule type="expression" dxfId="2215" priority="20855" stopIfTrue="1">
      <formula>C1680&lt;&gt;C1679</formula>
    </cfRule>
  </conditionalFormatting>
  <conditionalFormatting sqref="C1680">
    <cfRule type="expression" dxfId="2214" priority="20856" stopIfTrue="1">
      <formula>C1680&lt;&gt;C1679</formula>
    </cfRule>
  </conditionalFormatting>
  <conditionalFormatting sqref="C1680">
    <cfRule type="expression" dxfId="2213" priority="20857" stopIfTrue="1">
      <formula>C1680&lt;&gt;C1679</formula>
    </cfRule>
  </conditionalFormatting>
  <conditionalFormatting sqref="C1680">
    <cfRule type="expression" dxfId="2212" priority="20858" stopIfTrue="1">
      <formula>C1680&lt;&gt;C1679</formula>
    </cfRule>
  </conditionalFormatting>
  <conditionalFormatting sqref="C1680">
    <cfRule type="expression" dxfId="2211" priority="20859" stopIfTrue="1">
      <formula>C1680&lt;&gt;C1679</formula>
    </cfRule>
  </conditionalFormatting>
  <conditionalFormatting sqref="C1680">
    <cfRule type="expression" dxfId="2210" priority="20860" stopIfTrue="1">
      <formula>C1680&lt;&gt;C1679</formula>
    </cfRule>
  </conditionalFormatting>
  <conditionalFormatting sqref="C1680">
    <cfRule type="expression" dxfId="2209" priority="20861" stopIfTrue="1">
      <formula>C1680&lt;&gt;C1679</formula>
    </cfRule>
  </conditionalFormatting>
  <conditionalFormatting sqref="C1680">
    <cfRule type="expression" dxfId="2208" priority="20862" stopIfTrue="1">
      <formula>C1680&lt;&gt;C1679</formula>
    </cfRule>
  </conditionalFormatting>
  <conditionalFormatting sqref="C1680">
    <cfRule type="expression" dxfId="2207" priority="20863" stopIfTrue="1">
      <formula>C1680&lt;&gt;C1679</formula>
    </cfRule>
  </conditionalFormatting>
  <conditionalFormatting sqref="C1680">
    <cfRule type="expression" dxfId="2206" priority="20864" stopIfTrue="1">
      <formula>C1680&lt;&gt;C1679</formula>
    </cfRule>
  </conditionalFormatting>
  <conditionalFormatting sqref="C1680">
    <cfRule type="expression" dxfId="2205" priority="20865" stopIfTrue="1">
      <formula>C1680&lt;&gt;C1679</formula>
    </cfRule>
  </conditionalFormatting>
  <conditionalFormatting sqref="C1680">
    <cfRule type="expression" dxfId="2204" priority="20866" stopIfTrue="1">
      <formula>C1680&lt;&gt;C1679</formula>
    </cfRule>
  </conditionalFormatting>
  <conditionalFormatting sqref="C1680">
    <cfRule type="expression" dxfId="2203" priority="20867" stopIfTrue="1">
      <formula>C1680&lt;&gt;C1679</formula>
    </cfRule>
  </conditionalFormatting>
  <conditionalFormatting sqref="C1680">
    <cfRule type="expression" dxfId="2202" priority="20955" stopIfTrue="1">
      <formula>C1680&lt;&gt;C1679</formula>
    </cfRule>
  </conditionalFormatting>
  <conditionalFormatting sqref="C1680">
    <cfRule type="expression" dxfId="2201" priority="20956" stopIfTrue="1">
      <formula>C1680&lt;&gt;C1679</formula>
    </cfRule>
  </conditionalFormatting>
  <conditionalFormatting sqref="C1680">
    <cfRule type="expression" dxfId="2200" priority="20959" stopIfTrue="1">
      <formula>C1680&lt;&gt;C1679</formula>
    </cfRule>
  </conditionalFormatting>
  <conditionalFormatting sqref="C1680">
    <cfRule type="expression" dxfId="2199" priority="20960" stopIfTrue="1">
      <formula>C1680&lt;&gt;C1679</formula>
    </cfRule>
  </conditionalFormatting>
  <conditionalFormatting sqref="C1680">
    <cfRule type="expression" dxfId="2198" priority="20963" stopIfTrue="1">
      <formula>C1680&lt;&gt;C1679</formula>
    </cfRule>
  </conditionalFormatting>
  <conditionalFormatting sqref="C1680">
    <cfRule type="expression" dxfId="2197" priority="20964" stopIfTrue="1">
      <formula>C1680&lt;&gt;C1679</formula>
    </cfRule>
  </conditionalFormatting>
  <conditionalFormatting sqref="C1680">
    <cfRule type="expression" dxfId="2196" priority="20967" stopIfTrue="1">
      <formula>C1680&lt;&gt;C1679</formula>
    </cfRule>
  </conditionalFormatting>
  <conditionalFormatting sqref="C1680">
    <cfRule type="expression" dxfId="2195" priority="20968" stopIfTrue="1">
      <formula>C1680&lt;&gt;C1679</formula>
    </cfRule>
  </conditionalFormatting>
  <conditionalFormatting sqref="C1680">
    <cfRule type="expression" dxfId="2194" priority="20971" stopIfTrue="1">
      <formula>C1680&lt;&gt;C1679</formula>
    </cfRule>
  </conditionalFormatting>
  <conditionalFormatting sqref="C1680">
    <cfRule type="expression" dxfId="2193" priority="20972" stopIfTrue="1">
      <formula>C1680&lt;&gt;C1679</formula>
    </cfRule>
  </conditionalFormatting>
  <conditionalFormatting sqref="C1680">
    <cfRule type="expression" dxfId="2192" priority="20975" stopIfTrue="1">
      <formula>C1680&lt;&gt;C1679</formula>
    </cfRule>
  </conditionalFormatting>
  <conditionalFormatting sqref="C1680">
    <cfRule type="expression" dxfId="2191" priority="20976" stopIfTrue="1">
      <formula>C1680&lt;&gt;C1679</formula>
    </cfRule>
  </conditionalFormatting>
  <conditionalFormatting sqref="C1680">
    <cfRule type="expression" dxfId="2190" priority="20979" stopIfTrue="1">
      <formula>C1680&lt;&gt;C1679</formula>
    </cfRule>
  </conditionalFormatting>
  <conditionalFormatting sqref="C1680">
    <cfRule type="expression" dxfId="2189" priority="20980" stopIfTrue="1">
      <formula>C1680&lt;&gt;C1679</formula>
    </cfRule>
  </conditionalFormatting>
  <conditionalFormatting sqref="C1680">
    <cfRule type="expression" dxfId="2188" priority="20983" stopIfTrue="1">
      <formula>C1680&lt;&gt;C1679</formula>
    </cfRule>
  </conditionalFormatting>
  <conditionalFormatting sqref="C1680">
    <cfRule type="expression" dxfId="2187" priority="20984" stopIfTrue="1">
      <formula>C1680&lt;&gt;C1679</formula>
    </cfRule>
  </conditionalFormatting>
  <conditionalFormatting sqref="C1680">
    <cfRule type="expression" dxfId="2186" priority="20985" stopIfTrue="1">
      <formula>C1680&lt;&gt;C1679</formula>
    </cfRule>
  </conditionalFormatting>
  <conditionalFormatting sqref="C1680">
    <cfRule type="expression" dxfId="2185" priority="20986" stopIfTrue="1">
      <formula>C1680&lt;&gt;C1679</formula>
    </cfRule>
  </conditionalFormatting>
  <conditionalFormatting sqref="C1680">
    <cfRule type="expression" dxfId="2184" priority="20987" stopIfTrue="1">
      <formula>C1680&lt;&gt;C1679</formula>
    </cfRule>
  </conditionalFormatting>
  <conditionalFormatting sqref="C1680">
    <cfRule type="expression" dxfId="2183" priority="20988" stopIfTrue="1">
      <formula>C1680&lt;&gt;C1679</formula>
    </cfRule>
  </conditionalFormatting>
  <conditionalFormatting sqref="C1680">
    <cfRule type="expression" dxfId="2182" priority="20989" stopIfTrue="1">
      <formula>C1680&lt;&gt;C1679</formula>
    </cfRule>
  </conditionalFormatting>
  <conditionalFormatting sqref="C1680">
    <cfRule type="expression" dxfId="2181" priority="20990" stopIfTrue="1">
      <formula>C1680&lt;&gt;C1679</formula>
    </cfRule>
  </conditionalFormatting>
  <conditionalFormatting sqref="C1680">
    <cfRule type="expression" dxfId="2180" priority="20991" stopIfTrue="1">
      <formula>C1680&lt;&gt;C1679</formula>
    </cfRule>
  </conditionalFormatting>
  <conditionalFormatting sqref="C1680">
    <cfRule type="expression" dxfId="2179" priority="20992" stopIfTrue="1">
      <formula>C1680&lt;&gt;C1679</formula>
    </cfRule>
  </conditionalFormatting>
  <conditionalFormatting sqref="C1680">
    <cfRule type="expression" dxfId="2178" priority="20993" stopIfTrue="1">
      <formula>C1680&lt;&gt;C1679</formula>
    </cfRule>
  </conditionalFormatting>
  <conditionalFormatting sqref="C1680">
    <cfRule type="expression" dxfId="2177" priority="20994" stopIfTrue="1">
      <formula>C1680&lt;&gt;C1679</formula>
    </cfRule>
  </conditionalFormatting>
  <conditionalFormatting sqref="C1680">
    <cfRule type="expression" dxfId="2176" priority="20995" stopIfTrue="1">
      <formula>C1680&lt;&gt;C1679</formula>
    </cfRule>
  </conditionalFormatting>
  <conditionalFormatting sqref="C1680">
    <cfRule type="expression" dxfId="2175" priority="20996" stopIfTrue="1">
      <formula>C1680&lt;&gt;C1679</formula>
    </cfRule>
  </conditionalFormatting>
  <conditionalFormatting sqref="C1680">
    <cfRule type="expression" dxfId="2174" priority="20997" stopIfTrue="1">
      <formula>C1680&lt;&gt;C1679</formula>
    </cfRule>
  </conditionalFormatting>
  <conditionalFormatting sqref="C1680">
    <cfRule type="expression" dxfId="2173" priority="20998" stopIfTrue="1">
      <formula>C1680&lt;&gt;C1679</formula>
    </cfRule>
  </conditionalFormatting>
  <conditionalFormatting sqref="C1680">
    <cfRule type="expression" dxfId="2172" priority="20999" stopIfTrue="1">
      <formula>C1680&lt;&gt;C1679</formula>
    </cfRule>
  </conditionalFormatting>
  <conditionalFormatting sqref="C1680">
    <cfRule type="expression" dxfId="2171" priority="21000" stopIfTrue="1">
      <formula>C1680&lt;&gt;C1679</formula>
    </cfRule>
  </conditionalFormatting>
  <conditionalFormatting sqref="C1862">
    <cfRule type="expression" dxfId="2170" priority="21238" stopIfTrue="1">
      <formula>C1862&lt;&gt;C1861</formula>
    </cfRule>
  </conditionalFormatting>
  <conditionalFormatting sqref="C1862">
    <cfRule type="expression" dxfId="2169" priority="21239" stopIfTrue="1">
      <formula>C1862&lt;&gt;C1861</formula>
    </cfRule>
  </conditionalFormatting>
  <conditionalFormatting sqref="C1862">
    <cfRule type="expression" dxfId="2168" priority="21240" stopIfTrue="1">
      <formula>C1862&lt;&gt;C1861</formula>
    </cfRule>
  </conditionalFormatting>
  <conditionalFormatting sqref="C1862">
    <cfRule type="expression" dxfId="2167" priority="21242" stopIfTrue="1">
      <formula>C1862&lt;&gt;C1861</formula>
    </cfRule>
  </conditionalFormatting>
  <conditionalFormatting sqref="C1862">
    <cfRule type="expression" dxfId="2166" priority="21244" stopIfTrue="1">
      <formula>C1862&lt;&gt;C1861</formula>
    </cfRule>
  </conditionalFormatting>
  <conditionalFormatting sqref="C1862">
    <cfRule type="expression" dxfId="2165" priority="21246" stopIfTrue="1">
      <formula>C1862&lt;&gt;C1861</formula>
    </cfRule>
  </conditionalFormatting>
  <conditionalFormatting sqref="C1862">
    <cfRule type="expression" dxfId="2164" priority="21248" stopIfTrue="1">
      <formula>C1862&lt;&gt;C1861</formula>
    </cfRule>
  </conditionalFormatting>
  <conditionalFormatting sqref="C1862">
    <cfRule type="expression" dxfId="2163" priority="21250" stopIfTrue="1">
      <formula>C1862&lt;&gt;C1861</formula>
    </cfRule>
  </conditionalFormatting>
  <conditionalFormatting sqref="C1862">
    <cfRule type="expression" dxfId="2162" priority="21252" stopIfTrue="1">
      <formula>C1862&lt;&gt;C1861</formula>
    </cfRule>
  </conditionalFormatting>
  <conditionalFormatting sqref="C1862">
    <cfRule type="expression" dxfId="2161" priority="21254" stopIfTrue="1">
      <formula>C1862&lt;&gt;C1861</formula>
    </cfRule>
  </conditionalFormatting>
  <conditionalFormatting sqref="C1862">
    <cfRule type="expression" dxfId="2160" priority="21256" stopIfTrue="1">
      <formula>C1862&lt;&gt;C1861</formula>
    </cfRule>
  </conditionalFormatting>
  <conditionalFormatting sqref="C1862">
    <cfRule type="expression" dxfId="2159" priority="21257" stopIfTrue="1">
      <formula>C1862&lt;&gt;C1861</formula>
    </cfRule>
  </conditionalFormatting>
  <conditionalFormatting sqref="C1862">
    <cfRule type="expression" dxfId="2158" priority="21259" stopIfTrue="1">
      <formula>C1862&lt;&gt;C1861</formula>
    </cfRule>
  </conditionalFormatting>
  <conditionalFormatting sqref="C1862">
    <cfRule type="expression" dxfId="2157" priority="21260" stopIfTrue="1">
      <formula>C1862&lt;&gt;C1861</formula>
    </cfRule>
  </conditionalFormatting>
  <conditionalFormatting sqref="C1862">
    <cfRule type="expression" dxfId="2156" priority="21262" stopIfTrue="1">
      <formula>C1862&lt;&gt;C1861</formula>
    </cfRule>
  </conditionalFormatting>
  <conditionalFormatting sqref="C1862">
    <cfRule type="expression" dxfId="2155" priority="21263" stopIfTrue="1">
      <formula>C1862&lt;&gt;C1861</formula>
    </cfRule>
  </conditionalFormatting>
  <conditionalFormatting sqref="C1862">
    <cfRule type="expression" dxfId="2154" priority="21265" stopIfTrue="1">
      <formula>C1862&lt;&gt;C1861</formula>
    </cfRule>
  </conditionalFormatting>
  <conditionalFormatting sqref="C1862">
    <cfRule type="expression" dxfId="2153" priority="21266" stopIfTrue="1">
      <formula>C1862&lt;&gt;C1861</formula>
    </cfRule>
  </conditionalFormatting>
  <conditionalFormatting sqref="C1862">
    <cfRule type="expression" dxfId="2152" priority="21269" stopIfTrue="1">
      <formula>C1862&lt;&gt;C1861</formula>
    </cfRule>
  </conditionalFormatting>
  <conditionalFormatting sqref="C1862">
    <cfRule type="expression" dxfId="2151" priority="21270" stopIfTrue="1">
      <formula>C1862&lt;&gt;C1861</formula>
    </cfRule>
  </conditionalFormatting>
  <conditionalFormatting sqref="C1862">
    <cfRule type="expression" dxfId="2150" priority="21272" stopIfTrue="1">
      <formula>C1862&lt;&gt;C1861</formula>
    </cfRule>
  </conditionalFormatting>
  <conditionalFormatting sqref="C1862">
    <cfRule type="expression" dxfId="2149" priority="21273" stopIfTrue="1">
      <formula>C1862&lt;&gt;C1861</formula>
    </cfRule>
  </conditionalFormatting>
  <conditionalFormatting sqref="C1862">
    <cfRule type="expression" dxfId="2148" priority="21275" stopIfTrue="1">
      <formula>C1862&lt;&gt;C1861</formula>
    </cfRule>
  </conditionalFormatting>
  <conditionalFormatting sqref="C1862">
    <cfRule type="expression" dxfId="2147" priority="21276" stopIfTrue="1">
      <formula>C1862&lt;&gt;C1861</formula>
    </cfRule>
  </conditionalFormatting>
  <conditionalFormatting sqref="C1862">
    <cfRule type="expression" dxfId="2146" priority="21278" stopIfTrue="1">
      <formula>C1862&lt;&gt;C1861</formula>
    </cfRule>
  </conditionalFormatting>
  <conditionalFormatting sqref="C1862">
    <cfRule type="expression" dxfId="2145" priority="21279" stopIfTrue="1">
      <formula>C1862&lt;&gt;C1861</formula>
    </cfRule>
  </conditionalFormatting>
  <conditionalFormatting sqref="C1862">
    <cfRule type="expression" dxfId="2144" priority="21282" stopIfTrue="1">
      <formula>C1862&lt;&gt;C1861</formula>
    </cfRule>
  </conditionalFormatting>
  <conditionalFormatting sqref="C1862">
    <cfRule type="expression" dxfId="2143" priority="21283" stopIfTrue="1">
      <formula>C1862&lt;&gt;C1861</formula>
    </cfRule>
  </conditionalFormatting>
  <conditionalFormatting sqref="C1862">
    <cfRule type="expression" dxfId="2142" priority="21285" stopIfTrue="1">
      <formula>C1862&lt;&gt;C1861</formula>
    </cfRule>
  </conditionalFormatting>
  <conditionalFormatting sqref="C1862">
    <cfRule type="expression" dxfId="2141" priority="21286" stopIfTrue="1">
      <formula>C1862&lt;&gt;C1861</formula>
    </cfRule>
  </conditionalFormatting>
  <conditionalFormatting sqref="C1862">
    <cfRule type="expression" dxfId="2140" priority="21288" stopIfTrue="1">
      <formula>C1862&lt;&gt;C1861</formula>
    </cfRule>
  </conditionalFormatting>
  <conditionalFormatting sqref="C1862">
    <cfRule type="expression" dxfId="2139" priority="21289" stopIfTrue="1">
      <formula>C1862&lt;&gt;C1861</formula>
    </cfRule>
  </conditionalFormatting>
  <conditionalFormatting sqref="C1862">
    <cfRule type="expression" dxfId="2138" priority="21291" stopIfTrue="1">
      <formula>C1862&lt;&gt;C1861</formula>
    </cfRule>
  </conditionalFormatting>
  <conditionalFormatting sqref="C1862">
    <cfRule type="expression" dxfId="2137" priority="21292" stopIfTrue="1">
      <formula>C1862&lt;&gt;C1861</formula>
    </cfRule>
  </conditionalFormatting>
  <conditionalFormatting sqref="C1862">
    <cfRule type="expression" dxfId="2136" priority="21295" stopIfTrue="1">
      <formula>C1862&lt;&gt;C1861</formula>
    </cfRule>
  </conditionalFormatting>
  <conditionalFormatting sqref="C1862">
    <cfRule type="expression" dxfId="2135" priority="21296" stopIfTrue="1">
      <formula>C1862&lt;&gt;C1861</formula>
    </cfRule>
  </conditionalFormatting>
  <conditionalFormatting sqref="C1862">
    <cfRule type="expression" dxfId="2134" priority="21298" stopIfTrue="1">
      <formula>C1862&lt;&gt;C1861</formula>
    </cfRule>
  </conditionalFormatting>
  <conditionalFormatting sqref="C1862">
    <cfRule type="expression" dxfId="2133" priority="21299" stopIfTrue="1">
      <formula>C1862&lt;&gt;C1861</formula>
    </cfRule>
  </conditionalFormatting>
  <conditionalFormatting sqref="C1862">
    <cfRule type="expression" dxfId="2132" priority="21301" stopIfTrue="1">
      <formula>C1862&lt;&gt;C1861</formula>
    </cfRule>
  </conditionalFormatting>
  <conditionalFormatting sqref="C1862">
    <cfRule type="expression" dxfId="2131" priority="21302" stopIfTrue="1">
      <formula>C1862&lt;&gt;C1861</formula>
    </cfRule>
  </conditionalFormatting>
  <conditionalFormatting sqref="C1862">
    <cfRule type="expression" dxfId="2130" priority="21304" stopIfTrue="1">
      <formula>C1862&lt;&gt;C1861</formula>
    </cfRule>
  </conditionalFormatting>
  <conditionalFormatting sqref="C1862">
    <cfRule type="expression" dxfId="2129" priority="21305" stopIfTrue="1">
      <formula>C1862&lt;&gt;C1861</formula>
    </cfRule>
  </conditionalFormatting>
  <conditionalFormatting sqref="C1862">
    <cfRule type="expression" dxfId="2128" priority="21316" stopIfTrue="1">
      <formula>C1862&lt;&gt;C1861</formula>
    </cfRule>
  </conditionalFormatting>
  <conditionalFormatting sqref="C1862">
    <cfRule type="expression" dxfId="2127" priority="21317" stopIfTrue="1">
      <formula>C1862&lt;&gt;C1861</formula>
    </cfRule>
  </conditionalFormatting>
  <conditionalFormatting sqref="C1862">
    <cfRule type="expression" dxfId="2126" priority="21318" stopIfTrue="1">
      <formula>C1862&lt;&gt;C1861</formula>
    </cfRule>
  </conditionalFormatting>
  <conditionalFormatting sqref="C1862">
    <cfRule type="expression" dxfId="2125" priority="21319" stopIfTrue="1">
      <formula>C1862&lt;&gt;C1861</formula>
    </cfRule>
  </conditionalFormatting>
  <conditionalFormatting sqref="C1862">
    <cfRule type="expression" dxfId="2124" priority="21320" stopIfTrue="1">
      <formula>C1862&lt;&gt;C1861</formula>
    </cfRule>
  </conditionalFormatting>
  <conditionalFormatting sqref="C1862">
    <cfRule type="expression" dxfId="2123" priority="21321" stopIfTrue="1">
      <formula>C1862&lt;&gt;C1861</formula>
    </cfRule>
  </conditionalFormatting>
  <conditionalFormatting sqref="C1862">
    <cfRule type="expression" dxfId="2122" priority="21322" stopIfTrue="1">
      <formula>C1862&lt;&gt;C1861</formula>
    </cfRule>
  </conditionalFormatting>
  <conditionalFormatting sqref="C1862">
    <cfRule type="expression" dxfId="2121" priority="21323" stopIfTrue="1">
      <formula>C1862&lt;&gt;C1861</formula>
    </cfRule>
  </conditionalFormatting>
  <conditionalFormatting sqref="C1862">
    <cfRule type="expression" dxfId="2120" priority="21324" stopIfTrue="1">
      <formula>C1862&lt;&gt;C1861</formula>
    </cfRule>
  </conditionalFormatting>
  <conditionalFormatting sqref="C1862">
    <cfRule type="expression" dxfId="2119" priority="21325" stopIfTrue="1">
      <formula>C1862&lt;&gt;C1861</formula>
    </cfRule>
  </conditionalFormatting>
  <conditionalFormatting sqref="C1862">
    <cfRule type="expression" dxfId="2118" priority="21326" stopIfTrue="1">
      <formula>C1862&lt;&gt;C1861</formula>
    </cfRule>
  </conditionalFormatting>
  <conditionalFormatting sqref="C1862">
    <cfRule type="expression" dxfId="2117" priority="21328" stopIfTrue="1">
      <formula>C1862&lt;&gt;C1861</formula>
    </cfRule>
  </conditionalFormatting>
  <conditionalFormatting sqref="C1862">
    <cfRule type="expression" dxfId="2116" priority="21329" stopIfTrue="1">
      <formula>C1862&lt;&gt;C1861</formula>
    </cfRule>
  </conditionalFormatting>
  <conditionalFormatting sqref="C1862">
    <cfRule type="expression" dxfId="2115" priority="21331" stopIfTrue="1">
      <formula>C1862&lt;&gt;C1861</formula>
    </cfRule>
  </conditionalFormatting>
  <conditionalFormatting sqref="C1862">
    <cfRule type="expression" dxfId="2114" priority="21332" stopIfTrue="1">
      <formula>C1862&lt;&gt;C1861</formula>
    </cfRule>
  </conditionalFormatting>
  <conditionalFormatting sqref="C1862">
    <cfRule type="expression" dxfId="2113" priority="21334" stopIfTrue="1">
      <formula>C1862&lt;&gt;C1861</formula>
    </cfRule>
  </conditionalFormatting>
  <conditionalFormatting sqref="C1862">
    <cfRule type="expression" dxfId="2112" priority="21335" stopIfTrue="1">
      <formula>C1862&lt;&gt;C1861</formula>
    </cfRule>
  </conditionalFormatting>
  <conditionalFormatting sqref="C1862">
    <cfRule type="expression" dxfId="2111" priority="21338" stopIfTrue="1">
      <formula>C1862&lt;&gt;C1861</formula>
    </cfRule>
  </conditionalFormatting>
  <conditionalFormatting sqref="C1862">
    <cfRule type="expression" dxfId="2110" priority="21339" stopIfTrue="1">
      <formula>C1862&lt;&gt;C1861</formula>
    </cfRule>
  </conditionalFormatting>
  <conditionalFormatting sqref="C1862">
    <cfRule type="expression" dxfId="2109" priority="21341" stopIfTrue="1">
      <formula>C1862&lt;&gt;C1861</formula>
    </cfRule>
  </conditionalFormatting>
  <conditionalFormatting sqref="C1862">
    <cfRule type="expression" dxfId="2108" priority="21342" stopIfTrue="1">
      <formula>C1862&lt;&gt;C1861</formula>
    </cfRule>
  </conditionalFormatting>
  <conditionalFormatting sqref="C1862">
    <cfRule type="expression" dxfId="2107" priority="21344" stopIfTrue="1">
      <formula>C1862&lt;&gt;C1861</formula>
    </cfRule>
  </conditionalFormatting>
  <conditionalFormatting sqref="C1862">
    <cfRule type="expression" dxfId="2106" priority="21345" stopIfTrue="1">
      <formula>C1862&lt;&gt;C1861</formula>
    </cfRule>
  </conditionalFormatting>
  <conditionalFormatting sqref="C1862">
    <cfRule type="expression" dxfId="2105" priority="21347" stopIfTrue="1">
      <formula>C1862&lt;&gt;C1861</formula>
    </cfRule>
  </conditionalFormatting>
  <conditionalFormatting sqref="C1862">
    <cfRule type="expression" dxfId="2104" priority="21348" stopIfTrue="1">
      <formula>C1862&lt;&gt;C1861</formula>
    </cfRule>
  </conditionalFormatting>
  <conditionalFormatting sqref="C1862">
    <cfRule type="expression" dxfId="2103" priority="21351" stopIfTrue="1">
      <formula>C1862&lt;&gt;C1861</formula>
    </cfRule>
  </conditionalFormatting>
  <conditionalFormatting sqref="C1862">
    <cfRule type="expression" dxfId="2102" priority="21352" stopIfTrue="1">
      <formula>C1862&lt;&gt;C1861</formula>
    </cfRule>
  </conditionalFormatting>
  <conditionalFormatting sqref="C1862">
    <cfRule type="expression" dxfId="2101" priority="21354" stopIfTrue="1">
      <formula>C1862&lt;&gt;C1861</formula>
    </cfRule>
  </conditionalFormatting>
  <conditionalFormatting sqref="C1862">
    <cfRule type="expression" dxfId="2100" priority="21355" stopIfTrue="1">
      <formula>C1862&lt;&gt;C1861</formula>
    </cfRule>
  </conditionalFormatting>
  <conditionalFormatting sqref="C1862">
    <cfRule type="expression" dxfId="2099" priority="21357" stopIfTrue="1">
      <formula>C1862&lt;&gt;C1861</formula>
    </cfRule>
  </conditionalFormatting>
  <conditionalFormatting sqref="C1862">
    <cfRule type="expression" dxfId="2098" priority="21358" stopIfTrue="1">
      <formula>C1862&lt;&gt;C1861</formula>
    </cfRule>
  </conditionalFormatting>
  <conditionalFormatting sqref="C1862">
    <cfRule type="expression" dxfId="2097" priority="21360" stopIfTrue="1">
      <formula>C1862&lt;&gt;C1861</formula>
    </cfRule>
  </conditionalFormatting>
  <conditionalFormatting sqref="C1862">
    <cfRule type="expression" dxfId="2096" priority="21361" stopIfTrue="1">
      <formula>C1862&lt;&gt;C1861</formula>
    </cfRule>
  </conditionalFormatting>
  <conditionalFormatting sqref="C1862">
    <cfRule type="expression" dxfId="2095" priority="21364" stopIfTrue="1">
      <formula>C1862&lt;&gt;C1861</formula>
    </cfRule>
  </conditionalFormatting>
  <conditionalFormatting sqref="C1862">
    <cfRule type="expression" dxfId="2094" priority="21365" stopIfTrue="1">
      <formula>C1862&lt;&gt;C1861</formula>
    </cfRule>
  </conditionalFormatting>
  <conditionalFormatting sqref="C1862">
    <cfRule type="expression" dxfId="2093" priority="21367" stopIfTrue="1">
      <formula>C1862&lt;&gt;C1861</formula>
    </cfRule>
  </conditionalFormatting>
  <conditionalFormatting sqref="C1862">
    <cfRule type="expression" dxfId="2092" priority="21368" stopIfTrue="1">
      <formula>C1862&lt;&gt;C1861</formula>
    </cfRule>
  </conditionalFormatting>
  <conditionalFormatting sqref="C1862">
    <cfRule type="expression" dxfId="2091" priority="21370" stopIfTrue="1">
      <formula>C1862&lt;&gt;C1861</formula>
    </cfRule>
  </conditionalFormatting>
  <conditionalFormatting sqref="C1862">
    <cfRule type="expression" dxfId="2090" priority="21371" stopIfTrue="1">
      <formula>C1862&lt;&gt;C1861</formula>
    </cfRule>
  </conditionalFormatting>
  <conditionalFormatting sqref="C1862">
    <cfRule type="expression" dxfId="2089" priority="21373" stopIfTrue="1">
      <formula>C1862&lt;&gt;C1861</formula>
    </cfRule>
  </conditionalFormatting>
  <conditionalFormatting sqref="C1862">
    <cfRule type="expression" dxfId="2088" priority="21374" stopIfTrue="1">
      <formula>C1862&lt;&gt;C1861</formula>
    </cfRule>
  </conditionalFormatting>
  <conditionalFormatting sqref="C1862">
    <cfRule type="expression" dxfId="2087" priority="21385" stopIfTrue="1">
      <formula>C1862&lt;&gt;C1861</formula>
    </cfRule>
  </conditionalFormatting>
  <conditionalFormatting sqref="C1862">
    <cfRule type="expression" dxfId="2086" priority="21386" stopIfTrue="1">
      <formula>C1862&lt;&gt;C1861</formula>
    </cfRule>
  </conditionalFormatting>
  <conditionalFormatting sqref="C1862">
    <cfRule type="expression" dxfId="2085" priority="21387" stopIfTrue="1">
      <formula>C1862&lt;&gt;C1861</formula>
    </cfRule>
  </conditionalFormatting>
  <conditionalFormatting sqref="C1862">
    <cfRule type="expression" dxfId="2084" priority="21388" stopIfTrue="1">
      <formula>C1862&lt;&gt;C1861</formula>
    </cfRule>
  </conditionalFormatting>
  <conditionalFormatting sqref="C1862">
    <cfRule type="expression" dxfId="2083" priority="21389" stopIfTrue="1">
      <formula>C1862&lt;&gt;C1861</formula>
    </cfRule>
  </conditionalFormatting>
  <conditionalFormatting sqref="C1862">
    <cfRule type="expression" dxfId="2082" priority="21390" stopIfTrue="1">
      <formula>C1862&lt;&gt;C1861</formula>
    </cfRule>
  </conditionalFormatting>
  <conditionalFormatting sqref="C1862">
    <cfRule type="expression" dxfId="2081" priority="21391" stopIfTrue="1">
      <formula>C1862&lt;&gt;C1861</formula>
    </cfRule>
  </conditionalFormatting>
  <conditionalFormatting sqref="C1862">
    <cfRule type="expression" dxfId="2080" priority="21392" stopIfTrue="1">
      <formula>C1862&lt;&gt;C1861</formula>
    </cfRule>
  </conditionalFormatting>
  <conditionalFormatting sqref="C1862">
    <cfRule type="expression" dxfId="2079" priority="21393" stopIfTrue="1">
      <formula>C1862&lt;&gt;C1861</formula>
    </cfRule>
  </conditionalFormatting>
  <conditionalFormatting sqref="C1862">
    <cfRule type="expression" dxfId="2078" priority="21394" stopIfTrue="1">
      <formula>C1862&lt;&gt;C1861</formula>
    </cfRule>
  </conditionalFormatting>
  <conditionalFormatting sqref="C1862">
    <cfRule type="expression" dxfId="2077" priority="21396" stopIfTrue="1">
      <formula>C1862&lt;&gt;C1861</formula>
    </cfRule>
  </conditionalFormatting>
  <conditionalFormatting sqref="C1862">
    <cfRule type="expression" dxfId="2076" priority="21398" stopIfTrue="1">
      <formula>C1862&lt;&gt;C1861</formula>
    </cfRule>
  </conditionalFormatting>
  <conditionalFormatting sqref="C1862">
    <cfRule type="expression" dxfId="2075" priority="21400" stopIfTrue="1">
      <formula>C1862&lt;&gt;C1861</formula>
    </cfRule>
  </conditionalFormatting>
  <conditionalFormatting sqref="C1862">
    <cfRule type="expression" dxfId="2074" priority="21402" stopIfTrue="1">
      <formula>C1862&lt;&gt;C1861</formula>
    </cfRule>
  </conditionalFormatting>
  <conditionalFormatting sqref="C1862">
    <cfRule type="expression" dxfId="2073" priority="21404" stopIfTrue="1">
      <formula>C1862&lt;&gt;C1861</formula>
    </cfRule>
  </conditionalFormatting>
  <conditionalFormatting sqref="C1862">
    <cfRule type="expression" dxfId="2072" priority="21406" stopIfTrue="1">
      <formula>C1862&lt;&gt;C1861</formula>
    </cfRule>
  </conditionalFormatting>
  <conditionalFormatting sqref="C1862">
    <cfRule type="expression" dxfId="2071" priority="21408" stopIfTrue="1">
      <formula>C1862&lt;&gt;C1861</formula>
    </cfRule>
  </conditionalFormatting>
  <conditionalFormatting sqref="P1862">
    <cfRule type="expression" dxfId="2070" priority="22109" stopIfTrue="1">
      <formula>P1862&lt;&gt;P1861</formula>
    </cfRule>
  </conditionalFormatting>
  <conditionalFormatting sqref="P1862">
    <cfRule type="expression" dxfId="2069" priority="22111" stopIfTrue="1">
      <formula>P1862&lt;&gt;P1861</formula>
    </cfRule>
  </conditionalFormatting>
  <conditionalFormatting sqref="P1862">
    <cfRule type="expression" dxfId="2068" priority="22112" stopIfTrue="1">
      <formula>P1862&lt;&gt;P1861</formula>
    </cfRule>
  </conditionalFormatting>
  <conditionalFormatting sqref="P1862">
    <cfRule type="expression" dxfId="2067" priority="22115" stopIfTrue="1">
      <formula>P1862&lt;&gt;P1861</formula>
    </cfRule>
  </conditionalFormatting>
  <conditionalFormatting sqref="P1862">
    <cfRule type="expression" dxfId="2066" priority="22116" stopIfTrue="1">
      <formula>P1862&lt;&gt;P1861</formula>
    </cfRule>
  </conditionalFormatting>
  <conditionalFormatting sqref="P1862">
    <cfRule type="expression" dxfId="2065" priority="22118" stopIfTrue="1">
      <formula>P1862&lt;&gt;P1861</formula>
    </cfRule>
  </conditionalFormatting>
  <conditionalFormatting sqref="P1862">
    <cfRule type="expression" dxfId="2064" priority="22119" stopIfTrue="1">
      <formula>P1862&lt;&gt;P1861</formula>
    </cfRule>
  </conditionalFormatting>
  <conditionalFormatting sqref="P1862">
    <cfRule type="expression" dxfId="2063" priority="22122" stopIfTrue="1">
      <formula>P1862&lt;&gt;P1861</formula>
    </cfRule>
  </conditionalFormatting>
  <conditionalFormatting sqref="P1862">
    <cfRule type="expression" dxfId="2062" priority="22123" stopIfTrue="1">
      <formula>P1862&lt;&gt;P1861</formula>
    </cfRule>
  </conditionalFormatting>
  <conditionalFormatting sqref="P1862">
    <cfRule type="expression" dxfId="2061" priority="22126" stopIfTrue="1">
      <formula>P1862&lt;&gt;P1861</formula>
    </cfRule>
  </conditionalFormatting>
  <conditionalFormatting sqref="P1862">
    <cfRule type="expression" dxfId="2060" priority="22127" stopIfTrue="1">
      <formula>P1862&lt;&gt;P1861</formula>
    </cfRule>
  </conditionalFormatting>
  <conditionalFormatting sqref="P1862">
    <cfRule type="expression" dxfId="2059" priority="22130" stopIfTrue="1">
      <formula>P1862&lt;&gt;P1861</formula>
    </cfRule>
  </conditionalFormatting>
  <conditionalFormatting sqref="P1862">
    <cfRule type="expression" dxfId="2058" priority="22131" stopIfTrue="1">
      <formula>P1862&lt;&gt;P1861</formula>
    </cfRule>
  </conditionalFormatting>
  <conditionalFormatting sqref="P1862">
    <cfRule type="expression" dxfId="2057" priority="22134" stopIfTrue="1">
      <formula>P1862&lt;&gt;P1861</formula>
    </cfRule>
  </conditionalFormatting>
  <conditionalFormatting sqref="P1862">
    <cfRule type="expression" dxfId="2056" priority="22135" stopIfTrue="1">
      <formula>P1862&lt;&gt;P1861</formula>
    </cfRule>
  </conditionalFormatting>
  <conditionalFormatting sqref="P1862">
    <cfRule type="expression" dxfId="2055" priority="22138" stopIfTrue="1">
      <formula>P1862&lt;&gt;P1861</formula>
    </cfRule>
  </conditionalFormatting>
  <conditionalFormatting sqref="P1862">
    <cfRule type="expression" dxfId="2054" priority="22139" stopIfTrue="1">
      <formula>P1862&lt;&gt;P1861</formula>
    </cfRule>
  </conditionalFormatting>
  <conditionalFormatting sqref="P1862">
    <cfRule type="expression" dxfId="2053" priority="22142" stopIfTrue="1">
      <formula>P1862&lt;&gt;P1861</formula>
    </cfRule>
  </conditionalFormatting>
  <conditionalFormatting sqref="P1862">
    <cfRule type="expression" dxfId="2052" priority="22145" stopIfTrue="1">
      <formula>P1862&lt;&gt;P1861</formula>
    </cfRule>
  </conditionalFormatting>
  <conditionalFormatting sqref="P1862">
    <cfRule type="expression" dxfId="2051" priority="22148" stopIfTrue="1">
      <formula>P1862&lt;&gt;P1861</formula>
    </cfRule>
  </conditionalFormatting>
  <conditionalFormatting sqref="P1862">
    <cfRule type="expression" dxfId="2050" priority="22151" stopIfTrue="1">
      <formula>P1862&lt;&gt;P1861</formula>
    </cfRule>
  </conditionalFormatting>
  <conditionalFormatting sqref="P1862">
    <cfRule type="expression" dxfId="2049" priority="22152" stopIfTrue="1">
      <formula>P1862&lt;&gt;P1861</formula>
    </cfRule>
  </conditionalFormatting>
  <conditionalFormatting sqref="P1862">
    <cfRule type="expression" dxfId="2048" priority="22154" stopIfTrue="1">
      <formula>P1862&lt;&gt;P1861</formula>
    </cfRule>
  </conditionalFormatting>
  <conditionalFormatting sqref="P1862">
    <cfRule type="expression" dxfId="2047" priority="22156" stopIfTrue="1">
      <formula>P1862&lt;&gt;P1861</formula>
    </cfRule>
  </conditionalFormatting>
  <conditionalFormatting sqref="P1862">
    <cfRule type="expression" dxfId="2046" priority="22158" stopIfTrue="1">
      <formula>P1862&lt;&gt;P1861</formula>
    </cfRule>
  </conditionalFormatting>
  <conditionalFormatting sqref="P1862">
    <cfRule type="expression" dxfId="2045" priority="22160" stopIfTrue="1">
      <formula>P1862&lt;&gt;P1861</formula>
    </cfRule>
  </conditionalFormatting>
  <conditionalFormatting sqref="P1862">
    <cfRule type="expression" dxfId="2044" priority="22161" stopIfTrue="1">
      <formula>P1862&lt;&gt;P1861</formula>
    </cfRule>
  </conditionalFormatting>
  <conditionalFormatting sqref="P1862">
    <cfRule type="expression" dxfId="2043" priority="22164" stopIfTrue="1">
      <formula>P1862&lt;&gt;P1861</formula>
    </cfRule>
  </conditionalFormatting>
  <conditionalFormatting sqref="P1862">
    <cfRule type="expression" dxfId="2042" priority="22167" stopIfTrue="1">
      <formula>P1862&lt;&gt;P1861</formula>
    </cfRule>
  </conditionalFormatting>
  <conditionalFormatting sqref="P1862">
    <cfRule type="expression" dxfId="2041" priority="22170" stopIfTrue="1">
      <formula>P1862&lt;&gt;P1861</formula>
    </cfRule>
  </conditionalFormatting>
  <conditionalFormatting sqref="P1862">
    <cfRule type="expression" dxfId="2040" priority="22173" stopIfTrue="1">
      <formula>P1862&lt;&gt;P1861</formula>
    </cfRule>
  </conditionalFormatting>
  <conditionalFormatting sqref="P1862">
    <cfRule type="expression" dxfId="2039" priority="22174" stopIfTrue="1">
      <formula>P1862&lt;&gt;P1861</formula>
    </cfRule>
  </conditionalFormatting>
  <conditionalFormatting sqref="P1862">
    <cfRule type="expression" dxfId="2038" priority="22176" stopIfTrue="1">
      <formula>P1862&lt;&gt;P1861</formula>
    </cfRule>
  </conditionalFormatting>
  <conditionalFormatting sqref="P1862">
    <cfRule type="expression" dxfId="2037" priority="22178" stopIfTrue="1">
      <formula>P1862&lt;&gt;P1861</formula>
    </cfRule>
  </conditionalFormatting>
  <conditionalFormatting sqref="P1862">
    <cfRule type="expression" dxfId="2036" priority="22180" stopIfTrue="1">
      <formula>P1862&lt;&gt;P1861</formula>
    </cfRule>
  </conditionalFormatting>
  <conditionalFormatting sqref="P1862">
    <cfRule type="expression" dxfId="2035" priority="22182" stopIfTrue="1">
      <formula>P1862&lt;&gt;P1861</formula>
    </cfRule>
  </conditionalFormatting>
  <conditionalFormatting sqref="P1862">
    <cfRule type="expression" dxfId="2034" priority="22183" stopIfTrue="1">
      <formula>P1862&lt;&gt;P1861</formula>
    </cfRule>
  </conditionalFormatting>
  <conditionalFormatting sqref="P1862">
    <cfRule type="expression" dxfId="2033" priority="22184" stopIfTrue="1">
      <formula>P1862&lt;&gt;P1861</formula>
    </cfRule>
  </conditionalFormatting>
  <conditionalFormatting sqref="P1862">
    <cfRule type="expression" dxfId="2032" priority="22185" stopIfTrue="1">
      <formula>P1862&lt;&gt;P1861</formula>
    </cfRule>
  </conditionalFormatting>
  <conditionalFormatting sqref="P1862">
    <cfRule type="expression" dxfId="2031" priority="22186" stopIfTrue="1">
      <formula>P1862&lt;&gt;P1861</formula>
    </cfRule>
  </conditionalFormatting>
  <conditionalFormatting sqref="P1862">
    <cfRule type="expression" dxfId="2030" priority="22187" stopIfTrue="1">
      <formula>P1862&lt;&gt;P1861</formula>
    </cfRule>
  </conditionalFormatting>
  <conditionalFormatting sqref="P1862">
    <cfRule type="expression" dxfId="2029" priority="22188" stopIfTrue="1">
      <formula>P1862&lt;&gt;P1861</formula>
    </cfRule>
  </conditionalFormatting>
  <conditionalFormatting sqref="P1862">
    <cfRule type="expression" dxfId="2028" priority="22189" stopIfTrue="1">
      <formula>P1862&lt;&gt;P1861</formula>
    </cfRule>
  </conditionalFormatting>
  <conditionalFormatting sqref="P1862">
    <cfRule type="expression" dxfId="2027" priority="22190" stopIfTrue="1">
      <formula>P1862&lt;&gt;P1861</formula>
    </cfRule>
  </conditionalFormatting>
  <conditionalFormatting sqref="P1862">
    <cfRule type="expression" dxfId="2026" priority="22191" stopIfTrue="1">
      <formula>P1862&lt;&gt;P1861</formula>
    </cfRule>
  </conditionalFormatting>
  <conditionalFormatting sqref="P1862">
    <cfRule type="expression" dxfId="2025" priority="22192" stopIfTrue="1">
      <formula>P1862&lt;&gt;P1861</formula>
    </cfRule>
  </conditionalFormatting>
  <conditionalFormatting sqref="P1862">
    <cfRule type="expression" dxfId="2024" priority="22193" stopIfTrue="1">
      <formula>P1862&lt;&gt;P1861</formula>
    </cfRule>
  </conditionalFormatting>
  <conditionalFormatting sqref="P1862">
    <cfRule type="expression" dxfId="2023" priority="22194" stopIfTrue="1">
      <formula>P1862&lt;&gt;P1861</formula>
    </cfRule>
  </conditionalFormatting>
  <conditionalFormatting sqref="P1862">
    <cfRule type="expression" dxfId="2022" priority="22195" stopIfTrue="1">
      <formula>P1862&lt;&gt;P1861</formula>
    </cfRule>
  </conditionalFormatting>
  <conditionalFormatting sqref="P1862">
    <cfRule type="expression" dxfId="2021" priority="22196" stopIfTrue="1">
      <formula>P1862&lt;&gt;P1861</formula>
    </cfRule>
  </conditionalFormatting>
  <conditionalFormatting sqref="P1862">
    <cfRule type="expression" dxfId="2020" priority="22197" stopIfTrue="1">
      <formula>P1862&lt;&gt;P1861</formula>
    </cfRule>
  </conditionalFormatting>
  <conditionalFormatting sqref="P1862">
    <cfRule type="expression" dxfId="2019" priority="22198" stopIfTrue="1">
      <formula>P1862&lt;&gt;P1861</formula>
    </cfRule>
  </conditionalFormatting>
  <conditionalFormatting sqref="P1862">
    <cfRule type="expression" dxfId="2018" priority="22217" stopIfTrue="1">
      <formula>P1862&lt;&gt;P1861</formula>
    </cfRule>
  </conditionalFormatting>
  <conditionalFormatting sqref="P1862">
    <cfRule type="expression" dxfId="2017" priority="22220" stopIfTrue="1">
      <formula>P1862&lt;&gt;P1861</formula>
    </cfRule>
  </conditionalFormatting>
  <conditionalFormatting sqref="P1862">
    <cfRule type="expression" dxfId="2016" priority="22223" stopIfTrue="1">
      <formula>P1862&lt;&gt;P1861</formula>
    </cfRule>
  </conditionalFormatting>
  <conditionalFormatting sqref="P1862">
    <cfRule type="expression" dxfId="2015" priority="22226" stopIfTrue="1">
      <formula>P1862&lt;&gt;P1861</formula>
    </cfRule>
  </conditionalFormatting>
  <conditionalFormatting sqref="P1862">
    <cfRule type="expression" dxfId="2014" priority="22227" stopIfTrue="1">
      <formula>P1862&lt;&gt;P1861</formula>
    </cfRule>
  </conditionalFormatting>
  <conditionalFormatting sqref="P1862">
    <cfRule type="expression" dxfId="2013" priority="22229" stopIfTrue="1">
      <formula>P1862&lt;&gt;P1861</formula>
    </cfRule>
  </conditionalFormatting>
  <conditionalFormatting sqref="P1862">
    <cfRule type="expression" dxfId="2012" priority="22231" stopIfTrue="1">
      <formula>P1862&lt;&gt;P1861</formula>
    </cfRule>
  </conditionalFormatting>
  <conditionalFormatting sqref="P1862">
    <cfRule type="expression" dxfId="2011" priority="22233" stopIfTrue="1">
      <formula>P1862&lt;&gt;P1861</formula>
    </cfRule>
  </conditionalFormatting>
  <conditionalFormatting sqref="P1862">
    <cfRule type="expression" dxfId="2010" priority="22235" stopIfTrue="1">
      <formula>P1862&lt;&gt;P1861</formula>
    </cfRule>
  </conditionalFormatting>
  <conditionalFormatting sqref="P1862">
    <cfRule type="expression" dxfId="2009" priority="22236" stopIfTrue="1">
      <formula>P1862&lt;&gt;P1861</formula>
    </cfRule>
  </conditionalFormatting>
  <conditionalFormatting sqref="P1862">
    <cfRule type="expression" dxfId="2008" priority="22239" stopIfTrue="1">
      <formula>P1862&lt;&gt;P1861</formula>
    </cfRule>
  </conditionalFormatting>
  <conditionalFormatting sqref="P1862">
    <cfRule type="expression" dxfId="2007" priority="22242" stopIfTrue="1">
      <formula>P1862&lt;&gt;P1861</formula>
    </cfRule>
  </conditionalFormatting>
  <conditionalFormatting sqref="P1862">
    <cfRule type="expression" dxfId="2006" priority="22245" stopIfTrue="1">
      <formula>P1862&lt;&gt;P1861</formula>
    </cfRule>
  </conditionalFormatting>
  <conditionalFormatting sqref="P1862">
    <cfRule type="expression" dxfId="2005" priority="22248" stopIfTrue="1">
      <formula>P1862&lt;&gt;P1861</formula>
    </cfRule>
  </conditionalFormatting>
  <conditionalFormatting sqref="P1862">
    <cfRule type="expression" dxfId="2004" priority="22249" stopIfTrue="1">
      <formula>P1862&lt;&gt;P1861</formula>
    </cfRule>
  </conditionalFormatting>
  <conditionalFormatting sqref="P1862">
    <cfRule type="expression" dxfId="2003" priority="22251" stopIfTrue="1">
      <formula>P1862&lt;&gt;P1861</formula>
    </cfRule>
  </conditionalFormatting>
  <conditionalFormatting sqref="P1862">
    <cfRule type="expression" dxfId="2002" priority="22253" stopIfTrue="1">
      <formula>P1862&lt;&gt;P1861</formula>
    </cfRule>
  </conditionalFormatting>
  <conditionalFormatting sqref="P1862">
    <cfRule type="expression" dxfId="2001" priority="22255" stopIfTrue="1">
      <formula>P1862&lt;&gt;P1861</formula>
    </cfRule>
  </conditionalFormatting>
  <conditionalFormatting sqref="P1862">
    <cfRule type="expression" dxfId="2000" priority="22257" stopIfTrue="1">
      <formula>P1862&lt;&gt;P1861</formula>
    </cfRule>
  </conditionalFormatting>
  <conditionalFormatting sqref="P1862">
    <cfRule type="expression" dxfId="1999" priority="22258" stopIfTrue="1">
      <formula>P1862&lt;&gt;P1861</formula>
    </cfRule>
  </conditionalFormatting>
  <conditionalFormatting sqref="P1862">
    <cfRule type="expression" dxfId="1998" priority="22259" stopIfTrue="1">
      <formula>P1862&lt;&gt;P1861</formula>
    </cfRule>
  </conditionalFormatting>
  <conditionalFormatting sqref="P1862">
    <cfRule type="expression" dxfId="1997" priority="22260" stopIfTrue="1">
      <formula>P1862&lt;&gt;P1861</formula>
    </cfRule>
  </conditionalFormatting>
  <conditionalFormatting sqref="P1862">
    <cfRule type="expression" dxfId="1996" priority="22261" stopIfTrue="1">
      <formula>P1862&lt;&gt;P1861</formula>
    </cfRule>
  </conditionalFormatting>
  <conditionalFormatting sqref="P1862">
    <cfRule type="expression" dxfId="1995" priority="22262" stopIfTrue="1">
      <formula>P1862&lt;&gt;P1861</formula>
    </cfRule>
  </conditionalFormatting>
  <conditionalFormatting sqref="P1862">
    <cfRule type="expression" dxfId="1994" priority="22263" stopIfTrue="1">
      <formula>P1862&lt;&gt;P1861</formula>
    </cfRule>
  </conditionalFormatting>
  <conditionalFormatting sqref="P1862">
    <cfRule type="expression" dxfId="1993" priority="22264" stopIfTrue="1">
      <formula>P1862&lt;&gt;P1861</formula>
    </cfRule>
  </conditionalFormatting>
  <conditionalFormatting sqref="P1862">
    <cfRule type="expression" dxfId="1992" priority="22265" stopIfTrue="1">
      <formula>P1862&lt;&gt;P1861</formula>
    </cfRule>
  </conditionalFormatting>
  <conditionalFormatting sqref="P1862">
    <cfRule type="expression" dxfId="1991" priority="22266" stopIfTrue="1">
      <formula>P1862&lt;&gt;P1861</formula>
    </cfRule>
  </conditionalFormatting>
  <conditionalFormatting sqref="P1862">
    <cfRule type="expression" dxfId="1990" priority="22267" stopIfTrue="1">
      <formula>P1862&lt;&gt;P1861</formula>
    </cfRule>
  </conditionalFormatting>
  <conditionalFormatting sqref="P1862">
    <cfRule type="expression" dxfId="1989" priority="22268" stopIfTrue="1">
      <formula>P1862&lt;&gt;P1861</formula>
    </cfRule>
  </conditionalFormatting>
  <conditionalFormatting sqref="P1862">
    <cfRule type="expression" dxfId="1988" priority="22269" stopIfTrue="1">
      <formula>P1862&lt;&gt;P1861</formula>
    </cfRule>
  </conditionalFormatting>
  <conditionalFormatting sqref="P1862">
    <cfRule type="expression" dxfId="1987" priority="22270" stopIfTrue="1">
      <formula>P1862&lt;&gt;P1861</formula>
    </cfRule>
  </conditionalFormatting>
  <conditionalFormatting sqref="P1862">
    <cfRule type="expression" dxfId="1986" priority="22271" stopIfTrue="1">
      <formula>P1862&lt;&gt;P1861</formula>
    </cfRule>
  </conditionalFormatting>
  <conditionalFormatting sqref="P1862">
    <cfRule type="expression" dxfId="1985" priority="22272" stopIfTrue="1">
      <formula>P1862&lt;&gt;P1861</formula>
    </cfRule>
  </conditionalFormatting>
  <conditionalFormatting sqref="P1862">
    <cfRule type="expression" dxfId="1984" priority="22273" stopIfTrue="1">
      <formula>P1862&lt;&gt;P1861</formula>
    </cfRule>
  </conditionalFormatting>
  <conditionalFormatting sqref="P1862">
    <cfRule type="expression" dxfId="1983" priority="22292" stopIfTrue="1">
      <formula>P1862&lt;&gt;P1861</formula>
    </cfRule>
  </conditionalFormatting>
  <conditionalFormatting sqref="P1862">
    <cfRule type="expression" dxfId="1982" priority="22293" stopIfTrue="1">
      <formula>P1862&lt;&gt;P1861</formula>
    </cfRule>
  </conditionalFormatting>
  <conditionalFormatting sqref="P1862">
    <cfRule type="expression" dxfId="1981" priority="22296" stopIfTrue="1">
      <formula>P1862&lt;&gt;P1861</formula>
    </cfRule>
  </conditionalFormatting>
  <conditionalFormatting sqref="P1862">
    <cfRule type="expression" dxfId="1980" priority="22297" stopIfTrue="1">
      <formula>P1862&lt;&gt;P1861</formula>
    </cfRule>
  </conditionalFormatting>
  <conditionalFormatting sqref="P1862">
    <cfRule type="expression" dxfId="1979" priority="22300" stopIfTrue="1">
      <formula>P1862&lt;&gt;P1861</formula>
    </cfRule>
  </conditionalFormatting>
  <conditionalFormatting sqref="P1862">
    <cfRule type="expression" dxfId="1978" priority="22301" stopIfTrue="1">
      <formula>P1862&lt;&gt;P1861</formula>
    </cfRule>
  </conditionalFormatting>
  <conditionalFormatting sqref="P1862">
    <cfRule type="expression" dxfId="1977" priority="22304" stopIfTrue="1">
      <formula>P1862&lt;&gt;P1861</formula>
    </cfRule>
  </conditionalFormatting>
  <conditionalFormatting sqref="P1862">
    <cfRule type="expression" dxfId="1976" priority="22305" stopIfTrue="1">
      <formula>P1862&lt;&gt;P1861</formula>
    </cfRule>
  </conditionalFormatting>
  <conditionalFormatting sqref="P1862">
    <cfRule type="expression" dxfId="1975" priority="22308" stopIfTrue="1">
      <formula>P1862&lt;&gt;P1861</formula>
    </cfRule>
  </conditionalFormatting>
  <conditionalFormatting sqref="P1862">
    <cfRule type="expression" dxfId="1974" priority="22309" stopIfTrue="1">
      <formula>P1862&lt;&gt;P1861</formula>
    </cfRule>
  </conditionalFormatting>
  <conditionalFormatting sqref="P1862">
    <cfRule type="expression" dxfId="1973" priority="22312" stopIfTrue="1">
      <formula>P1862&lt;&gt;P1861</formula>
    </cfRule>
  </conditionalFormatting>
  <conditionalFormatting sqref="P1862">
    <cfRule type="expression" dxfId="1972" priority="22313" stopIfTrue="1">
      <formula>P1862&lt;&gt;P1861</formula>
    </cfRule>
  </conditionalFormatting>
  <conditionalFormatting sqref="P1862">
    <cfRule type="expression" dxfId="1971" priority="22316" stopIfTrue="1">
      <formula>P1862&lt;&gt;P1861</formula>
    </cfRule>
  </conditionalFormatting>
  <conditionalFormatting sqref="P1862">
    <cfRule type="expression" dxfId="1970" priority="22317" stopIfTrue="1">
      <formula>P1862&lt;&gt;P1861</formula>
    </cfRule>
  </conditionalFormatting>
  <conditionalFormatting sqref="P1862">
    <cfRule type="expression" dxfId="1969" priority="22320" stopIfTrue="1">
      <formula>P1862&lt;&gt;P1861</formula>
    </cfRule>
  </conditionalFormatting>
  <conditionalFormatting sqref="P1862">
    <cfRule type="expression" dxfId="1968" priority="22321" stopIfTrue="1">
      <formula>P1862&lt;&gt;P1861</formula>
    </cfRule>
  </conditionalFormatting>
  <conditionalFormatting sqref="H1657">
    <cfRule type="expression" dxfId="1967" priority="10104" stopIfTrue="1">
      <formula>H1657&lt;G1657</formula>
    </cfRule>
  </conditionalFormatting>
  <conditionalFormatting sqref="I1657">
    <cfRule type="expression" dxfId="1966" priority="10103" stopIfTrue="1">
      <formula>I1657&lt;H1657</formula>
    </cfRule>
  </conditionalFormatting>
  <conditionalFormatting sqref="H1657">
    <cfRule type="expression" dxfId="1965" priority="10102" stopIfTrue="1">
      <formula>H1657&lt;G1657</formula>
    </cfRule>
  </conditionalFormatting>
  <conditionalFormatting sqref="I1657">
    <cfRule type="expression" dxfId="1964" priority="10101" stopIfTrue="1">
      <formula>I1657&lt;H1657</formula>
    </cfRule>
  </conditionalFormatting>
  <conditionalFormatting sqref="H1657">
    <cfRule type="expression" dxfId="1963" priority="10100" stopIfTrue="1">
      <formula>H1657&lt;G1657</formula>
    </cfRule>
  </conditionalFormatting>
  <conditionalFormatting sqref="I1657">
    <cfRule type="expression" dxfId="1962" priority="10099" stopIfTrue="1">
      <formula>I1657&lt;H1657</formula>
    </cfRule>
  </conditionalFormatting>
  <conditionalFormatting sqref="H1657">
    <cfRule type="expression" dxfId="1961" priority="10098" stopIfTrue="1">
      <formula>H1657&lt;G1657</formula>
    </cfRule>
  </conditionalFormatting>
  <conditionalFormatting sqref="I1657">
    <cfRule type="expression" dxfId="1960" priority="10097" stopIfTrue="1">
      <formula>I1657&lt;H1657</formula>
    </cfRule>
  </conditionalFormatting>
  <conditionalFormatting sqref="S1657">
    <cfRule type="expression" dxfId="1959" priority="10096" stopIfTrue="1">
      <formula>S1657&lt;R1657</formula>
    </cfRule>
  </conditionalFormatting>
  <conditionalFormatting sqref="S1657">
    <cfRule type="expression" dxfId="1958" priority="10095" stopIfTrue="1">
      <formula>S1657&lt;R1657</formula>
    </cfRule>
  </conditionalFormatting>
  <conditionalFormatting sqref="S1657">
    <cfRule type="expression" dxfId="1957" priority="10094" stopIfTrue="1">
      <formula>S1657&lt;R1657</formula>
    </cfRule>
  </conditionalFormatting>
  <conditionalFormatting sqref="T1657">
    <cfRule type="expression" dxfId="1956" priority="10093" stopIfTrue="1">
      <formula>T1657&lt;S1657</formula>
    </cfRule>
  </conditionalFormatting>
  <conditionalFormatting sqref="U1657">
    <cfRule type="expression" dxfId="1955" priority="10092" stopIfTrue="1">
      <formula>U1657&lt;T1657</formula>
    </cfRule>
  </conditionalFormatting>
  <conditionalFormatting sqref="U1657">
    <cfRule type="expression" dxfId="1954" priority="10091" stopIfTrue="1">
      <formula>U1657&lt;T1657</formula>
    </cfRule>
  </conditionalFormatting>
  <conditionalFormatting sqref="V1657">
    <cfRule type="expression" dxfId="1953" priority="10090" stopIfTrue="1">
      <formula>V1657&lt;U1657</formula>
    </cfRule>
  </conditionalFormatting>
  <conditionalFormatting sqref="V1657">
    <cfRule type="expression" dxfId="1952" priority="10089" stopIfTrue="1">
      <formula>V1657&lt;U1657</formula>
    </cfRule>
  </conditionalFormatting>
  <conditionalFormatting sqref="S1657">
    <cfRule type="expression" dxfId="1951" priority="10088" stopIfTrue="1">
      <formula>S1657&lt;R1657</formula>
    </cfRule>
  </conditionalFormatting>
  <conditionalFormatting sqref="S1657">
    <cfRule type="expression" dxfId="1950" priority="10087" stopIfTrue="1">
      <formula>S1657&lt;R1657</formula>
    </cfRule>
  </conditionalFormatting>
  <conditionalFormatting sqref="S1657">
    <cfRule type="expression" dxfId="1949" priority="10086" stopIfTrue="1">
      <formula>S1657&lt;R1657</formula>
    </cfRule>
  </conditionalFormatting>
  <conditionalFormatting sqref="T1657">
    <cfRule type="expression" dxfId="1948" priority="10085" stopIfTrue="1">
      <formula>T1657&lt;S1657</formula>
    </cfRule>
  </conditionalFormatting>
  <conditionalFormatting sqref="U1657">
    <cfRule type="expression" dxfId="1947" priority="10084" stopIfTrue="1">
      <formula>U1657&lt;T1657</formula>
    </cfRule>
  </conditionalFormatting>
  <conditionalFormatting sqref="U1657">
    <cfRule type="expression" dxfId="1946" priority="10083" stopIfTrue="1">
      <formula>U1657&lt;T1657</formula>
    </cfRule>
  </conditionalFormatting>
  <conditionalFormatting sqref="V1657">
    <cfRule type="expression" dxfId="1945" priority="10082" stopIfTrue="1">
      <formula>V1657&lt;U1657</formula>
    </cfRule>
  </conditionalFormatting>
  <conditionalFormatting sqref="V1657">
    <cfRule type="expression" dxfId="1944" priority="10081" stopIfTrue="1">
      <formula>V1657&lt;U1657</formula>
    </cfRule>
  </conditionalFormatting>
  <conditionalFormatting sqref="S1657">
    <cfRule type="expression" dxfId="1943" priority="10080" stopIfTrue="1">
      <formula>S1657&lt;R1657</formula>
    </cfRule>
  </conditionalFormatting>
  <conditionalFormatting sqref="S1657">
    <cfRule type="expression" dxfId="1942" priority="10079" stopIfTrue="1">
      <formula>S1657&lt;R1657</formula>
    </cfRule>
  </conditionalFormatting>
  <conditionalFormatting sqref="S1657">
    <cfRule type="expression" dxfId="1941" priority="10078" stopIfTrue="1">
      <formula>S1657&lt;R1657</formula>
    </cfRule>
  </conditionalFormatting>
  <conditionalFormatting sqref="T1657">
    <cfRule type="expression" dxfId="1940" priority="10077" stopIfTrue="1">
      <formula>T1657&lt;S1657</formula>
    </cfRule>
  </conditionalFormatting>
  <conditionalFormatting sqref="U1657">
    <cfRule type="expression" dxfId="1939" priority="10076" stopIfTrue="1">
      <formula>U1657&lt;T1657</formula>
    </cfRule>
  </conditionalFormatting>
  <conditionalFormatting sqref="U1657">
    <cfRule type="expression" dxfId="1938" priority="10075" stopIfTrue="1">
      <formula>U1657&lt;T1657</formula>
    </cfRule>
  </conditionalFormatting>
  <conditionalFormatting sqref="V1657">
    <cfRule type="expression" dxfId="1937" priority="10074" stopIfTrue="1">
      <formula>V1657&lt;U1657</formula>
    </cfRule>
  </conditionalFormatting>
  <conditionalFormatting sqref="V1657">
    <cfRule type="expression" dxfId="1936" priority="10073" stopIfTrue="1">
      <formula>V1657&lt;U1657</formula>
    </cfRule>
  </conditionalFormatting>
  <conditionalFormatting sqref="S1657">
    <cfRule type="expression" dxfId="1935" priority="10072" stopIfTrue="1">
      <formula>S1657&lt;R1657</formula>
    </cfRule>
  </conditionalFormatting>
  <conditionalFormatting sqref="S1657">
    <cfRule type="expression" dxfId="1934" priority="10071" stopIfTrue="1">
      <formula>S1657&lt;R1657</formula>
    </cfRule>
  </conditionalFormatting>
  <conditionalFormatting sqref="S1657">
    <cfRule type="expression" dxfId="1933" priority="10070" stopIfTrue="1">
      <formula>S1657&lt;R1657</formula>
    </cfRule>
  </conditionalFormatting>
  <conditionalFormatting sqref="T1657">
    <cfRule type="expression" dxfId="1932" priority="10069" stopIfTrue="1">
      <formula>T1657&lt;S1657</formula>
    </cfRule>
  </conditionalFormatting>
  <conditionalFormatting sqref="U1657">
    <cfRule type="expression" dxfId="1931" priority="10068" stopIfTrue="1">
      <formula>U1657&lt;T1657</formula>
    </cfRule>
  </conditionalFormatting>
  <conditionalFormatting sqref="U1657">
    <cfRule type="expression" dxfId="1930" priority="10067" stopIfTrue="1">
      <formula>U1657&lt;T1657</formula>
    </cfRule>
  </conditionalFormatting>
  <conditionalFormatting sqref="V1657">
    <cfRule type="expression" dxfId="1929" priority="10066" stopIfTrue="1">
      <formula>V1657&lt;U1657</formula>
    </cfRule>
  </conditionalFormatting>
  <conditionalFormatting sqref="V1657">
    <cfRule type="expression" dxfId="1928" priority="10065" stopIfTrue="1">
      <formula>V1657&lt;U1657</formula>
    </cfRule>
  </conditionalFormatting>
  <conditionalFormatting sqref="U1657">
    <cfRule type="expression" dxfId="1927" priority="10064" stopIfTrue="1">
      <formula>U1657&lt;T1657</formula>
    </cfRule>
  </conditionalFormatting>
  <conditionalFormatting sqref="V1657">
    <cfRule type="expression" dxfId="1926" priority="10063" stopIfTrue="1">
      <formula>V1657&lt;U1657</formula>
    </cfRule>
  </conditionalFormatting>
  <conditionalFormatting sqref="U1657">
    <cfRule type="expression" dxfId="1925" priority="10062" stopIfTrue="1">
      <formula>U1657&lt;T1657</formula>
    </cfRule>
  </conditionalFormatting>
  <conditionalFormatting sqref="V1657">
    <cfRule type="expression" dxfId="1924" priority="10061" stopIfTrue="1">
      <formula>V1657&lt;U1657</formula>
    </cfRule>
  </conditionalFormatting>
  <conditionalFormatting sqref="U1657">
    <cfRule type="expression" dxfId="1923" priority="10060" stopIfTrue="1">
      <formula>U1657&lt;T1657</formula>
    </cfRule>
  </conditionalFormatting>
  <conditionalFormatting sqref="V1657">
    <cfRule type="expression" dxfId="1922" priority="10059" stopIfTrue="1">
      <formula>V1657&lt;U1657</formula>
    </cfRule>
  </conditionalFormatting>
  <conditionalFormatting sqref="U1657">
    <cfRule type="expression" dxfId="1921" priority="10058" stopIfTrue="1">
      <formula>U1657&lt;T1657</formula>
    </cfRule>
  </conditionalFormatting>
  <conditionalFormatting sqref="V1657">
    <cfRule type="expression" dxfId="1920" priority="10057" stopIfTrue="1">
      <formula>V1657&lt;U1657</formula>
    </cfRule>
  </conditionalFormatting>
  <conditionalFormatting sqref="X1862">
    <cfRule type="expression" dxfId="1919" priority="6262" stopIfTrue="1">
      <formula>X1862&lt;&gt;X1861</formula>
    </cfRule>
  </conditionalFormatting>
  <conditionalFormatting sqref="X1862">
    <cfRule type="expression" dxfId="1918" priority="6261" stopIfTrue="1">
      <formula>X1862&lt;&gt;X1861</formula>
    </cfRule>
  </conditionalFormatting>
  <conditionalFormatting sqref="X1862">
    <cfRule type="expression" dxfId="1917" priority="6260" stopIfTrue="1">
      <formula>X1862&lt;&gt;X1861</formula>
    </cfRule>
  </conditionalFormatting>
  <conditionalFormatting sqref="X1862">
    <cfRule type="expression" dxfId="1916" priority="6259" stopIfTrue="1">
      <formula>X1862&lt;&gt;X1861</formula>
    </cfRule>
  </conditionalFormatting>
  <conditionalFormatting sqref="X1862">
    <cfRule type="expression" dxfId="1915" priority="6258" stopIfTrue="1">
      <formula>X1862&lt;&gt;X1861</formula>
    </cfRule>
  </conditionalFormatting>
  <conditionalFormatting sqref="X1862">
    <cfRule type="expression" dxfId="1914" priority="6257" stopIfTrue="1">
      <formula>X1862&lt;&gt;X1861</formula>
    </cfRule>
  </conditionalFormatting>
  <conditionalFormatting sqref="X1862">
    <cfRule type="expression" dxfId="1913" priority="6256" stopIfTrue="1">
      <formula>X1862&lt;&gt;X1861</formula>
    </cfRule>
  </conditionalFormatting>
  <conditionalFormatting sqref="X1862">
    <cfRule type="expression" dxfId="1912" priority="6255" stopIfTrue="1">
      <formula>X1862&lt;&gt;X1861</formula>
    </cfRule>
  </conditionalFormatting>
  <conditionalFormatting sqref="X1862">
    <cfRule type="expression" dxfId="1911" priority="6254" stopIfTrue="1">
      <formula>X1862&lt;&gt;X1861</formula>
    </cfRule>
  </conditionalFormatting>
  <conditionalFormatting sqref="X1862">
    <cfRule type="expression" dxfId="1910" priority="6253" stopIfTrue="1">
      <formula>X1862&lt;&gt;X1861</formula>
    </cfRule>
  </conditionalFormatting>
  <conditionalFormatting sqref="X1862">
    <cfRule type="expression" dxfId="1909" priority="6252" stopIfTrue="1">
      <formula>X1862&lt;&gt;X1861</formula>
    </cfRule>
  </conditionalFormatting>
  <conditionalFormatting sqref="X1862">
    <cfRule type="expression" dxfId="1908" priority="6251" stopIfTrue="1">
      <formula>X1862&lt;&gt;X1861</formula>
    </cfRule>
  </conditionalFormatting>
  <conditionalFormatting sqref="X1862">
    <cfRule type="expression" dxfId="1907" priority="6250" stopIfTrue="1">
      <formula>X1862&lt;&gt;X1861</formula>
    </cfRule>
  </conditionalFormatting>
  <conditionalFormatting sqref="X1862">
    <cfRule type="expression" dxfId="1906" priority="6249" stopIfTrue="1">
      <formula>X1862&lt;&gt;X1861</formula>
    </cfRule>
  </conditionalFormatting>
  <conditionalFormatting sqref="X1862">
    <cfRule type="expression" dxfId="1905" priority="6248" stopIfTrue="1">
      <formula>X1862&lt;&gt;X1861</formula>
    </cfRule>
  </conditionalFormatting>
  <conditionalFormatting sqref="X1862">
    <cfRule type="expression" dxfId="1904" priority="6247" stopIfTrue="1">
      <formula>X1862&lt;&gt;X1861</formula>
    </cfRule>
  </conditionalFormatting>
  <conditionalFormatting sqref="C1680:J1680 L1680:M1680 X1681:X1683">
    <cfRule type="expression" dxfId="1903" priority="6228" stopIfTrue="1">
      <formula>C1680&lt;&gt;C1679</formula>
    </cfRule>
  </conditionalFormatting>
  <conditionalFormatting sqref="O1680">
    <cfRule type="expression" dxfId="1902" priority="6227" stopIfTrue="1">
      <formula>O1680&lt;&gt;O1679</formula>
    </cfRule>
  </conditionalFormatting>
  <conditionalFormatting sqref="B1680">
    <cfRule type="expression" dxfId="1901" priority="6226" stopIfTrue="1">
      <formula>B1680&lt;&gt;B1679</formula>
    </cfRule>
  </conditionalFormatting>
  <conditionalFormatting sqref="C1680">
    <cfRule type="expression" dxfId="1900" priority="6225" stopIfTrue="1">
      <formula>C1680&lt;&gt;C1679</formula>
    </cfRule>
  </conditionalFormatting>
  <conditionalFormatting sqref="O1680">
    <cfRule type="expression" dxfId="1899" priority="6223" stopIfTrue="1">
      <formula>O1680&lt;&gt;O1679</formula>
    </cfRule>
  </conditionalFormatting>
  <conditionalFormatting sqref="B1680">
    <cfRule type="expression" dxfId="1898" priority="6222" stopIfTrue="1">
      <formula>B1680&lt;&gt;B1679</formula>
    </cfRule>
  </conditionalFormatting>
  <conditionalFormatting sqref="C1680">
    <cfRule type="expression" dxfId="1897" priority="6221" stopIfTrue="1">
      <formula>C1680&lt;&gt;C1679</formula>
    </cfRule>
  </conditionalFormatting>
  <conditionalFormatting sqref="O1680">
    <cfRule type="expression" dxfId="1896" priority="6220" stopIfTrue="1">
      <formula>O1680&lt;&gt;O1679</formula>
    </cfRule>
  </conditionalFormatting>
  <conditionalFormatting sqref="B1680">
    <cfRule type="expression" dxfId="1895" priority="6219" stopIfTrue="1">
      <formula>B1680&lt;&gt;B1679</formula>
    </cfRule>
  </conditionalFormatting>
  <conditionalFormatting sqref="C1680">
    <cfRule type="expression" dxfId="1894" priority="6218" stopIfTrue="1">
      <formula>C1680&lt;&gt;C1679</formula>
    </cfRule>
  </conditionalFormatting>
  <conditionalFormatting sqref="O1680">
    <cfRule type="expression" dxfId="1893" priority="6217" stopIfTrue="1">
      <formula>O1680&lt;&gt;O1679</formula>
    </cfRule>
  </conditionalFormatting>
  <conditionalFormatting sqref="O1680">
    <cfRule type="expression" dxfId="1892" priority="6216" stopIfTrue="1">
      <formula>O1680&lt;&gt;O1679</formula>
    </cfRule>
  </conditionalFormatting>
  <conditionalFormatting sqref="B1680">
    <cfRule type="expression" dxfId="1891" priority="6215" stopIfTrue="1">
      <formula>B1680&lt;&gt;B1679</formula>
    </cfRule>
  </conditionalFormatting>
  <conditionalFormatting sqref="C1680">
    <cfRule type="expression" dxfId="1890" priority="6214" stopIfTrue="1">
      <formula>C1680&lt;&gt;C1679</formula>
    </cfRule>
  </conditionalFormatting>
  <conditionalFormatting sqref="B1680">
    <cfRule type="expression" dxfId="1889" priority="6213" stopIfTrue="1">
      <formula>B1680&lt;&gt;B1679</formula>
    </cfRule>
  </conditionalFormatting>
  <conditionalFormatting sqref="C1680">
    <cfRule type="expression" dxfId="1888" priority="6212" stopIfTrue="1">
      <formula>C1680&lt;&gt;C1679</formula>
    </cfRule>
  </conditionalFormatting>
  <conditionalFormatting sqref="O1680">
    <cfRule type="expression" dxfId="1887" priority="6211" stopIfTrue="1">
      <formula>O1680&lt;&gt;O1679</formula>
    </cfRule>
  </conditionalFormatting>
  <conditionalFormatting sqref="B1680">
    <cfRule type="expression" dxfId="1886" priority="6210" stopIfTrue="1">
      <formula>B1680&lt;&gt;B1679</formula>
    </cfRule>
  </conditionalFormatting>
  <conditionalFormatting sqref="C1680">
    <cfRule type="expression" dxfId="1885" priority="6209" stopIfTrue="1">
      <formula>C1680&lt;&gt;C1679</formula>
    </cfRule>
  </conditionalFormatting>
  <conditionalFormatting sqref="O1680">
    <cfRule type="expression" dxfId="1884" priority="6208" stopIfTrue="1">
      <formula>O1680&lt;&gt;O1679</formula>
    </cfRule>
  </conditionalFormatting>
  <conditionalFormatting sqref="B1680">
    <cfRule type="expression" dxfId="1883" priority="6207" stopIfTrue="1">
      <formula>B1680&lt;&gt;B1679</formula>
    </cfRule>
  </conditionalFormatting>
  <conditionalFormatting sqref="C1680">
    <cfRule type="expression" dxfId="1882" priority="6206" stopIfTrue="1">
      <formula>C1680&lt;&gt;C1679</formula>
    </cfRule>
  </conditionalFormatting>
  <conditionalFormatting sqref="O1680">
    <cfRule type="expression" dxfId="1881" priority="6205" stopIfTrue="1">
      <formula>O1680&lt;&gt;O1679</formula>
    </cfRule>
  </conditionalFormatting>
  <conditionalFormatting sqref="B1680">
    <cfRule type="expression" dxfId="1880" priority="6204" stopIfTrue="1">
      <formula>B1680&lt;&gt;B1679</formula>
    </cfRule>
  </conditionalFormatting>
  <conditionalFormatting sqref="C1680">
    <cfRule type="expression" dxfId="1879" priority="6203" stopIfTrue="1">
      <formula>C1680&lt;&gt;C1679</formula>
    </cfRule>
  </conditionalFormatting>
  <conditionalFormatting sqref="O1680">
    <cfRule type="expression" dxfId="1878" priority="6202" stopIfTrue="1">
      <formula>O1680&lt;&gt;O1679</formula>
    </cfRule>
  </conditionalFormatting>
  <conditionalFormatting sqref="O1680">
    <cfRule type="expression" dxfId="1877" priority="6201" stopIfTrue="1">
      <formula>O1680&lt;&gt;O1679</formula>
    </cfRule>
  </conditionalFormatting>
  <conditionalFormatting sqref="O1680">
    <cfRule type="expression" dxfId="1876" priority="6200" stopIfTrue="1">
      <formula>O1680&lt;&gt;O1679</formula>
    </cfRule>
  </conditionalFormatting>
  <conditionalFormatting sqref="O1680">
    <cfRule type="expression" dxfId="1875" priority="6199" stopIfTrue="1">
      <formula>O1680&lt;&gt;O1679</formula>
    </cfRule>
  </conditionalFormatting>
  <conditionalFormatting sqref="O1680">
    <cfRule type="expression" dxfId="1874" priority="6198" stopIfTrue="1">
      <formula>O1680&lt;&gt;O1679</formula>
    </cfRule>
  </conditionalFormatting>
  <conditionalFormatting sqref="O1680">
    <cfRule type="expression" dxfId="1873" priority="6197" stopIfTrue="1">
      <formula>O1680&lt;&gt;O1679</formula>
    </cfRule>
  </conditionalFormatting>
  <conditionalFormatting sqref="O1680">
    <cfRule type="expression" dxfId="1872" priority="6196" stopIfTrue="1">
      <formula>O1680&lt;&gt;O1679</formula>
    </cfRule>
  </conditionalFormatting>
  <conditionalFormatting sqref="O1680">
    <cfRule type="expression" dxfId="1871" priority="6195" stopIfTrue="1">
      <formula>O1680&lt;&gt;O1679</formula>
    </cfRule>
  </conditionalFormatting>
  <conditionalFormatting sqref="O1680">
    <cfRule type="expression" dxfId="1870" priority="6194" stopIfTrue="1">
      <formula>O1680&lt;&gt;O1679</formula>
    </cfRule>
  </conditionalFormatting>
  <conditionalFormatting sqref="O1680">
    <cfRule type="expression" dxfId="1869" priority="6193" stopIfTrue="1">
      <formula>O1680&lt;&gt;O1679</formula>
    </cfRule>
  </conditionalFormatting>
  <conditionalFormatting sqref="O1680">
    <cfRule type="expression" dxfId="1868" priority="6192" stopIfTrue="1">
      <formula>O1680&lt;&gt;O1679</formula>
    </cfRule>
  </conditionalFormatting>
  <conditionalFormatting sqref="O1680">
    <cfRule type="expression" dxfId="1867" priority="6191" stopIfTrue="1">
      <formula>O1680&lt;&gt;O1679</formula>
    </cfRule>
  </conditionalFormatting>
  <conditionalFormatting sqref="O1680">
    <cfRule type="expression" dxfId="1866" priority="6190" stopIfTrue="1">
      <formula>O1680&lt;&gt;O1679</formula>
    </cfRule>
  </conditionalFormatting>
  <conditionalFormatting sqref="O1680">
    <cfRule type="expression" dxfId="1865" priority="6189" stopIfTrue="1">
      <formula>O1680&lt;&gt;O1679</formula>
    </cfRule>
  </conditionalFormatting>
  <conditionalFormatting sqref="O1680">
    <cfRule type="expression" dxfId="1864" priority="6188" stopIfTrue="1">
      <formula>O1680&lt;&gt;O1679</formula>
    </cfRule>
  </conditionalFormatting>
  <conditionalFormatting sqref="O1680">
    <cfRule type="expression" dxfId="1863" priority="6187" stopIfTrue="1">
      <formula>O1680&lt;&gt;O1679</formula>
    </cfRule>
  </conditionalFormatting>
  <conditionalFormatting sqref="O1680">
    <cfRule type="expression" dxfId="1862" priority="6186" stopIfTrue="1">
      <formula>O1680&lt;&gt;O1679</formula>
    </cfRule>
  </conditionalFormatting>
  <conditionalFormatting sqref="B1680">
    <cfRule type="expression" dxfId="1861" priority="6185" stopIfTrue="1">
      <formula>B1680&lt;&gt;B1679</formula>
    </cfRule>
  </conditionalFormatting>
  <conditionalFormatting sqref="C1680">
    <cfRule type="expression" dxfId="1860" priority="6184" stopIfTrue="1">
      <formula>C1680&lt;&gt;C1679</formula>
    </cfRule>
  </conditionalFormatting>
  <conditionalFormatting sqref="C1680:J1680 L1680:M1680">
    <cfRule type="expression" dxfId="1859" priority="6183" stopIfTrue="1">
      <formula>C1680&lt;&gt;C1679</formula>
    </cfRule>
  </conditionalFormatting>
  <conditionalFormatting sqref="F1655">
    <cfRule type="expression" dxfId="1858" priority="6182" stopIfTrue="1">
      <formula>F1655&lt;E1655</formula>
    </cfRule>
  </conditionalFormatting>
  <conditionalFormatting sqref="F1656:F1678">
    <cfRule type="expression" dxfId="1857" priority="6181" stopIfTrue="1">
      <formula>F1656&lt;E1656</formula>
    </cfRule>
  </conditionalFormatting>
  <conditionalFormatting sqref="O1680">
    <cfRule type="expression" dxfId="1856" priority="6180" stopIfTrue="1">
      <formula>O1680&lt;&gt;O1679</formula>
    </cfRule>
  </conditionalFormatting>
  <conditionalFormatting sqref="B1680">
    <cfRule type="expression" dxfId="1855" priority="6179" stopIfTrue="1">
      <formula>B1680&lt;&gt;B1679</formula>
    </cfRule>
  </conditionalFormatting>
  <conditionalFormatting sqref="C1680">
    <cfRule type="expression" dxfId="1854" priority="6178" stopIfTrue="1">
      <formula>C1680&lt;&gt;C1679</formula>
    </cfRule>
  </conditionalFormatting>
  <conditionalFormatting sqref="C1680:J1680 L1680:M1680">
    <cfRule type="expression" dxfId="1853" priority="6177" stopIfTrue="1">
      <formula>C1680&lt;&gt;C1679</formula>
    </cfRule>
  </conditionalFormatting>
  <conditionalFormatting sqref="O1680">
    <cfRule type="expression" dxfId="1852" priority="6176" stopIfTrue="1">
      <formula>O1680&lt;&gt;O1679</formula>
    </cfRule>
  </conditionalFormatting>
  <conditionalFormatting sqref="B1680">
    <cfRule type="expression" dxfId="1851" priority="6175" stopIfTrue="1">
      <formula>B1680&lt;&gt;B1679</formula>
    </cfRule>
  </conditionalFormatting>
  <conditionalFormatting sqref="C1680">
    <cfRule type="expression" dxfId="1850" priority="6174" stopIfTrue="1">
      <formula>C1680&lt;&gt;C1679</formula>
    </cfRule>
  </conditionalFormatting>
  <conditionalFormatting sqref="C1680:J1680 L1680:M1680">
    <cfRule type="expression" dxfId="1849" priority="6173" stopIfTrue="1">
      <formula>C1680&lt;&gt;C1679</formula>
    </cfRule>
  </conditionalFormatting>
  <conditionalFormatting sqref="F1655">
    <cfRule type="expression" dxfId="1848" priority="6172" stopIfTrue="1">
      <formula>F1655&lt;E1655</formula>
    </cfRule>
  </conditionalFormatting>
  <conditionalFormatting sqref="F1656:F1678">
    <cfRule type="expression" dxfId="1847" priority="6171" stopIfTrue="1">
      <formula>F1656&lt;E1656</formula>
    </cfRule>
  </conditionalFormatting>
  <conditionalFormatting sqref="O1680">
    <cfRule type="expression" dxfId="1846" priority="6170" stopIfTrue="1">
      <formula>O1680&lt;&gt;O1679</formula>
    </cfRule>
  </conditionalFormatting>
  <conditionalFormatting sqref="B1680">
    <cfRule type="expression" dxfId="1845" priority="6169" stopIfTrue="1">
      <formula>B1680&lt;&gt;B1679</formula>
    </cfRule>
  </conditionalFormatting>
  <conditionalFormatting sqref="C1680">
    <cfRule type="expression" dxfId="1844" priority="6168" stopIfTrue="1">
      <formula>C1680&lt;&gt;C1679</formula>
    </cfRule>
  </conditionalFormatting>
  <conditionalFormatting sqref="C1680:J1680 L1680:M1680">
    <cfRule type="expression" dxfId="1843" priority="6167" stopIfTrue="1">
      <formula>C1680&lt;&gt;C1679</formula>
    </cfRule>
  </conditionalFormatting>
  <conditionalFormatting sqref="F1655">
    <cfRule type="expression" dxfId="1842" priority="6166" stopIfTrue="1">
      <formula>F1655&lt;E1655</formula>
    </cfRule>
  </conditionalFormatting>
  <conditionalFormatting sqref="F1656:F1678">
    <cfRule type="expression" dxfId="1841" priority="6165" stopIfTrue="1">
      <formula>F1656&lt;E1656</formula>
    </cfRule>
  </conditionalFormatting>
  <conditionalFormatting sqref="G1670">
    <cfRule type="expression" dxfId="1840" priority="6164" stopIfTrue="1">
      <formula>G1670&lt;F1670</formula>
    </cfRule>
  </conditionalFormatting>
  <conditionalFormatting sqref="G1655">
    <cfRule type="expression" dxfId="1839" priority="6163" stopIfTrue="1">
      <formula>G1655&lt;F1655</formula>
    </cfRule>
  </conditionalFormatting>
  <conditionalFormatting sqref="G1671:G1678 G1656:G1669">
    <cfRule type="expression" dxfId="1838" priority="6162" stopIfTrue="1">
      <formula>G1656&lt;F1656</formula>
    </cfRule>
  </conditionalFormatting>
  <conditionalFormatting sqref="T1680">
    <cfRule type="expression" dxfId="1837" priority="6161" stopIfTrue="1">
      <formula>T1680&lt;&gt;T1679</formula>
    </cfRule>
  </conditionalFormatting>
  <conditionalFormatting sqref="H1670">
    <cfRule type="expression" dxfId="1836" priority="6160" stopIfTrue="1">
      <formula>H1670&lt;G1670</formula>
    </cfRule>
  </conditionalFormatting>
  <conditionalFormatting sqref="H1655">
    <cfRule type="expression" dxfId="1835" priority="6159" stopIfTrue="1">
      <formula>H1655&lt;G1655</formula>
    </cfRule>
  </conditionalFormatting>
  <conditionalFormatting sqref="H1671:H1678 H1656:H1669">
    <cfRule type="expression" dxfId="1834" priority="6158" stopIfTrue="1">
      <formula>H1656&lt;G1656</formula>
    </cfRule>
  </conditionalFormatting>
  <conditionalFormatting sqref="H1655">
    <cfRule type="expression" dxfId="1833" priority="6157" stopIfTrue="1">
      <formula>H1655&lt;G1655</formula>
    </cfRule>
  </conditionalFormatting>
  <conditionalFormatting sqref="H1656">
    <cfRule type="expression" dxfId="1832" priority="6156" stopIfTrue="1">
      <formula>H1656&lt;G1656</formula>
    </cfRule>
  </conditionalFormatting>
  <conditionalFormatting sqref="H1657">
    <cfRule type="expression" dxfId="1831" priority="6155" stopIfTrue="1">
      <formula>H1657&lt;G1657</formula>
    </cfRule>
  </conditionalFormatting>
  <conditionalFormatting sqref="H1658">
    <cfRule type="expression" dxfId="1830" priority="6154" stopIfTrue="1">
      <formula>H1658&lt;G1658</formula>
    </cfRule>
  </conditionalFormatting>
  <conditionalFormatting sqref="H1659">
    <cfRule type="expression" dxfId="1829" priority="6153" stopIfTrue="1">
      <formula>H1659&lt;G1659</formula>
    </cfRule>
  </conditionalFormatting>
  <conditionalFormatting sqref="H1660">
    <cfRule type="expression" dxfId="1828" priority="6152" stopIfTrue="1">
      <formula>H1660&lt;G1660</formula>
    </cfRule>
  </conditionalFormatting>
  <conditionalFormatting sqref="H1661">
    <cfRule type="expression" dxfId="1827" priority="6151" stopIfTrue="1">
      <formula>H1661&lt;G1661</formula>
    </cfRule>
  </conditionalFormatting>
  <conditionalFormatting sqref="H1662">
    <cfRule type="expression" dxfId="1826" priority="6150" stopIfTrue="1">
      <formula>H1662&lt;G1662</formula>
    </cfRule>
  </conditionalFormatting>
  <conditionalFormatting sqref="H1663">
    <cfRule type="expression" dxfId="1825" priority="6149" stopIfTrue="1">
      <formula>H1663&lt;G1663</formula>
    </cfRule>
  </conditionalFormatting>
  <conditionalFormatting sqref="H1664">
    <cfRule type="expression" dxfId="1824" priority="6148" stopIfTrue="1">
      <formula>H1664&lt;G1664</formula>
    </cfRule>
  </conditionalFormatting>
  <conditionalFormatting sqref="H1665">
    <cfRule type="expression" dxfId="1823" priority="6147" stopIfTrue="1">
      <formula>H1665&lt;G1665</formula>
    </cfRule>
  </conditionalFormatting>
  <conditionalFormatting sqref="H1666">
    <cfRule type="expression" dxfId="1822" priority="6146" stopIfTrue="1">
      <formula>H1666&lt;G1666</formula>
    </cfRule>
  </conditionalFormatting>
  <conditionalFormatting sqref="H1667">
    <cfRule type="expression" dxfId="1821" priority="6145" stopIfTrue="1">
      <formula>H1667&lt;G1667</formula>
    </cfRule>
  </conditionalFormatting>
  <conditionalFormatting sqref="H1668">
    <cfRule type="expression" dxfId="1820" priority="6144" stopIfTrue="1">
      <formula>H1668&lt;G1668</formula>
    </cfRule>
  </conditionalFormatting>
  <conditionalFormatting sqref="H1669">
    <cfRule type="expression" dxfId="1819" priority="6143" stopIfTrue="1">
      <formula>H1669&lt;G1669</formula>
    </cfRule>
  </conditionalFormatting>
  <conditionalFormatting sqref="H1670">
    <cfRule type="expression" dxfId="1818" priority="6142" stopIfTrue="1">
      <formula>H1670&lt;G1670</formula>
    </cfRule>
  </conditionalFormatting>
  <conditionalFormatting sqref="H1671">
    <cfRule type="expression" dxfId="1817" priority="6141" stopIfTrue="1">
      <formula>H1671&lt;G1671</formula>
    </cfRule>
  </conditionalFormatting>
  <conditionalFormatting sqref="H1672">
    <cfRule type="expression" dxfId="1816" priority="6140" stopIfTrue="1">
      <formula>H1672&lt;G1672</formula>
    </cfRule>
  </conditionalFormatting>
  <conditionalFormatting sqref="H1673">
    <cfRule type="expression" dxfId="1815" priority="6139" stopIfTrue="1">
      <formula>H1673&lt;G1673</formula>
    </cfRule>
  </conditionalFormatting>
  <conditionalFormatting sqref="H1674">
    <cfRule type="expression" dxfId="1814" priority="6138" stopIfTrue="1">
      <formula>H1674&lt;G1674</formula>
    </cfRule>
  </conditionalFormatting>
  <conditionalFormatting sqref="H1675">
    <cfRule type="expression" dxfId="1813" priority="6137" stopIfTrue="1">
      <formula>H1675&lt;G1675</formula>
    </cfRule>
  </conditionalFormatting>
  <conditionalFormatting sqref="H1676">
    <cfRule type="expression" dxfId="1812" priority="6136" stopIfTrue="1">
      <formula>H1676&lt;G1676</formula>
    </cfRule>
  </conditionalFormatting>
  <conditionalFormatting sqref="H1677">
    <cfRule type="expression" dxfId="1811" priority="6135" stopIfTrue="1">
      <formula>H1677&lt;G1677</formula>
    </cfRule>
  </conditionalFormatting>
  <conditionalFormatting sqref="H1678">
    <cfRule type="expression" dxfId="1810" priority="6134" stopIfTrue="1">
      <formula>H1678&lt;G1678</formula>
    </cfRule>
  </conditionalFormatting>
  <conditionalFormatting sqref="I1670">
    <cfRule type="expression" dxfId="1809" priority="6133" stopIfTrue="1">
      <formula>I1670&lt;H1670</formula>
    </cfRule>
  </conditionalFormatting>
  <conditionalFormatting sqref="I1655">
    <cfRule type="expression" dxfId="1808" priority="6132" stopIfTrue="1">
      <formula>I1655&lt;H1655</formula>
    </cfRule>
  </conditionalFormatting>
  <conditionalFormatting sqref="I1671:I1678 I1656:I1669">
    <cfRule type="expression" dxfId="1807" priority="6131" stopIfTrue="1">
      <formula>I1656&lt;H1656</formula>
    </cfRule>
  </conditionalFormatting>
  <conditionalFormatting sqref="I1655">
    <cfRule type="expression" dxfId="1806" priority="6130" stopIfTrue="1">
      <formula>I1655&lt;H1655</formula>
    </cfRule>
  </conditionalFormatting>
  <conditionalFormatting sqref="I1656">
    <cfRule type="expression" dxfId="1805" priority="6129" stopIfTrue="1">
      <formula>I1656&lt;H1656</formula>
    </cfRule>
  </conditionalFormatting>
  <conditionalFormatting sqref="I1657">
    <cfRule type="expression" dxfId="1804" priority="6128" stopIfTrue="1">
      <formula>I1657&lt;H1657</formula>
    </cfRule>
  </conditionalFormatting>
  <conditionalFormatting sqref="I1658">
    <cfRule type="expression" dxfId="1803" priority="6127" stopIfTrue="1">
      <formula>I1658&lt;H1658</formula>
    </cfRule>
  </conditionalFormatting>
  <conditionalFormatting sqref="I1659">
    <cfRule type="expression" dxfId="1802" priority="6126" stopIfTrue="1">
      <formula>I1659&lt;H1659</formula>
    </cfRule>
  </conditionalFormatting>
  <conditionalFormatting sqref="I1660">
    <cfRule type="expression" dxfId="1801" priority="6125" stopIfTrue="1">
      <formula>I1660&lt;H1660</formula>
    </cfRule>
  </conditionalFormatting>
  <conditionalFormatting sqref="I1661">
    <cfRule type="expression" dxfId="1800" priority="6124" stopIfTrue="1">
      <formula>I1661&lt;H1661</formula>
    </cfRule>
  </conditionalFormatting>
  <conditionalFormatting sqref="I1662">
    <cfRule type="expression" dxfId="1799" priority="6123" stopIfTrue="1">
      <formula>I1662&lt;H1662</formula>
    </cfRule>
  </conditionalFormatting>
  <conditionalFormatting sqref="I1663">
    <cfRule type="expression" dxfId="1798" priority="6122" stopIfTrue="1">
      <formula>I1663&lt;H1663</formula>
    </cfRule>
  </conditionalFormatting>
  <conditionalFormatting sqref="I1664">
    <cfRule type="expression" dxfId="1797" priority="6121" stopIfTrue="1">
      <formula>I1664&lt;H1664</formula>
    </cfRule>
  </conditionalFormatting>
  <conditionalFormatting sqref="I1665">
    <cfRule type="expression" dxfId="1796" priority="6120" stopIfTrue="1">
      <formula>I1665&lt;H1665</formula>
    </cfRule>
  </conditionalFormatting>
  <conditionalFormatting sqref="I1666">
    <cfRule type="expression" dxfId="1795" priority="6119" stopIfTrue="1">
      <formula>I1666&lt;H1666</formula>
    </cfRule>
  </conditionalFormatting>
  <conditionalFormatting sqref="I1667">
    <cfRule type="expression" dxfId="1794" priority="6118" stopIfTrue="1">
      <formula>I1667&lt;H1667</formula>
    </cfRule>
  </conditionalFormatting>
  <conditionalFormatting sqref="I1668">
    <cfRule type="expression" dxfId="1793" priority="6117" stopIfTrue="1">
      <formula>I1668&lt;H1668</formula>
    </cfRule>
  </conditionalFormatting>
  <conditionalFormatting sqref="I1669">
    <cfRule type="expression" dxfId="1792" priority="6116" stopIfTrue="1">
      <formula>I1669&lt;H1669</formula>
    </cfRule>
  </conditionalFormatting>
  <conditionalFormatting sqref="I1670">
    <cfRule type="expression" dxfId="1791" priority="6115" stopIfTrue="1">
      <formula>I1670&lt;H1670</formula>
    </cfRule>
  </conditionalFormatting>
  <conditionalFormatting sqref="I1671">
    <cfRule type="expression" dxfId="1790" priority="6114" stopIfTrue="1">
      <formula>I1671&lt;H1671</formula>
    </cfRule>
  </conditionalFormatting>
  <conditionalFormatting sqref="I1672">
    <cfRule type="expression" dxfId="1789" priority="6113" stopIfTrue="1">
      <formula>I1672&lt;H1672</formula>
    </cfRule>
  </conditionalFormatting>
  <conditionalFormatting sqref="I1673">
    <cfRule type="expression" dxfId="1788" priority="6112" stopIfTrue="1">
      <formula>I1673&lt;H1673</formula>
    </cfRule>
  </conditionalFormatting>
  <conditionalFormatting sqref="I1674">
    <cfRule type="expression" dxfId="1787" priority="6111" stopIfTrue="1">
      <formula>I1674&lt;H1674</formula>
    </cfRule>
  </conditionalFormatting>
  <conditionalFormatting sqref="I1675">
    <cfRule type="expression" dxfId="1786" priority="6110" stopIfTrue="1">
      <formula>I1675&lt;H1675</formula>
    </cfRule>
  </conditionalFormatting>
  <conditionalFormatting sqref="I1676">
    <cfRule type="expression" dxfId="1785" priority="6109" stopIfTrue="1">
      <formula>I1676&lt;H1676</formula>
    </cfRule>
  </conditionalFormatting>
  <conditionalFormatting sqref="I1677">
    <cfRule type="expression" dxfId="1784" priority="6108" stopIfTrue="1">
      <formula>I1677&lt;H1677</formula>
    </cfRule>
  </conditionalFormatting>
  <conditionalFormatting sqref="I1678">
    <cfRule type="expression" dxfId="1783" priority="6107" stopIfTrue="1">
      <formula>I1678&lt;H1678</formula>
    </cfRule>
  </conditionalFormatting>
  <conditionalFormatting sqref="R1680:S1680 U1680:Z1680 X1681:X1683">
    <cfRule type="expression" dxfId="1782" priority="6106" stopIfTrue="1">
      <formula>R1680&lt;&gt;R1679</formula>
    </cfRule>
  </conditionalFormatting>
  <conditionalFormatting sqref="O1680">
    <cfRule type="expression" dxfId="1781" priority="6105" stopIfTrue="1">
      <formula>O1680&lt;&gt;O1679</formula>
    </cfRule>
  </conditionalFormatting>
  <conditionalFormatting sqref="B1680">
    <cfRule type="expression" dxfId="1780" priority="6104" stopIfTrue="1">
      <formula>B1680&lt;&gt;B1679</formula>
    </cfRule>
  </conditionalFormatting>
  <conditionalFormatting sqref="C1680">
    <cfRule type="expression" dxfId="1779" priority="6103" stopIfTrue="1">
      <formula>C1680&lt;&gt;C1679</formula>
    </cfRule>
  </conditionalFormatting>
  <conditionalFormatting sqref="C1680:J1680 L1680:M1680">
    <cfRule type="expression" dxfId="1778" priority="6102" stopIfTrue="1">
      <formula>C1680&lt;&gt;C1679</formula>
    </cfRule>
  </conditionalFormatting>
  <conditionalFormatting sqref="O1680">
    <cfRule type="expression" dxfId="1777" priority="6101" stopIfTrue="1">
      <formula>O1680&lt;&gt;O1679</formula>
    </cfRule>
  </conditionalFormatting>
  <conditionalFormatting sqref="B1680">
    <cfRule type="expression" dxfId="1776" priority="6100" stopIfTrue="1">
      <formula>B1680&lt;&gt;B1679</formula>
    </cfRule>
  </conditionalFormatting>
  <conditionalFormatting sqref="C1680">
    <cfRule type="expression" dxfId="1775" priority="6099" stopIfTrue="1">
      <formula>C1680&lt;&gt;C1679</formula>
    </cfRule>
  </conditionalFormatting>
  <conditionalFormatting sqref="C1680:J1680 L1680:M1680">
    <cfRule type="expression" dxfId="1774" priority="6098" stopIfTrue="1">
      <formula>C1680&lt;&gt;C1679</formula>
    </cfRule>
  </conditionalFormatting>
  <conditionalFormatting sqref="O1680">
    <cfRule type="expression" dxfId="1773" priority="6097" stopIfTrue="1">
      <formula>O1680&lt;&gt;O1679</formula>
    </cfRule>
  </conditionalFormatting>
  <conditionalFormatting sqref="B1680">
    <cfRule type="expression" dxfId="1772" priority="6096" stopIfTrue="1">
      <formula>B1680&lt;&gt;B1679</formula>
    </cfRule>
  </conditionalFormatting>
  <conditionalFormatting sqref="C1680">
    <cfRule type="expression" dxfId="1771" priority="6095" stopIfTrue="1">
      <formula>C1680&lt;&gt;C1679</formula>
    </cfRule>
  </conditionalFormatting>
  <conditionalFormatting sqref="C1680:J1680 L1680:M1680">
    <cfRule type="expression" dxfId="1770" priority="6094" stopIfTrue="1">
      <formula>C1680&lt;&gt;C1679</formula>
    </cfRule>
  </conditionalFormatting>
  <conditionalFormatting sqref="O1680">
    <cfRule type="expression" dxfId="1769" priority="6093" stopIfTrue="1">
      <formula>O1680&lt;&gt;O1679</formula>
    </cfRule>
  </conditionalFormatting>
  <conditionalFormatting sqref="B1680">
    <cfRule type="expression" dxfId="1768" priority="6092" stopIfTrue="1">
      <formula>B1680&lt;&gt;B1679</formula>
    </cfRule>
  </conditionalFormatting>
  <conditionalFormatting sqref="C1680">
    <cfRule type="expression" dxfId="1767" priority="6091" stopIfTrue="1">
      <formula>C1680&lt;&gt;C1679</formula>
    </cfRule>
  </conditionalFormatting>
  <conditionalFormatting sqref="C1680:J1680 L1680:M1680">
    <cfRule type="expression" dxfId="1766" priority="6090" stopIfTrue="1">
      <formula>C1680&lt;&gt;C1679</formula>
    </cfRule>
  </conditionalFormatting>
  <conditionalFormatting sqref="T1680">
    <cfRule type="expression" dxfId="1765" priority="6089" stopIfTrue="1">
      <formula>T1680&lt;&gt;T1679</formula>
    </cfRule>
  </conditionalFormatting>
  <conditionalFormatting sqref="U1680:Z1680 X1681:X1683">
    <cfRule type="expression" dxfId="1764" priority="6088" stopIfTrue="1">
      <formula>U1680&lt;&gt;U1679</formula>
    </cfRule>
  </conditionalFormatting>
  <conditionalFormatting sqref="O1680">
    <cfRule type="expression" dxfId="1763" priority="6087" stopIfTrue="1">
      <formula>O1680&lt;&gt;O1679</formula>
    </cfRule>
  </conditionalFormatting>
  <conditionalFormatting sqref="B1680">
    <cfRule type="expression" dxfId="1762" priority="6086" stopIfTrue="1">
      <formula>B1680&lt;&gt;B1679</formula>
    </cfRule>
  </conditionalFormatting>
  <conditionalFormatting sqref="C1680">
    <cfRule type="expression" dxfId="1761" priority="6085" stopIfTrue="1">
      <formula>C1680&lt;&gt;C1679</formula>
    </cfRule>
  </conditionalFormatting>
  <conditionalFormatting sqref="C1680:J1680 L1680:M1680">
    <cfRule type="expression" dxfId="1760" priority="6084" stopIfTrue="1">
      <formula>C1680&lt;&gt;C1679</formula>
    </cfRule>
  </conditionalFormatting>
  <conditionalFormatting sqref="F1655">
    <cfRule type="expression" dxfId="1759" priority="6083" stopIfTrue="1">
      <formula>F1655&lt;E1655</formula>
    </cfRule>
  </conditionalFormatting>
  <conditionalFormatting sqref="F1656:F1678">
    <cfRule type="expression" dxfId="1758" priority="6082" stopIfTrue="1">
      <formula>F1656&lt;E1656</formula>
    </cfRule>
  </conditionalFormatting>
  <conditionalFormatting sqref="O1680">
    <cfRule type="expression" dxfId="1757" priority="6081" stopIfTrue="1">
      <formula>O1680&lt;&gt;O1679</formula>
    </cfRule>
  </conditionalFormatting>
  <conditionalFormatting sqref="B1680">
    <cfRule type="expression" dxfId="1756" priority="6080" stopIfTrue="1">
      <formula>B1680&lt;&gt;B1679</formula>
    </cfRule>
  </conditionalFormatting>
  <conditionalFormatting sqref="C1680">
    <cfRule type="expression" dxfId="1755" priority="6079" stopIfTrue="1">
      <formula>C1680&lt;&gt;C1679</formula>
    </cfRule>
  </conditionalFormatting>
  <conditionalFormatting sqref="C1680:J1680 L1680:M1680">
    <cfRule type="expression" dxfId="1754" priority="6078" stopIfTrue="1">
      <formula>C1680&lt;&gt;C1679</formula>
    </cfRule>
  </conditionalFormatting>
  <conditionalFormatting sqref="O1680">
    <cfRule type="expression" dxfId="1753" priority="6077" stopIfTrue="1">
      <formula>O1680&lt;&gt;O1679</formula>
    </cfRule>
  </conditionalFormatting>
  <conditionalFormatting sqref="B1680">
    <cfRule type="expression" dxfId="1752" priority="6076" stopIfTrue="1">
      <formula>B1680&lt;&gt;B1679</formula>
    </cfRule>
  </conditionalFormatting>
  <conditionalFormatting sqref="C1680">
    <cfRule type="expression" dxfId="1751" priority="6075" stopIfTrue="1">
      <formula>C1680&lt;&gt;C1679</formula>
    </cfRule>
  </conditionalFormatting>
  <conditionalFormatting sqref="C1680:J1680 L1680:M1680">
    <cfRule type="expression" dxfId="1750" priority="6074" stopIfTrue="1">
      <formula>C1680&lt;&gt;C1679</formula>
    </cfRule>
  </conditionalFormatting>
  <conditionalFormatting sqref="F1655">
    <cfRule type="expression" dxfId="1749" priority="6073" stopIfTrue="1">
      <formula>F1655&lt;E1655</formula>
    </cfRule>
  </conditionalFormatting>
  <conditionalFormatting sqref="F1656:F1678">
    <cfRule type="expression" dxfId="1748" priority="6072" stopIfTrue="1">
      <formula>F1656&lt;E1656</formula>
    </cfRule>
  </conditionalFormatting>
  <conditionalFormatting sqref="O1680">
    <cfRule type="expression" dxfId="1747" priority="6071" stopIfTrue="1">
      <formula>O1680&lt;&gt;O1679</formula>
    </cfRule>
  </conditionalFormatting>
  <conditionalFormatting sqref="B1680">
    <cfRule type="expression" dxfId="1746" priority="6070" stopIfTrue="1">
      <formula>B1680&lt;&gt;B1679</formula>
    </cfRule>
  </conditionalFormatting>
  <conditionalFormatting sqref="C1680">
    <cfRule type="expression" dxfId="1745" priority="6069" stopIfTrue="1">
      <formula>C1680&lt;&gt;C1679</formula>
    </cfRule>
  </conditionalFormatting>
  <conditionalFormatting sqref="C1680:J1680 L1680:M1680">
    <cfRule type="expression" dxfId="1744" priority="6068" stopIfTrue="1">
      <formula>C1680&lt;&gt;C1679</formula>
    </cfRule>
  </conditionalFormatting>
  <conditionalFormatting sqref="F1655">
    <cfRule type="expression" dxfId="1743" priority="6067" stopIfTrue="1">
      <formula>F1655&lt;E1655</formula>
    </cfRule>
  </conditionalFormatting>
  <conditionalFormatting sqref="F1656:F1678">
    <cfRule type="expression" dxfId="1742" priority="6066" stopIfTrue="1">
      <formula>F1656&lt;E1656</formula>
    </cfRule>
  </conditionalFormatting>
  <conditionalFormatting sqref="G1670">
    <cfRule type="expression" dxfId="1741" priority="6065" stopIfTrue="1">
      <formula>G1670&lt;F1670</formula>
    </cfRule>
  </conditionalFormatting>
  <conditionalFormatting sqref="G1655">
    <cfRule type="expression" dxfId="1740" priority="6064" stopIfTrue="1">
      <formula>G1655&lt;F1655</formula>
    </cfRule>
  </conditionalFormatting>
  <conditionalFormatting sqref="G1671:G1678 G1656:G1669">
    <cfRule type="expression" dxfId="1739" priority="6063" stopIfTrue="1">
      <formula>G1656&lt;F1656</formula>
    </cfRule>
  </conditionalFormatting>
  <conditionalFormatting sqref="T1680">
    <cfRule type="expression" dxfId="1738" priority="6062" stopIfTrue="1">
      <formula>T1680&lt;&gt;T1679</formula>
    </cfRule>
  </conditionalFormatting>
  <conditionalFormatting sqref="H1670">
    <cfRule type="expression" dxfId="1737" priority="6061" stopIfTrue="1">
      <formula>H1670&lt;G1670</formula>
    </cfRule>
  </conditionalFormatting>
  <conditionalFormatting sqref="H1655">
    <cfRule type="expression" dxfId="1736" priority="6060" stopIfTrue="1">
      <formula>H1655&lt;G1655</formula>
    </cfRule>
  </conditionalFormatting>
  <conditionalFormatting sqref="H1671:H1678 H1656:H1669">
    <cfRule type="expression" dxfId="1735" priority="6059" stopIfTrue="1">
      <formula>H1656&lt;G1656</formula>
    </cfRule>
  </conditionalFormatting>
  <conditionalFormatting sqref="H1655">
    <cfRule type="expression" dxfId="1734" priority="6058" stopIfTrue="1">
      <formula>H1655&lt;G1655</formula>
    </cfRule>
  </conditionalFormatting>
  <conditionalFormatting sqref="H1656">
    <cfRule type="expression" dxfId="1733" priority="6057" stopIfTrue="1">
      <formula>H1656&lt;G1656</formula>
    </cfRule>
  </conditionalFormatting>
  <conditionalFormatting sqref="H1657">
    <cfRule type="expression" dxfId="1732" priority="6056" stopIfTrue="1">
      <formula>H1657&lt;G1657</formula>
    </cfRule>
  </conditionalFormatting>
  <conditionalFormatting sqref="H1658">
    <cfRule type="expression" dxfId="1731" priority="6055" stopIfTrue="1">
      <formula>H1658&lt;G1658</formula>
    </cfRule>
  </conditionalFormatting>
  <conditionalFormatting sqref="H1659">
    <cfRule type="expression" dxfId="1730" priority="6054" stopIfTrue="1">
      <formula>H1659&lt;G1659</formula>
    </cfRule>
  </conditionalFormatting>
  <conditionalFormatting sqref="H1660">
    <cfRule type="expression" dxfId="1729" priority="6053" stopIfTrue="1">
      <formula>H1660&lt;G1660</formula>
    </cfRule>
  </conditionalFormatting>
  <conditionalFormatting sqref="H1661">
    <cfRule type="expression" dxfId="1728" priority="6052" stopIfTrue="1">
      <formula>H1661&lt;G1661</formula>
    </cfRule>
  </conditionalFormatting>
  <conditionalFormatting sqref="H1662">
    <cfRule type="expression" dxfId="1727" priority="6051" stopIfTrue="1">
      <formula>H1662&lt;G1662</formula>
    </cfRule>
  </conditionalFormatting>
  <conditionalFormatting sqref="H1663">
    <cfRule type="expression" dxfId="1726" priority="6050" stopIfTrue="1">
      <formula>H1663&lt;G1663</formula>
    </cfRule>
  </conditionalFormatting>
  <conditionalFormatting sqref="H1664">
    <cfRule type="expression" dxfId="1725" priority="6049" stopIfTrue="1">
      <formula>H1664&lt;G1664</formula>
    </cfRule>
  </conditionalFormatting>
  <conditionalFormatting sqref="H1665">
    <cfRule type="expression" dxfId="1724" priority="6048" stopIfTrue="1">
      <formula>H1665&lt;G1665</formula>
    </cfRule>
  </conditionalFormatting>
  <conditionalFormatting sqref="H1666">
    <cfRule type="expression" dxfId="1723" priority="6047" stopIfTrue="1">
      <formula>H1666&lt;G1666</formula>
    </cfRule>
  </conditionalFormatting>
  <conditionalFormatting sqref="H1667">
    <cfRule type="expression" dxfId="1722" priority="6046" stopIfTrue="1">
      <formula>H1667&lt;G1667</formula>
    </cfRule>
  </conditionalFormatting>
  <conditionalFormatting sqref="H1668">
    <cfRule type="expression" dxfId="1721" priority="6045" stopIfTrue="1">
      <formula>H1668&lt;G1668</formula>
    </cfRule>
  </conditionalFormatting>
  <conditionalFormatting sqref="H1669">
    <cfRule type="expression" dxfId="1720" priority="6044" stopIfTrue="1">
      <formula>H1669&lt;G1669</formula>
    </cfRule>
  </conditionalFormatting>
  <conditionalFormatting sqref="H1670">
    <cfRule type="expression" dxfId="1719" priority="6043" stopIfTrue="1">
      <formula>H1670&lt;G1670</formula>
    </cfRule>
  </conditionalFormatting>
  <conditionalFormatting sqref="H1671">
    <cfRule type="expression" dxfId="1718" priority="6042" stopIfTrue="1">
      <formula>H1671&lt;G1671</formula>
    </cfRule>
  </conditionalFormatting>
  <conditionalFormatting sqref="H1672">
    <cfRule type="expression" dxfId="1717" priority="6041" stopIfTrue="1">
      <formula>H1672&lt;G1672</formula>
    </cfRule>
  </conditionalFormatting>
  <conditionalFormatting sqref="H1673">
    <cfRule type="expression" dxfId="1716" priority="6040" stopIfTrue="1">
      <formula>H1673&lt;G1673</formula>
    </cfRule>
  </conditionalFormatting>
  <conditionalFormatting sqref="H1674">
    <cfRule type="expression" dxfId="1715" priority="6039" stopIfTrue="1">
      <formula>H1674&lt;G1674</formula>
    </cfRule>
  </conditionalFormatting>
  <conditionalFormatting sqref="H1675">
    <cfRule type="expression" dxfId="1714" priority="6038" stopIfTrue="1">
      <formula>H1675&lt;G1675</formula>
    </cfRule>
  </conditionalFormatting>
  <conditionalFormatting sqref="H1676">
    <cfRule type="expression" dxfId="1713" priority="6037" stopIfTrue="1">
      <formula>H1676&lt;G1676</formula>
    </cfRule>
  </conditionalFormatting>
  <conditionalFormatting sqref="H1677">
    <cfRule type="expression" dxfId="1712" priority="6036" stopIfTrue="1">
      <formula>H1677&lt;G1677</formula>
    </cfRule>
  </conditionalFormatting>
  <conditionalFormatting sqref="H1678">
    <cfRule type="expression" dxfId="1711" priority="6035" stopIfTrue="1">
      <formula>H1678&lt;G1678</formula>
    </cfRule>
  </conditionalFormatting>
  <conditionalFormatting sqref="I1670">
    <cfRule type="expression" dxfId="1710" priority="6034" stopIfTrue="1">
      <formula>I1670&lt;H1670</formula>
    </cfRule>
  </conditionalFormatting>
  <conditionalFormatting sqref="I1655">
    <cfRule type="expression" dxfId="1709" priority="6033" stopIfTrue="1">
      <formula>I1655&lt;H1655</formula>
    </cfRule>
  </conditionalFormatting>
  <conditionalFormatting sqref="I1671:I1678 I1656:I1669">
    <cfRule type="expression" dxfId="1708" priority="6032" stopIfTrue="1">
      <formula>I1656&lt;H1656</formula>
    </cfRule>
  </conditionalFormatting>
  <conditionalFormatting sqref="I1655">
    <cfRule type="expression" dxfId="1707" priority="6031" stopIfTrue="1">
      <formula>I1655&lt;H1655</formula>
    </cfRule>
  </conditionalFormatting>
  <conditionalFormatting sqref="I1656">
    <cfRule type="expression" dxfId="1706" priority="6030" stopIfTrue="1">
      <formula>I1656&lt;H1656</formula>
    </cfRule>
  </conditionalFormatting>
  <conditionalFormatting sqref="I1657">
    <cfRule type="expression" dxfId="1705" priority="6029" stopIfTrue="1">
      <formula>I1657&lt;H1657</formula>
    </cfRule>
  </conditionalFormatting>
  <conditionalFormatting sqref="I1658">
    <cfRule type="expression" dxfId="1704" priority="6028" stopIfTrue="1">
      <formula>I1658&lt;H1658</formula>
    </cfRule>
  </conditionalFormatting>
  <conditionalFormatting sqref="I1659">
    <cfRule type="expression" dxfId="1703" priority="6027" stopIfTrue="1">
      <formula>I1659&lt;H1659</formula>
    </cfRule>
  </conditionalFormatting>
  <conditionalFormatting sqref="I1660">
    <cfRule type="expression" dxfId="1702" priority="6026" stopIfTrue="1">
      <formula>I1660&lt;H1660</formula>
    </cfRule>
  </conditionalFormatting>
  <conditionalFormatting sqref="I1661">
    <cfRule type="expression" dxfId="1701" priority="6025" stopIfTrue="1">
      <formula>I1661&lt;H1661</formula>
    </cfRule>
  </conditionalFormatting>
  <conditionalFormatting sqref="I1662">
    <cfRule type="expression" dxfId="1700" priority="6024" stopIfTrue="1">
      <formula>I1662&lt;H1662</formula>
    </cfRule>
  </conditionalFormatting>
  <conditionalFormatting sqref="I1663">
    <cfRule type="expression" dxfId="1699" priority="6023" stopIfTrue="1">
      <formula>I1663&lt;H1663</formula>
    </cfRule>
  </conditionalFormatting>
  <conditionalFormatting sqref="I1664">
    <cfRule type="expression" dxfId="1698" priority="6022" stopIfTrue="1">
      <formula>I1664&lt;H1664</formula>
    </cfRule>
  </conditionalFormatting>
  <conditionalFormatting sqref="I1665">
    <cfRule type="expression" dxfId="1697" priority="6021" stopIfTrue="1">
      <formula>I1665&lt;H1665</formula>
    </cfRule>
  </conditionalFormatting>
  <conditionalFormatting sqref="I1666">
    <cfRule type="expression" dxfId="1696" priority="6020" stopIfTrue="1">
      <formula>I1666&lt;H1666</formula>
    </cfRule>
  </conditionalFormatting>
  <conditionalFormatting sqref="I1667">
    <cfRule type="expression" dxfId="1695" priority="6019" stopIfTrue="1">
      <formula>I1667&lt;H1667</formula>
    </cfRule>
  </conditionalFormatting>
  <conditionalFormatting sqref="I1668">
    <cfRule type="expression" dxfId="1694" priority="6018" stopIfTrue="1">
      <formula>I1668&lt;H1668</formula>
    </cfRule>
  </conditionalFormatting>
  <conditionalFormatting sqref="I1669">
    <cfRule type="expression" dxfId="1693" priority="6017" stopIfTrue="1">
      <formula>I1669&lt;H1669</formula>
    </cfRule>
  </conditionalFormatting>
  <conditionalFormatting sqref="I1670">
    <cfRule type="expression" dxfId="1692" priority="6016" stopIfTrue="1">
      <formula>I1670&lt;H1670</formula>
    </cfRule>
  </conditionalFormatting>
  <conditionalFormatting sqref="I1671">
    <cfRule type="expression" dxfId="1691" priority="6015" stopIfTrue="1">
      <formula>I1671&lt;H1671</formula>
    </cfRule>
  </conditionalFormatting>
  <conditionalFormatting sqref="I1672">
    <cfRule type="expression" dxfId="1690" priority="6014" stopIfTrue="1">
      <formula>I1672&lt;H1672</formula>
    </cfRule>
  </conditionalFormatting>
  <conditionalFormatting sqref="I1673">
    <cfRule type="expression" dxfId="1689" priority="6013" stopIfTrue="1">
      <formula>I1673&lt;H1673</formula>
    </cfRule>
  </conditionalFormatting>
  <conditionalFormatting sqref="I1674">
    <cfRule type="expression" dxfId="1688" priority="6012" stopIfTrue="1">
      <formula>I1674&lt;H1674</formula>
    </cfRule>
  </conditionalFormatting>
  <conditionalFormatting sqref="I1675">
    <cfRule type="expression" dxfId="1687" priority="6011" stopIfTrue="1">
      <formula>I1675&lt;H1675</formula>
    </cfRule>
  </conditionalFormatting>
  <conditionalFormatting sqref="I1676">
    <cfRule type="expression" dxfId="1686" priority="6010" stopIfTrue="1">
      <formula>I1676&lt;H1676</formula>
    </cfRule>
  </conditionalFormatting>
  <conditionalFormatting sqref="I1677">
    <cfRule type="expression" dxfId="1685" priority="6009" stopIfTrue="1">
      <formula>I1677&lt;H1677</formula>
    </cfRule>
  </conditionalFormatting>
  <conditionalFormatting sqref="I1678">
    <cfRule type="expression" dxfId="1684" priority="6008" stopIfTrue="1">
      <formula>I1678&lt;H1678</formula>
    </cfRule>
  </conditionalFormatting>
  <conditionalFormatting sqref="R1680:S1680 U1680:Z1680 X1681:X1683">
    <cfRule type="expression" dxfId="1683" priority="6007" stopIfTrue="1">
      <formula>R1680&lt;&gt;R1679</formula>
    </cfRule>
  </conditionalFormatting>
  <conditionalFormatting sqref="O1680">
    <cfRule type="expression" dxfId="1682" priority="6006" stopIfTrue="1">
      <formula>O1680&lt;&gt;O1679</formula>
    </cfRule>
  </conditionalFormatting>
  <conditionalFormatting sqref="B1680">
    <cfRule type="expression" dxfId="1681" priority="6005" stopIfTrue="1">
      <formula>B1680&lt;&gt;B1679</formula>
    </cfRule>
  </conditionalFormatting>
  <conditionalFormatting sqref="C1680">
    <cfRule type="expression" dxfId="1680" priority="6004" stopIfTrue="1">
      <formula>C1680&lt;&gt;C1679</formula>
    </cfRule>
  </conditionalFormatting>
  <conditionalFormatting sqref="C1680:J1680 L1680:M1680">
    <cfRule type="expression" dxfId="1679" priority="6003" stopIfTrue="1">
      <formula>C1680&lt;&gt;C1679</formula>
    </cfRule>
  </conditionalFormatting>
  <conditionalFormatting sqref="O1680">
    <cfRule type="expression" dxfId="1678" priority="6002" stopIfTrue="1">
      <formula>O1680&lt;&gt;O1679</formula>
    </cfRule>
  </conditionalFormatting>
  <conditionalFormatting sqref="B1680">
    <cfRule type="expression" dxfId="1677" priority="6001" stopIfTrue="1">
      <formula>B1680&lt;&gt;B1679</formula>
    </cfRule>
  </conditionalFormatting>
  <conditionalFormatting sqref="C1680">
    <cfRule type="expression" dxfId="1676" priority="6000" stopIfTrue="1">
      <formula>C1680&lt;&gt;C1679</formula>
    </cfRule>
  </conditionalFormatting>
  <conditionalFormatting sqref="C1680:J1680 L1680:M1680">
    <cfRule type="expression" dxfId="1675" priority="5999" stopIfTrue="1">
      <formula>C1680&lt;&gt;C1679</formula>
    </cfRule>
  </conditionalFormatting>
  <conditionalFormatting sqref="O1680">
    <cfRule type="expression" dxfId="1674" priority="5998" stopIfTrue="1">
      <formula>O1680&lt;&gt;O1679</formula>
    </cfRule>
  </conditionalFormatting>
  <conditionalFormatting sqref="B1680">
    <cfRule type="expression" dxfId="1673" priority="5997" stopIfTrue="1">
      <formula>B1680&lt;&gt;B1679</formula>
    </cfRule>
  </conditionalFormatting>
  <conditionalFormatting sqref="C1680">
    <cfRule type="expression" dxfId="1672" priority="5996" stopIfTrue="1">
      <formula>C1680&lt;&gt;C1679</formula>
    </cfRule>
  </conditionalFormatting>
  <conditionalFormatting sqref="C1680:J1680 L1680:M1680">
    <cfRule type="expression" dxfId="1671" priority="5995" stopIfTrue="1">
      <formula>C1680&lt;&gt;C1679</formula>
    </cfRule>
  </conditionalFormatting>
  <conditionalFormatting sqref="O1680">
    <cfRule type="expression" dxfId="1670" priority="5994" stopIfTrue="1">
      <formula>O1680&lt;&gt;O1679</formula>
    </cfRule>
  </conditionalFormatting>
  <conditionalFormatting sqref="B1680">
    <cfRule type="expression" dxfId="1669" priority="5993" stopIfTrue="1">
      <formula>B1680&lt;&gt;B1679</formula>
    </cfRule>
  </conditionalFormatting>
  <conditionalFormatting sqref="C1680">
    <cfRule type="expression" dxfId="1668" priority="5992" stopIfTrue="1">
      <formula>C1680&lt;&gt;C1679</formula>
    </cfRule>
  </conditionalFormatting>
  <conditionalFormatting sqref="C1680:J1680 L1680:M1680">
    <cfRule type="expression" dxfId="1667" priority="5991" stopIfTrue="1">
      <formula>C1680&lt;&gt;C1679</formula>
    </cfRule>
  </conditionalFormatting>
  <conditionalFormatting sqref="T1680">
    <cfRule type="expression" dxfId="1666" priority="5990" stopIfTrue="1">
      <formula>T1680&lt;&gt;T1679</formula>
    </cfRule>
  </conditionalFormatting>
  <conditionalFormatting sqref="O1680">
    <cfRule type="expression" dxfId="1665" priority="5989" stopIfTrue="1">
      <formula>O1680&lt;&gt;O1679</formula>
    </cfRule>
  </conditionalFormatting>
  <conditionalFormatting sqref="B1680">
    <cfRule type="expression" dxfId="1664" priority="5988" stopIfTrue="1">
      <formula>B1680&lt;&gt;B1679</formula>
    </cfRule>
  </conditionalFormatting>
  <conditionalFormatting sqref="C1680">
    <cfRule type="expression" dxfId="1663" priority="5987" stopIfTrue="1">
      <formula>C1680&lt;&gt;C1679</formula>
    </cfRule>
  </conditionalFormatting>
  <conditionalFormatting sqref="C1680:J1680 L1680:M1680">
    <cfRule type="expression" dxfId="1662" priority="5986" stopIfTrue="1">
      <formula>C1680&lt;&gt;C1679</formula>
    </cfRule>
  </conditionalFormatting>
  <conditionalFormatting sqref="F1655">
    <cfRule type="expression" dxfId="1661" priority="5985" stopIfTrue="1">
      <formula>F1655&lt;E1655</formula>
    </cfRule>
  </conditionalFormatting>
  <conditionalFormatting sqref="F1656:F1678">
    <cfRule type="expression" dxfId="1660" priority="5984" stopIfTrue="1">
      <formula>F1656&lt;E1656</formula>
    </cfRule>
  </conditionalFormatting>
  <conditionalFormatting sqref="O1680">
    <cfRule type="expression" dxfId="1659" priority="5983" stopIfTrue="1">
      <formula>O1680&lt;&gt;O1679</formula>
    </cfRule>
  </conditionalFormatting>
  <conditionalFormatting sqref="B1680">
    <cfRule type="expression" dxfId="1658" priority="5982" stopIfTrue="1">
      <formula>B1680&lt;&gt;B1679</formula>
    </cfRule>
  </conditionalFormatting>
  <conditionalFormatting sqref="C1680">
    <cfRule type="expression" dxfId="1657" priority="5981" stopIfTrue="1">
      <formula>C1680&lt;&gt;C1679</formula>
    </cfRule>
  </conditionalFormatting>
  <conditionalFormatting sqref="C1680:J1680 L1680:M1680">
    <cfRule type="expression" dxfId="1656" priority="5980" stopIfTrue="1">
      <formula>C1680&lt;&gt;C1679</formula>
    </cfRule>
  </conditionalFormatting>
  <conditionalFormatting sqref="O1680">
    <cfRule type="expression" dxfId="1655" priority="5979" stopIfTrue="1">
      <formula>O1680&lt;&gt;O1679</formula>
    </cfRule>
  </conditionalFormatting>
  <conditionalFormatting sqref="B1680">
    <cfRule type="expression" dxfId="1654" priority="5978" stopIfTrue="1">
      <formula>B1680&lt;&gt;B1679</formula>
    </cfRule>
  </conditionalFormatting>
  <conditionalFormatting sqref="C1680">
    <cfRule type="expression" dxfId="1653" priority="5977" stopIfTrue="1">
      <formula>C1680&lt;&gt;C1679</formula>
    </cfRule>
  </conditionalFormatting>
  <conditionalFormatting sqref="C1680:J1680 L1680:M1680">
    <cfRule type="expression" dxfId="1652" priority="5976" stopIfTrue="1">
      <formula>C1680&lt;&gt;C1679</formula>
    </cfRule>
  </conditionalFormatting>
  <conditionalFormatting sqref="F1655">
    <cfRule type="expression" dxfId="1651" priority="5975" stopIfTrue="1">
      <formula>F1655&lt;E1655</formula>
    </cfRule>
  </conditionalFormatting>
  <conditionalFormatting sqref="F1656:F1678">
    <cfRule type="expression" dxfId="1650" priority="5974" stopIfTrue="1">
      <formula>F1656&lt;E1656</formula>
    </cfRule>
  </conditionalFormatting>
  <conditionalFormatting sqref="O1680">
    <cfRule type="expression" dxfId="1649" priority="5973" stopIfTrue="1">
      <formula>O1680&lt;&gt;O1679</formula>
    </cfRule>
  </conditionalFormatting>
  <conditionalFormatting sqref="B1680">
    <cfRule type="expression" dxfId="1648" priority="5972" stopIfTrue="1">
      <formula>B1680&lt;&gt;B1679</formula>
    </cfRule>
  </conditionalFormatting>
  <conditionalFormatting sqref="C1680">
    <cfRule type="expression" dxfId="1647" priority="5971" stopIfTrue="1">
      <formula>C1680&lt;&gt;C1679</formula>
    </cfRule>
  </conditionalFormatting>
  <conditionalFormatting sqref="C1680:J1680 L1680:M1680">
    <cfRule type="expression" dxfId="1646" priority="5970" stopIfTrue="1">
      <formula>C1680&lt;&gt;C1679</formula>
    </cfRule>
  </conditionalFormatting>
  <conditionalFormatting sqref="F1655">
    <cfRule type="expression" dxfId="1645" priority="5969" stopIfTrue="1">
      <formula>F1655&lt;E1655</formula>
    </cfRule>
  </conditionalFormatting>
  <conditionalFormatting sqref="F1656:F1678">
    <cfRule type="expression" dxfId="1644" priority="5968" stopIfTrue="1">
      <formula>F1656&lt;E1656</formula>
    </cfRule>
  </conditionalFormatting>
  <conditionalFormatting sqref="G1670">
    <cfRule type="expression" dxfId="1643" priority="5967" stopIfTrue="1">
      <formula>G1670&lt;F1670</formula>
    </cfRule>
  </conditionalFormatting>
  <conditionalFormatting sqref="G1655">
    <cfRule type="expression" dxfId="1642" priority="5966" stopIfTrue="1">
      <formula>G1655&lt;F1655</formula>
    </cfRule>
  </conditionalFormatting>
  <conditionalFormatting sqref="G1671:G1678 G1656:G1669">
    <cfRule type="expression" dxfId="1641" priority="5965" stopIfTrue="1">
      <formula>G1656&lt;F1656</formula>
    </cfRule>
  </conditionalFormatting>
  <conditionalFormatting sqref="T1680">
    <cfRule type="expression" dxfId="1640" priority="5964" stopIfTrue="1">
      <formula>T1680&lt;&gt;T1679</formula>
    </cfRule>
  </conditionalFormatting>
  <conditionalFormatting sqref="H1670">
    <cfRule type="expression" dxfId="1639" priority="5963" stopIfTrue="1">
      <formula>H1670&lt;G1670</formula>
    </cfRule>
  </conditionalFormatting>
  <conditionalFormatting sqref="H1655">
    <cfRule type="expression" dxfId="1638" priority="5962" stopIfTrue="1">
      <formula>H1655&lt;G1655</formula>
    </cfRule>
  </conditionalFormatting>
  <conditionalFormatting sqref="H1671:H1678 H1656:H1669">
    <cfRule type="expression" dxfId="1637" priority="5961" stopIfTrue="1">
      <formula>H1656&lt;G1656</formula>
    </cfRule>
  </conditionalFormatting>
  <conditionalFormatting sqref="H1655">
    <cfRule type="expression" dxfId="1636" priority="5960" stopIfTrue="1">
      <formula>H1655&lt;G1655</formula>
    </cfRule>
  </conditionalFormatting>
  <conditionalFormatting sqref="H1656">
    <cfRule type="expression" dxfId="1635" priority="5959" stopIfTrue="1">
      <formula>H1656&lt;G1656</formula>
    </cfRule>
  </conditionalFormatting>
  <conditionalFormatting sqref="H1657">
    <cfRule type="expression" dxfId="1634" priority="5958" stopIfTrue="1">
      <formula>H1657&lt;G1657</formula>
    </cfRule>
  </conditionalFormatting>
  <conditionalFormatting sqref="H1658">
    <cfRule type="expression" dxfId="1633" priority="5957" stopIfTrue="1">
      <formula>H1658&lt;G1658</formula>
    </cfRule>
  </conditionalFormatting>
  <conditionalFormatting sqref="H1659">
    <cfRule type="expression" dxfId="1632" priority="5956" stopIfTrue="1">
      <formula>H1659&lt;G1659</formula>
    </cfRule>
  </conditionalFormatting>
  <conditionalFormatting sqref="H1660">
    <cfRule type="expression" dxfId="1631" priority="5955" stopIfTrue="1">
      <formula>H1660&lt;G1660</formula>
    </cfRule>
  </conditionalFormatting>
  <conditionalFormatting sqref="H1661">
    <cfRule type="expression" dxfId="1630" priority="5954" stopIfTrue="1">
      <formula>H1661&lt;G1661</formula>
    </cfRule>
  </conditionalFormatting>
  <conditionalFormatting sqref="H1662">
    <cfRule type="expression" dxfId="1629" priority="5953" stopIfTrue="1">
      <formula>H1662&lt;G1662</formula>
    </cfRule>
  </conditionalFormatting>
  <conditionalFormatting sqref="H1663">
    <cfRule type="expression" dxfId="1628" priority="5952" stopIfTrue="1">
      <formula>H1663&lt;G1663</formula>
    </cfRule>
  </conditionalFormatting>
  <conditionalFormatting sqref="H1664">
    <cfRule type="expression" dxfId="1627" priority="5951" stopIfTrue="1">
      <formula>H1664&lt;G1664</formula>
    </cfRule>
  </conditionalFormatting>
  <conditionalFormatting sqref="H1665">
    <cfRule type="expression" dxfId="1626" priority="5950" stopIfTrue="1">
      <formula>H1665&lt;G1665</formula>
    </cfRule>
  </conditionalFormatting>
  <conditionalFormatting sqref="H1666">
    <cfRule type="expression" dxfId="1625" priority="5949" stopIfTrue="1">
      <formula>H1666&lt;G1666</formula>
    </cfRule>
  </conditionalFormatting>
  <conditionalFormatting sqref="H1667">
    <cfRule type="expression" dxfId="1624" priority="5948" stopIfTrue="1">
      <formula>H1667&lt;G1667</formula>
    </cfRule>
  </conditionalFormatting>
  <conditionalFormatting sqref="H1668">
    <cfRule type="expression" dxfId="1623" priority="5947" stopIfTrue="1">
      <formula>H1668&lt;G1668</formula>
    </cfRule>
  </conditionalFormatting>
  <conditionalFormatting sqref="H1669">
    <cfRule type="expression" dxfId="1622" priority="5946" stopIfTrue="1">
      <formula>H1669&lt;G1669</formula>
    </cfRule>
  </conditionalFormatting>
  <conditionalFormatting sqref="H1670">
    <cfRule type="expression" dxfId="1621" priority="5945" stopIfTrue="1">
      <formula>H1670&lt;G1670</formula>
    </cfRule>
  </conditionalFormatting>
  <conditionalFormatting sqref="H1671">
    <cfRule type="expression" dxfId="1620" priority="5944" stopIfTrue="1">
      <formula>H1671&lt;G1671</formula>
    </cfRule>
  </conditionalFormatting>
  <conditionalFormatting sqref="H1672">
    <cfRule type="expression" dxfId="1619" priority="5943" stopIfTrue="1">
      <formula>H1672&lt;G1672</formula>
    </cfRule>
  </conditionalFormatting>
  <conditionalFormatting sqref="H1673">
    <cfRule type="expression" dxfId="1618" priority="5942" stopIfTrue="1">
      <formula>H1673&lt;G1673</formula>
    </cfRule>
  </conditionalFormatting>
  <conditionalFormatting sqref="H1674">
    <cfRule type="expression" dxfId="1617" priority="5941" stopIfTrue="1">
      <formula>H1674&lt;G1674</formula>
    </cfRule>
  </conditionalFormatting>
  <conditionalFormatting sqref="H1675">
    <cfRule type="expression" dxfId="1616" priority="5940" stopIfTrue="1">
      <formula>H1675&lt;G1675</formula>
    </cfRule>
  </conditionalFormatting>
  <conditionalFormatting sqref="H1676">
    <cfRule type="expression" dxfId="1615" priority="5939" stopIfTrue="1">
      <formula>H1676&lt;G1676</formula>
    </cfRule>
  </conditionalFormatting>
  <conditionalFormatting sqref="H1677">
    <cfRule type="expression" dxfId="1614" priority="5938" stopIfTrue="1">
      <formula>H1677&lt;G1677</formula>
    </cfRule>
  </conditionalFormatting>
  <conditionalFormatting sqref="H1678">
    <cfRule type="expression" dxfId="1613" priority="5937" stopIfTrue="1">
      <formula>H1678&lt;G1678</formula>
    </cfRule>
  </conditionalFormatting>
  <conditionalFormatting sqref="I1670">
    <cfRule type="expression" dxfId="1612" priority="5936" stopIfTrue="1">
      <formula>I1670&lt;H1670</formula>
    </cfRule>
  </conditionalFormatting>
  <conditionalFormatting sqref="I1655">
    <cfRule type="expression" dxfId="1611" priority="5935" stopIfTrue="1">
      <formula>I1655&lt;H1655</formula>
    </cfRule>
  </conditionalFormatting>
  <conditionalFormatting sqref="I1671:I1678 I1656:I1669">
    <cfRule type="expression" dxfId="1610" priority="5934" stopIfTrue="1">
      <formula>I1656&lt;H1656</formula>
    </cfRule>
  </conditionalFormatting>
  <conditionalFormatting sqref="I1655">
    <cfRule type="expression" dxfId="1609" priority="5933" stopIfTrue="1">
      <formula>I1655&lt;H1655</formula>
    </cfRule>
  </conditionalFormatting>
  <conditionalFormatting sqref="I1656">
    <cfRule type="expression" dxfId="1608" priority="5932" stopIfTrue="1">
      <formula>I1656&lt;H1656</formula>
    </cfRule>
  </conditionalFormatting>
  <conditionalFormatting sqref="I1657">
    <cfRule type="expression" dxfId="1607" priority="5931" stopIfTrue="1">
      <formula>I1657&lt;H1657</formula>
    </cfRule>
  </conditionalFormatting>
  <conditionalFormatting sqref="I1658">
    <cfRule type="expression" dxfId="1606" priority="5930" stopIfTrue="1">
      <formula>I1658&lt;H1658</formula>
    </cfRule>
  </conditionalFormatting>
  <conditionalFormatting sqref="I1659">
    <cfRule type="expression" dxfId="1605" priority="5929" stopIfTrue="1">
      <formula>I1659&lt;H1659</formula>
    </cfRule>
  </conditionalFormatting>
  <conditionalFormatting sqref="I1660">
    <cfRule type="expression" dxfId="1604" priority="5928" stopIfTrue="1">
      <formula>I1660&lt;H1660</formula>
    </cfRule>
  </conditionalFormatting>
  <conditionalFormatting sqref="I1661">
    <cfRule type="expression" dxfId="1603" priority="5927" stopIfTrue="1">
      <formula>I1661&lt;H1661</formula>
    </cfRule>
  </conditionalFormatting>
  <conditionalFormatting sqref="I1662">
    <cfRule type="expression" dxfId="1602" priority="5926" stopIfTrue="1">
      <formula>I1662&lt;H1662</formula>
    </cfRule>
  </conditionalFormatting>
  <conditionalFormatting sqref="I1663">
    <cfRule type="expression" dxfId="1601" priority="5925" stopIfTrue="1">
      <formula>I1663&lt;H1663</formula>
    </cfRule>
  </conditionalFormatting>
  <conditionalFormatting sqref="I1664">
    <cfRule type="expression" dxfId="1600" priority="5924" stopIfTrue="1">
      <formula>I1664&lt;H1664</formula>
    </cfRule>
  </conditionalFormatting>
  <conditionalFormatting sqref="I1665">
    <cfRule type="expression" dxfId="1599" priority="5923" stopIfTrue="1">
      <formula>I1665&lt;H1665</formula>
    </cfRule>
  </conditionalFormatting>
  <conditionalFormatting sqref="I1666">
    <cfRule type="expression" dxfId="1598" priority="5922" stopIfTrue="1">
      <formula>I1666&lt;H1666</formula>
    </cfRule>
  </conditionalFormatting>
  <conditionalFormatting sqref="I1667">
    <cfRule type="expression" dxfId="1597" priority="5921" stopIfTrue="1">
      <formula>I1667&lt;H1667</formula>
    </cfRule>
  </conditionalFormatting>
  <conditionalFormatting sqref="I1668">
    <cfRule type="expression" dxfId="1596" priority="5920" stopIfTrue="1">
      <formula>I1668&lt;H1668</formula>
    </cfRule>
  </conditionalFormatting>
  <conditionalFormatting sqref="I1669">
    <cfRule type="expression" dxfId="1595" priority="5919" stopIfTrue="1">
      <formula>I1669&lt;H1669</formula>
    </cfRule>
  </conditionalFormatting>
  <conditionalFormatting sqref="I1670">
    <cfRule type="expression" dxfId="1594" priority="5918" stopIfTrue="1">
      <formula>I1670&lt;H1670</formula>
    </cfRule>
  </conditionalFormatting>
  <conditionalFormatting sqref="I1671">
    <cfRule type="expression" dxfId="1593" priority="5917" stopIfTrue="1">
      <formula>I1671&lt;H1671</formula>
    </cfRule>
  </conditionalFormatting>
  <conditionalFormatting sqref="I1672">
    <cfRule type="expression" dxfId="1592" priority="5916" stopIfTrue="1">
      <formula>I1672&lt;H1672</formula>
    </cfRule>
  </conditionalFormatting>
  <conditionalFormatting sqref="I1673">
    <cfRule type="expression" dxfId="1591" priority="5915" stopIfTrue="1">
      <formula>I1673&lt;H1673</formula>
    </cfRule>
  </conditionalFormatting>
  <conditionalFormatting sqref="I1674">
    <cfRule type="expression" dxfId="1590" priority="5914" stopIfTrue="1">
      <formula>I1674&lt;H1674</formula>
    </cfRule>
  </conditionalFormatting>
  <conditionalFormatting sqref="I1675">
    <cfRule type="expression" dxfId="1589" priority="5913" stopIfTrue="1">
      <formula>I1675&lt;H1675</formula>
    </cfRule>
  </conditionalFormatting>
  <conditionalFormatting sqref="I1676">
    <cfRule type="expression" dxfId="1588" priority="5912" stopIfTrue="1">
      <formula>I1676&lt;H1676</formula>
    </cfRule>
  </conditionalFormatting>
  <conditionalFormatting sqref="I1677">
    <cfRule type="expression" dxfId="1587" priority="5911" stopIfTrue="1">
      <formula>I1677&lt;H1677</formula>
    </cfRule>
  </conditionalFormatting>
  <conditionalFormatting sqref="I1678">
    <cfRule type="expression" dxfId="1586" priority="5910" stopIfTrue="1">
      <formula>I1678&lt;H1678</formula>
    </cfRule>
  </conditionalFormatting>
  <conditionalFormatting sqref="R1680:S1680 U1680:Z1680 X1681:X1683">
    <cfRule type="expression" dxfId="1585" priority="5909" stopIfTrue="1">
      <formula>R1680&lt;&gt;R1679</formula>
    </cfRule>
  </conditionalFormatting>
  <conditionalFormatting sqref="O1680">
    <cfRule type="expression" dxfId="1584" priority="5908" stopIfTrue="1">
      <formula>O1680&lt;&gt;O1679</formula>
    </cfRule>
  </conditionalFormatting>
  <conditionalFormatting sqref="B1680">
    <cfRule type="expression" dxfId="1583" priority="5907" stopIfTrue="1">
      <formula>B1680&lt;&gt;B1679</formula>
    </cfRule>
  </conditionalFormatting>
  <conditionalFormatting sqref="C1680">
    <cfRule type="expression" dxfId="1582" priority="5906" stopIfTrue="1">
      <formula>C1680&lt;&gt;C1679</formula>
    </cfRule>
  </conditionalFormatting>
  <conditionalFormatting sqref="C1680:J1680 L1680:M1680">
    <cfRule type="expression" dxfId="1581" priority="5905" stopIfTrue="1">
      <formula>C1680&lt;&gt;C1679</formula>
    </cfRule>
  </conditionalFormatting>
  <conditionalFormatting sqref="O1680">
    <cfRule type="expression" dxfId="1580" priority="5904" stopIfTrue="1">
      <formula>O1680&lt;&gt;O1679</formula>
    </cfRule>
  </conditionalFormatting>
  <conditionalFormatting sqref="B1680">
    <cfRule type="expression" dxfId="1579" priority="5903" stopIfTrue="1">
      <formula>B1680&lt;&gt;B1679</formula>
    </cfRule>
  </conditionalFormatting>
  <conditionalFormatting sqref="C1680">
    <cfRule type="expression" dxfId="1578" priority="5902" stopIfTrue="1">
      <formula>C1680&lt;&gt;C1679</formula>
    </cfRule>
  </conditionalFormatting>
  <conditionalFormatting sqref="C1680:J1680 L1680:M1680">
    <cfRule type="expression" dxfId="1577" priority="5901" stopIfTrue="1">
      <formula>C1680&lt;&gt;C1679</formula>
    </cfRule>
  </conditionalFormatting>
  <conditionalFormatting sqref="O1680">
    <cfRule type="expression" dxfId="1576" priority="5900" stopIfTrue="1">
      <formula>O1680&lt;&gt;O1679</formula>
    </cfRule>
  </conditionalFormatting>
  <conditionalFormatting sqref="B1680">
    <cfRule type="expression" dxfId="1575" priority="5899" stopIfTrue="1">
      <formula>B1680&lt;&gt;B1679</formula>
    </cfRule>
  </conditionalFormatting>
  <conditionalFormatting sqref="C1680">
    <cfRule type="expression" dxfId="1574" priority="5898" stopIfTrue="1">
      <formula>C1680&lt;&gt;C1679</formula>
    </cfRule>
  </conditionalFormatting>
  <conditionalFormatting sqref="C1680:J1680 L1680:M1680">
    <cfRule type="expression" dxfId="1573" priority="5897" stopIfTrue="1">
      <formula>C1680&lt;&gt;C1679</formula>
    </cfRule>
  </conditionalFormatting>
  <conditionalFormatting sqref="O1680">
    <cfRule type="expression" dxfId="1572" priority="5896" stopIfTrue="1">
      <formula>O1680&lt;&gt;O1679</formula>
    </cfRule>
  </conditionalFormatting>
  <conditionalFormatting sqref="B1680">
    <cfRule type="expression" dxfId="1571" priority="5895" stopIfTrue="1">
      <formula>B1680&lt;&gt;B1679</formula>
    </cfRule>
  </conditionalFormatting>
  <conditionalFormatting sqref="C1680">
    <cfRule type="expression" dxfId="1570" priority="5894" stopIfTrue="1">
      <formula>C1680&lt;&gt;C1679</formula>
    </cfRule>
  </conditionalFormatting>
  <conditionalFormatting sqref="C1680:J1680 L1680:M1680">
    <cfRule type="expression" dxfId="1569" priority="5893" stopIfTrue="1">
      <formula>C1680&lt;&gt;C1679</formula>
    </cfRule>
  </conditionalFormatting>
  <conditionalFormatting sqref="T1680">
    <cfRule type="expression" dxfId="1568" priority="5892" stopIfTrue="1">
      <formula>T1680&lt;&gt;T1679</formula>
    </cfRule>
  </conditionalFormatting>
  <conditionalFormatting sqref="U1680:Z1680 X1681:X1683">
    <cfRule type="expression" dxfId="1567" priority="5891" stopIfTrue="1">
      <formula>U1680&lt;&gt;U1679</formula>
    </cfRule>
  </conditionalFormatting>
  <conditionalFormatting sqref="O1680">
    <cfRule type="expression" dxfId="1566" priority="5890" stopIfTrue="1">
      <formula>O1680&lt;&gt;O1679</formula>
    </cfRule>
  </conditionalFormatting>
  <conditionalFormatting sqref="B1680">
    <cfRule type="expression" dxfId="1565" priority="5889" stopIfTrue="1">
      <formula>B1680&lt;&gt;B1679</formula>
    </cfRule>
  </conditionalFormatting>
  <conditionalFormatting sqref="C1680">
    <cfRule type="expression" dxfId="1564" priority="5888" stopIfTrue="1">
      <formula>C1680&lt;&gt;C1679</formula>
    </cfRule>
  </conditionalFormatting>
  <conditionalFormatting sqref="C1680:J1680 L1680:M1680">
    <cfRule type="expression" dxfId="1563" priority="5887" stopIfTrue="1">
      <formula>C1680&lt;&gt;C1679</formula>
    </cfRule>
  </conditionalFormatting>
  <conditionalFormatting sqref="F1655">
    <cfRule type="expression" dxfId="1562" priority="5886" stopIfTrue="1">
      <formula>F1655&lt;E1655</formula>
    </cfRule>
  </conditionalFormatting>
  <conditionalFormatting sqref="F1656:F1678">
    <cfRule type="expression" dxfId="1561" priority="5885" stopIfTrue="1">
      <formula>F1656&lt;E1656</formula>
    </cfRule>
  </conditionalFormatting>
  <conditionalFormatting sqref="O1680">
    <cfRule type="expression" dxfId="1560" priority="5884" stopIfTrue="1">
      <formula>O1680&lt;&gt;O1679</formula>
    </cfRule>
  </conditionalFormatting>
  <conditionalFormatting sqref="B1680">
    <cfRule type="expression" dxfId="1559" priority="5883" stopIfTrue="1">
      <formula>B1680&lt;&gt;B1679</formula>
    </cfRule>
  </conditionalFormatting>
  <conditionalFormatting sqref="C1680">
    <cfRule type="expression" dxfId="1558" priority="5882" stopIfTrue="1">
      <formula>C1680&lt;&gt;C1679</formula>
    </cfRule>
  </conditionalFormatting>
  <conditionalFormatting sqref="C1680:J1680 L1680:M1680">
    <cfRule type="expression" dxfId="1557" priority="5881" stopIfTrue="1">
      <formula>C1680&lt;&gt;C1679</formula>
    </cfRule>
  </conditionalFormatting>
  <conditionalFormatting sqref="O1680">
    <cfRule type="expression" dxfId="1556" priority="5880" stopIfTrue="1">
      <formula>O1680&lt;&gt;O1679</formula>
    </cfRule>
  </conditionalFormatting>
  <conditionalFormatting sqref="B1680">
    <cfRule type="expression" dxfId="1555" priority="5879" stopIfTrue="1">
      <formula>B1680&lt;&gt;B1679</formula>
    </cfRule>
  </conditionalFormatting>
  <conditionalFormatting sqref="C1680">
    <cfRule type="expression" dxfId="1554" priority="5878" stopIfTrue="1">
      <formula>C1680&lt;&gt;C1679</formula>
    </cfRule>
  </conditionalFormatting>
  <conditionalFormatting sqref="C1680:J1680 L1680:M1680">
    <cfRule type="expression" dxfId="1553" priority="5877" stopIfTrue="1">
      <formula>C1680&lt;&gt;C1679</formula>
    </cfRule>
  </conditionalFormatting>
  <conditionalFormatting sqref="F1655">
    <cfRule type="expression" dxfId="1552" priority="5876" stopIfTrue="1">
      <formula>F1655&lt;E1655</formula>
    </cfRule>
  </conditionalFormatting>
  <conditionalFormatting sqref="F1656:F1678">
    <cfRule type="expression" dxfId="1551" priority="5875" stopIfTrue="1">
      <formula>F1656&lt;E1656</formula>
    </cfRule>
  </conditionalFormatting>
  <conditionalFormatting sqref="O1680">
    <cfRule type="expression" dxfId="1550" priority="5874" stopIfTrue="1">
      <formula>O1680&lt;&gt;O1679</formula>
    </cfRule>
  </conditionalFormatting>
  <conditionalFormatting sqref="B1680">
    <cfRule type="expression" dxfId="1549" priority="5873" stopIfTrue="1">
      <formula>B1680&lt;&gt;B1679</formula>
    </cfRule>
  </conditionalFormatting>
  <conditionalFormatting sqref="C1680">
    <cfRule type="expression" dxfId="1548" priority="5872" stopIfTrue="1">
      <formula>C1680&lt;&gt;C1679</formula>
    </cfRule>
  </conditionalFormatting>
  <conditionalFormatting sqref="C1680:J1680 L1680:M1680">
    <cfRule type="expression" dxfId="1547" priority="5871" stopIfTrue="1">
      <formula>C1680&lt;&gt;C1679</formula>
    </cfRule>
  </conditionalFormatting>
  <conditionalFormatting sqref="F1655">
    <cfRule type="expression" dxfId="1546" priority="5870" stopIfTrue="1">
      <formula>F1655&lt;E1655</formula>
    </cfRule>
  </conditionalFormatting>
  <conditionalFormatting sqref="F1656:F1678">
    <cfRule type="expression" dxfId="1545" priority="5869" stopIfTrue="1">
      <formula>F1656&lt;E1656</formula>
    </cfRule>
  </conditionalFormatting>
  <conditionalFormatting sqref="G1670">
    <cfRule type="expression" dxfId="1544" priority="5868" stopIfTrue="1">
      <formula>G1670&lt;F1670</formula>
    </cfRule>
  </conditionalFormatting>
  <conditionalFormatting sqref="G1655">
    <cfRule type="expression" dxfId="1543" priority="5867" stopIfTrue="1">
      <formula>G1655&lt;F1655</formula>
    </cfRule>
  </conditionalFormatting>
  <conditionalFormatting sqref="G1671:G1678 G1656:G1669">
    <cfRule type="expression" dxfId="1542" priority="5866" stopIfTrue="1">
      <formula>G1656&lt;F1656</formula>
    </cfRule>
  </conditionalFormatting>
  <conditionalFormatting sqref="T1680">
    <cfRule type="expression" dxfId="1541" priority="5865" stopIfTrue="1">
      <formula>T1680&lt;&gt;T1679</formula>
    </cfRule>
  </conditionalFormatting>
  <conditionalFormatting sqref="H1670">
    <cfRule type="expression" dxfId="1540" priority="5864" stopIfTrue="1">
      <formula>H1670&lt;G1670</formula>
    </cfRule>
  </conditionalFormatting>
  <conditionalFormatting sqref="H1655">
    <cfRule type="expression" dxfId="1539" priority="5863" stopIfTrue="1">
      <formula>H1655&lt;G1655</formula>
    </cfRule>
  </conditionalFormatting>
  <conditionalFormatting sqref="H1671:H1678 H1656:H1669">
    <cfRule type="expression" dxfId="1538" priority="5862" stopIfTrue="1">
      <formula>H1656&lt;G1656</formula>
    </cfRule>
  </conditionalFormatting>
  <conditionalFormatting sqref="H1655">
    <cfRule type="expression" dxfId="1537" priority="5861" stopIfTrue="1">
      <formula>H1655&lt;G1655</formula>
    </cfRule>
  </conditionalFormatting>
  <conditionalFormatting sqref="H1656">
    <cfRule type="expression" dxfId="1536" priority="5860" stopIfTrue="1">
      <formula>H1656&lt;G1656</formula>
    </cfRule>
  </conditionalFormatting>
  <conditionalFormatting sqref="H1657">
    <cfRule type="expression" dxfId="1535" priority="5859" stopIfTrue="1">
      <formula>H1657&lt;G1657</formula>
    </cfRule>
  </conditionalFormatting>
  <conditionalFormatting sqref="H1658">
    <cfRule type="expression" dxfId="1534" priority="5858" stopIfTrue="1">
      <formula>H1658&lt;G1658</formula>
    </cfRule>
  </conditionalFormatting>
  <conditionalFormatting sqref="H1659">
    <cfRule type="expression" dxfId="1533" priority="5857" stopIfTrue="1">
      <formula>H1659&lt;G1659</formula>
    </cfRule>
  </conditionalFormatting>
  <conditionalFormatting sqref="H1660">
    <cfRule type="expression" dxfId="1532" priority="5856" stopIfTrue="1">
      <formula>H1660&lt;G1660</formula>
    </cfRule>
  </conditionalFormatting>
  <conditionalFormatting sqref="H1661">
    <cfRule type="expression" dxfId="1531" priority="5855" stopIfTrue="1">
      <formula>H1661&lt;G1661</formula>
    </cfRule>
  </conditionalFormatting>
  <conditionalFormatting sqref="H1662">
    <cfRule type="expression" dxfId="1530" priority="5854" stopIfTrue="1">
      <formula>H1662&lt;G1662</formula>
    </cfRule>
  </conditionalFormatting>
  <conditionalFormatting sqref="H1663">
    <cfRule type="expression" dxfId="1529" priority="5853" stopIfTrue="1">
      <formula>H1663&lt;G1663</formula>
    </cfRule>
  </conditionalFormatting>
  <conditionalFormatting sqref="H1664">
    <cfRule type="expression" dxfId="1528" priority="5852" stopIfTrue="1">
      <formula>H1664&lt;G1664</formula>
    </cfRule>
  </conditionalFormatting>
  <conditionalFormatting sqref="H1665">
    <cfRule type="expression" dxfId="1527" priority="5851" stopIfTrue="1">
      <formula>H1665&lt;G1665</formula>
    </cfRule>
  </conditionalFormatting>
  <conditionalFormatting sqref="H1666">
    <cfRule type="expression" dxfId="1526" priority="5850" stopIfTrue="1">
      <formula>H1666&lt;G1666</formula>
    </cfRule>
  </conditionalFormatting>
  <conditionalFormatting sqref="H1667">
    <cfRule type="expression" dxfId="1525" priority="5849" stopIfTrue="1">
      <formula>H1667&lt;G1667</formula>
    </cfRule>
  </conditionalFormatting>
  <conditionalFormatting sqref="H1668">
    <cfRule type="expression" dxfId="1524" priority="5848" stopIfTrue="1">
      <formula>H1668&lt;G1668</formula>
    </cfRule>
  </conditionalFormatting>
  <conditionalFormatting sqref="H1669">
    <cfRule type="expression" dxfId="1523" priority="5847" stopIfTrue="1">
      <formula>H1669&lt;G1669</formula>
    </cfRule>
  </conditionalFormatting>
  <conditionalFormatting sqref="H1670">
    <cfRule type="expression" dxfId="1522" priority="5846" stopIfTrue="1">
      <formula>H1670&lt;G1670</formula>
    </cfRule>
  </conditionalFormatting>
  <conditionalFormatting sqref="H1671">
    <cfRule type="expression" dxfId="1521" priority="5845" stopIfTrue="1">
      <formula>H1671&lt;G1671</formula>
    </cfRule>
  </conditionalFormatting>
  <conditionalFormatting sqref="H1672">
    <cfRule type="expression" dxfId="1520" priority="5844" stopIfTrue="1">
      <formula>H1672&lt;G1672</formula>
    </cfRule>
  </conditionalFormatting>
  <conditionalFormatting sqref="H1673">
    <cfRule type="expression" dxfId="1519" priority="5843" stopIfTrue="1">
      <formula>H1673&lt;G1673</formula>
    </cfRule>
  </conditionalFormatting>
  <conditionalFormatting sqref="H1674">
    <cfRule type="expression" dxfId="1518" priority="5842" stopIfTrue="1">
      <formula>H1674&lt;G1674</formula>
    </cfRule>
  </conditionalFormatting>
  <conditionalFormatting sqref="H1675">
    <cfRule type="expression" dxfId="1517" priority="5841" stopIfTrue="1">
      <formula>H1675&lt;G1675</formula>
    </cfRule>
  </conditionalFormatting>
  <conditionalFormatting sqref="H1676">
    <cfRule type="expression" dxfId="1516" priority="5840" stopIfTrue="1">
      <formula>H1676&lt;G1676</formula>
    </cfRule>
  </conditionalFormatting>
  <conditionalFormatting sqref="H1677">
    <cfRule type="expression" dxfId="1515" priority="5839" stopIfTrue="1">
      <formula>H1677&lt;G1677</formula>
    </cfRule>
  </conditionalFormatting>
  <conditionalFormatting sqref="H1678">
    <cfRule type="expression" dxfId="1514" priority="5838" stopIfTrue="1">
      <formula>H1678&lt;G1678</formula>
    </cfRule>
  </conditionalFormatting>
  <conditionalFormatting sqref="I1670">
    <cfRule type="expression" dxfId="1513" priority="5837" stopIfTrue="1">
      <formula>I1670&lt;H1670</formula>
    </cfRule>
  </conditionalFormatting>
  <conditionalFormatting sqref="I1655">
    <cfRule type="expression" dxfId="1512" priority="5836" stopIfTrue="1">
      <formula>I1655&lt;H1655</formula>
    </cfRule>
  </conditionalFormatting>
  <conditionalFormatting sqref="I1671:I1678 I1656:I1669">
    <cfRule type="expression" dxfId="1511" priority="5835" stopIfTrue="1">
      <formula>I1656&lt;H1656</formula>
    </cfRule>
  </conditionalFormatting>
  <conditionalFormatting sqref="I1655">
    <cfRule type="expression" dxfId="1510" priority="5834" stopIfTrue="1">
      <formula>I1655&lt;H1655</formula>
    </cfRule>
  </conditionalFormatting>
  <conditionalFormatting sqref="I1656">
    <cfRule type="expression" dxfId="1509" priority="5833" stopIfTrue="1">
      <formula>I1656&lt;H1656</formula>
    </cfRule>
  </conditionalFormatting>
  <conditionalFormatting sqref="I1657">
    <cfRule type="expression" dxfId="1508" priority="5832" stopIfTrue="1">
      <formula>I1657&lt;H1657</formula>
    </cfRule>
  </conditionalFormatting>
  <conditionalFormatting sqref="I1658">
    <cfRule type="expression" dxfId="1507" priority="5831" stopIfTrue="1">
      <formula>I1658&lt;H1658</formula>
    </cfRule>
  </conditionalFormatting>
  <conditionalFormatting sqref="I1659">
    <cfRule type="expression" dxfId="1506" priority="5830" stopIfTrue="1">
      <formula>I1659&lt;H1659</formula>
    </cfRule>
  </conditionalFormatting>
  <conditionalFormatting sqref="I1660">
    <cfRule type="expression" dxfId="1505" priority="5829" stopIfTrue="1">
      <formula>I1660&lt;H1660</formula>
    </cfRule>
  </conditionalFormatting>
  <conditionalFormatting sqref="I1661">
    <cfRule type="expression" dxfId="1504" priority="5828" stopIfTrue="1">
      <formula>I1661&lt;H1661</formula>
    </cfRule>
  </conditionalFormatting>
  <conditionalFormatting sqref="I1662">
    <cfRule type="expression" dxfId="1503" priority="5827" stopIfTrue="1">
      <formula>I1662&lt;H1662</formula>
    </cfRule>
  </conditionalFormatting>
  <conditionalFormatting sqref="I1663">
    <cfRule type="expression" dxfId="1502" priority="5826" stopIfTrue="1">
      <formula>I1663&lt;H1663</formula>
    </cfRule>
  </conditionalFormatting>
  <conditionalFormatting sqref="I1664">
    <cfRule type="expression" dxfId="1501" priority="5825" stopIfTrue="1">
      <formula>I1664&lt;H1664</formula>
    </cfRule>
  </conditionalFormatting>
  <conditionalFormatting sqref="I1665">
    <cfRule type="expression" dxfId="1500" priority="5824" stopIfTrue="1">
      <formula>I1665&lt;H1665</formula>
    </cfRule>
  </conditionalFormatting>
  <conditionalFormatting sqref="I1666">
    <cfRule type="expression" dxfId="1499" priority="5823" stopIfTrue="1">
      <formula>I1666&lt;H1666</formula>
    </cfRule>
  </conditionalFormatting>
  <conditionalFormatting sqref="I1667">
    <cfRule type="expression" dxfId="1498" priority="5822" stopIfTrue="1">
      <formula>I1667&lt;H1667</formula>
    </cfRule>
  </conditionalFormatting>
  <conditionalFormatting sqref="I1668">
    <cfRule type="expression" dxfId="1497" priority="5821" stopIfTrue="1">
      <formula>I1668&lt;H1668</formula>
    </cfRule>
  </conditionalFormatting>
  <conditionalFormatting sqref="I1669">
    <cfRule type="expression" dxfId="1496" priority="5820" stopIfTrue="1">
      <formula>I1669&lt;H1669</formula>
    </cfRule>
  </conditionalFormatting>
  <conditionalFormatting sqref="I1670">
    <cfRule type="expression" dxfId="1495" priority="5819" stopIfTrue="1">
      <formula>I1670&lt;H1670</formula>
    </cfRule>
  </conditionalFormatting>
  <conditionalFormatting sqref="I1671">
    <cfRule type="expression" dxfId="1494" priority="5818" stopIfTrue="1">
      <formula>I1671&lt;H1671</formula>
    </cfRule>
  </conditionalFormatting>
  <conditionalFormatting sqref="I1672">
    <cfRule type="expression" dxfId="1493" priority="5817" stopIfTrue="1">
      <formula>I1672&lt;H1672</formula>
    </cfRule>
  </conditionalFormatting>
  <conditionalFormatting sqref="I1673">
    <cfRule type="expression" dxfId="1492" priority="5816" stopIfTrue="1">
      <formula>I1673&lt;H1673</formula>
    </cfRule>
  </conditionalFormatting>
  <conditionalFormatting sqref="I1674">
    <cfRule type="expression" dxfId="1491" priority="5815" stopIfTrue="1">
      <formula>I1674&lt;H1674</formula>
    </cfRule>
  </conditionalFormatting>
  <conditionalFormatting sqref="I1675">
    <cfRule type="expression" dxfId="1490" priority="5814" stopIfTrue="1">
      <formula>I1675&lt;H1675</formula>
    </cfRule>
  </conditionalFormatting>
  <conditionalFormatting sqref="I1676">
    <cfRule type="expression" dxfId="1489" priority="5813" stopIfTrue="1">
      <formula>I1676&lt;H1676</formula>
    </cfRule>
  </conditionalFormatting>
  <conditionalFormatting sqref="I1677">
    <cfRule type="expression" dxfId="1488" priority="5812" stopIfTrue="1">
      <formula>I1677&lt;H1677</formula>
    </cfRule>
  </conditionalFormatting>
  <conditionalFormatting sqref="I1678">
    <cfRule type="expression" dxfId="1487" priority="5811" stopIfTrue="1">
      <formula>I1678&lt;H1678</formula>
    </cfRule>
  </conditionalFormatting>
  <conditionalFormatting sqref="R1680:S1680 U1680:Z1680 X1681:X1683">
    <cfRule type="expression" dxfId="1486" priority="5810" stopIfTrue="1">
      <formula>R1680&lt;&gt;R1679</formula>
    </cfRule>
  </conditionalFormatting>
  <conditionalFormatting sqref="O1680">
    <cfRule type="expression" dxfId="1485" priority="5809" stopIfTrue="1">
      <formula>O1680&lt;&gt;O1679</formula>
    </cfRule>
  </conditionalFormatting>
  <conditionalFormatting sqref="B1680">
    <cfRule type="expression" dxfId="1484" priority="5808" stopIfTrue="1">
      <formula>B1680&lt;&gt;B1679</formula>
    </cfRule>
  </conditionalFormatting>
  <conditionalFormatting sqref="C1680">
    <cfRule type="expression" dxfId="1483" priority="5807" stopIfTrue="1">
      <formula>C1680&lt;&gt;C1679</formula>
    </cfRule>
  </conditionalFormatting>
  <conditionalFormatting sqref="C1680:J1680 L1680:M1680">
    <cfRule type="expression" dxfId="1482" priority="5806" stopIfTrue="1">
      <formula>C1680&lt;&gt;C1679</formula>
    </cfRule>
  </conditionalFormatting>
  <conditionalFormatting sqref="O1680">
    <cfRule type="expression" dxfId="1481" priority="5805" stopIfTrue="1">
      <formula>O1680&lt;&gt;O1679</formula>
    </cfRule>
  </conditionalFormatting>
  <conditionalFormatting sqref="B1680">
    <cfRule type="expression" dxfId="1480" priority="5804" stopIfTrue="1">
      <formula>B1680&lt;&gt;B1679</formula>
    </cfRule>
  </conditionalFormatting>
  <conditionalFormatting sqref="C1680">
    <cfRule type="expression" dxfId="1479" priority="5803" stopIfTrue="1">
      <formula>C1680&lt;&gt;C1679</formula>
    </cfRule>
  </conditionalFormatting>
  <conditionalFormatting sqref="C1680:J1680 L1680:M1680">
    <cfRule type="expression" dxfId="1478" priority="5802" stopIfTrue="1">
      <formula>C1680&lt;&gt;C1679</formula>
    </cfRule>
  </conditionalFormatting>
  <conditionalFormatting sqref="O1680">
    <cfRule type="expression" dxfId="1477" priority="5801" stopIfTrue="1">
      <formula>O1680&lt;&gt;O1679</formula>
    </cfRule>
  </conditionalFormatting>
  <conditionalFormatting sqref="B1680">
    <cfRule type="expression" dxfId="1476" priority="5800" stopIfTrue="1">
      <formula>B1680&lt;&gt;B1679</formula>
    </cfRule>
  </conditionalFormatting>
  <conditionalFormatting sqref="C1680">
    <cfRule type="expression" dxfId="1475" priority="5799" stopIfTrue="1">
      <formula>C1680&lt;&gt;C1679</formula>
    </cfRule>
  </conditionalFormatting>
  <conditionalFormatting sqref="C1680:J1680 L1680:M1680">
    <cfRule type="expression" dxfId="1474" priority="5798" stopIfTrue="1">
      <formula>C1680&lt;&gt;C1679</formula>
    </cfRule>
  </conditionalFormatting>
  <conditionalFormatting sqref="O1680">
    <cfRule type="expression" dxfId="1473" priority="5797" stopIfTrue="1">
      <formula>O1680&lt;&gt;O1679</formula>
    </cfRule>
  </conditionalFormatting>
  <conditionalFormatting sqref="B1680">
    <cfRule type="expression" dxfId="1472" priority="5796" stopIfTrue="1">
      <formula>B1680&lt;&gt;B1679</formula>
    </cfRule>
  </conditionalFormatting>
  <conditionalFormatting sqref="C1680">
    <cfRule type="expression" dxfId="1471" priority="5795" stopIfTrue="1">
      <formula>C1680&lt;&gt;C1679</formula>
    </cfRule>
  </conditionalFormatting>
  <conditionalFormatting sqref="C1680:J1680 L1680:M1680">
    <cfRule type="expression" dxfId="1470" priority="5794" stopIfTrue="1">
      <formula>C1680&lt;&gt;C1679</formula>
    </cfRule>
  </conditionalFormatting>
  <conditionalFormatting sqref="T1680">
    <cfRule type="expression" dxfId="1469" priority="5793" stopIfTrue="1">
      <formula>T1680&lt;&gt;T1679</formula>
    </cfRule>
  </conditionalFormatting>
  <conditionalFormatting sqref="AB1743 AE1743:AJ1743">
    <cfRule type="expression" dxfId="1468" priority="5792" stopIfTrue="1">
      <formula>AB1743&lt;&gt;AB1742</formula>
    </cfRule>
  </conditionalFormatting>
  <conditionalFormatting sqref="AB1713 AE1713:AJ1713">
    <cfRule type="expression" dxfId="1467" priority="5789" stopIfTrue="1">
      <formula>AB1713&lt;&gt;AB1712</formula>
    </cfRule>
  </conditionalFormatting>
  <conditionalFormatting sqref="AB1743 AE1743:AJ1743">
    <cfRule type="expression" dxfId="1466" priority="5786" stopIfTrue="1">
      <formula>AB1743&lt;&gt;AB1742</formula>
    </cfRule>
  </conditionalFormatting>
  <conditionalFormatting sqref="AB1713 AE1713:AJ1713">
    <cfRule type="expression" dxfId="1465" priority="5779" stopIfTrue="1">
      <formula>AB1713&lt;&gt;AB1712</formula>
    </cfRule>
  </conditionalFormatting>
  <conditionalFormatting sqref="AB1743 AE1743:AJ1743">
    <cfRule type="expression" dxfId="1464" priority="5776" stopIfTrue="1">
      <formula>AB1743&lt;&gt;AB1742</formula>
    </cfRule>
  </conditionalFormatting>
  <conditionalFormatting sqref="AB1713 AE1713:AJ1713">
    <cfRule type="expression" dxfId="1463" priority="5769" stopIfTrue="1">
      <formula>AB1713&lt;&gt;AB1712</formula>
    </cfRule>
  </conditionalFormatting>
  <conditionalFormatting sqref="AB1743 AE1743:AJ1743">
    <cfRule type="expression" dxfId="1462" priority="5766" stopIfTrue="1">
      <formula>AB1743&lt;&gt;AB1742</formula>
    </cfRule>
  </conditionalFormatting>
  <conditionalFormatting sqref="AB1713 AE1713:AJ1713">
    <cfRule type="expression" dxfId="1461" priority="5759" stopIfTrue="1">
      <formula>AB1713&lt;&gt;AB1712</formula>
    </cfRule>
  </conditionalFormatting>
  <conditionalFormatting sqref="AB1743 AE1743:AJ1743">
    <cfRule type="expression" dxfId="1460" priority="5756" stopIfTrue="1">
      <formula>AB1743&lt;&gt;AB1742</formula>
    </cfRule>
  </conditionalFormatting>
  <conditionalFormatting sqref="AB1713 AE1713:AJ1713">
    <cfRule type="expression" dxfId="1459" priority="5749" stopIfTrue="1">
      <formula>AB1713&lt;&gt;AB1712</formula>
    </cfRule>
  </conditionalFormatting>
  <conditionalFormatting sqref="AB1743 AE1743:AJ1743">
    <cfRule type="expression" dxfId="1458" priority="5746" stopIfTrue="1">
      <formula>AB1743&lt;&gt;AB1742</formula>
    </cfRule>
  </conditionalFormatting>
  <conditionalFormatting sqref="AB1713 AE1713:AJ1713">
    <cfRule type="expression" dxfId="1457" priority="5739" stopIfTrue="1">
      <formula>AB1713&lt;&gt;AB1712</formula>
    </cfRule>
  </conditionalFormatting>
  <conditionalFormatting sqref="AB1743 AE1743:AJ1743">
    <cfRule type="expression" dxfId="1456" priority="5736" stopIfTrue="1">
      <formula>AB1743&lt;&gt;AB1742</formula>
    </cfRule>
  </conditionalFormatting>
  <conditionalFormatting sqref="AB1713 AE1713:AJ1713">
    <cfRule type="expression" dxfId="1455" priority="5729" stopIfTrue="1">
      <formula>AB1713&lt;&gt;AB1712</formula>
    </cfRule>
  </conditionalFormatting>
  <conditionalFormatting sqref="AB1743 AE1743:AJ1743">
    <cfRule type="expression" dxfId="1454" priority="5726" stopIfTrue="1">
      <formula>AB1743&lt;&gt;AB1742</formula>
    </cfRule>
  </conditionalFormatting>
  <conditionalFormatting sqref="AB1713 AE1713:AJ1713">
    <cfRule type="expression" dxfId="1453" priority="5719" stopIfTrue="1">
      <formula>AB1713&lt;&gt;AB1712</formula>
    </cfRule>
  </conditionalFormatting>
  <conditionalFormatting sqref="AB1743 AE1743:AJ1743">
    <cfRule type="expression" dxfId="1452" priority="5716" stopIfTrue="1">
      <formula>AB1743&lt;&gt;AB1742</formula>
    </cfRule>
  </conditionalFormatting>
  <conditionalFormatting sqref="AB1713 AE1713:AJ1713">
    <cfRule type="expression" dxfId="1451" priority="5691" stopIfTrue="1">
      <formula>AB1713&lt;&gt;AB1712</formula>
    </cfRule>
  </conditionalFormatting>
  <conditionalFormatting sqref="AB1743 AE1743:AJ1743">
    <cfRule type="expression" dxfId="1450" priority="5688" stopIfTrue="1">
      <formula>AB1743&lt;&gt;AB1742</formula>
    </cfRule>
  </conditionalFormatting>
  <conditionalFormatting sqref="AB1713 AE1713:AJ1713">
    <cfRule type="expression" dxfId="1449" priority="5681" stopIfTrue="1">
      <formula>AB1713&lt;&gt;AB1712</formula>
    </cfRule>
  </conditionalFormatting>
  <conditionalFormatting sqref="AB1743 AE1743:AJ1743">
    <cfRule type="expression" dxfId="1448" priority="5678" stopIfTrue="1">
      <formula>AB1743&lt;&gt;AB1742</formula>
    </cfRule>
  </conditionalFormatting>
  <conditionalFormatting sqref="AB1713 AE1713:AJ1713">
    <cfRule type="expression" dxfId="1447" priority="5671" stopIfTrue="1">
      <formula>AB1713&lt;&gt;AB1712</formula>
    </cfRule>
  </conditionalFormatting>
  <conditionalFormatting sqref="AB1743 AE1743:AJ1743">
    <cfRule type="expression" dxfId="1446" priority="5668" stopIfTrue="1">
      <formula>AB1743&lt;&gt;AB1742</formula>
    </cfRule>
  </conditionalFormatting>
  <conditionalFormatting sqref="AB1713 AE1713:AJ1713">
    <cfRule type="expression" dxfId="1445" priority="5661" stopIfTrue="1">
      <formula>AB1713&lt;&gt;AB1712</formula>
    </cfRule>
  </conditionalFormatting>
  <conditionalFormatting sqref="AB1743 AE1743:AJ1743">
    <cfRule type="expression" dxfId="1444" priority="5658" stopIfTrue="1">
      <formula>AB1743&lt;&gt;AB1742</formula>
    </cfRule>
  </conditionalFormatting>
  <conditionalFormatting sqref="AB1713 AE1713:AJ1713">
    <cfRule type="expression" dxfId="1443" priority="5651" stopIfTrue="1">
      <formula>AB1713&lt;&gt;AB1712</formula>
    </cfRule>
  </conditionalFormatting>
  <conditionalFormatting sqref="AB1743 AE1743:AJ1743">
    <cfRule type="expression" dxfId="1442" priority="5648" stopIfTrue="1">
      <formula>AB1743&lt;&gt;AB1742</formula>
    </cfRule>
  </conditionalFormatting>
  <conditionalFormatting sqref="AB1713 AE1713:AJ1713">
    <cfRule type="expression" dxfId="1441" priority="5641" stopIfTrue="1">
      <formula>AB1713&lt;&gt;AB1712</formula>
    </cfRule>
  </conditionalFormatting>
  <conditionalFormatting sqref="AB1743 AE1743:AJ1743">
    <cfRule type="expression" dxfId="1440" priority="5638" stopIfTrue="1">
      <formula>AB1743&lt;&gt;AB1742</formula>
    </cfRule>
  </conditionalFormatting>
  <conditionalFormatting sqref="AB1713 AE1713:AJ1713">
    <cfRule type="expression" dxfId="1439" priority="5631" stopIfTrue="1">
      <formula>AB1713&lt;&gt;AB1712</formula>
    </cfRule>
  </conditionalFormatting>
  <conditionalFormatting sqref="AB1743 AE1743:AJ1743">
    <cfRule type="expression" dxfId="1438" priority="5628" stopIfTrue="1">
      <formula>AB1743&lt;&gt;AB1742</formula>
    </cfRule>
  </conditionalFormatting>
  <conditionalFormatting sqref="AB1713 AE1713:AJ1713">
    <cfRule type="expression" dxfId="1437" priority="5621" stopIfTrue="1">
      <formula>AB1713&lt;&gt;AB1712</formula>
    </cfRule>
  </conditionalFormatting>
  <conditionalFormatting sqref="AB1743 AE1743:AJ1743">
    <cfRule type="expression" dxfId="1436" priority="5618" stopIfTrue="1">
      <formula>AB1743&lt;&gt;AB1742</formula>
    </cfRule>
  </conditionalFormatting>
  <conditionalFormatting sqref="AB1713 AE1713:AJ1713">
    <cfRule type="expression" dxfId="1435" priority="5593" stopIfTrue="1">
      <formula>AB1713&lt;&gt;AB1712</formula>
    </cfRule>
  </conditionalFormatting>
  <conditionalFormatting sqref="AB1713 AE1713:AJ1713">
    <cfRule type="expression" dxfId="1434" priority="5580" stopIfTrue="1">
      <formula>AB1713&lt;&gt;AB1712</formula>
    </cfRule>
  </conditionalFormatting>
  <conditionalFormatting sqref="AB1713 AE1713:AJ1713">
    <cfRule type="expression" dxfId="1433" priority="5570" stopIfTrue="1">
      <formula>AB1713&lt;&gt;AB1712</formula>
    </cfRule>
  </conditionalFormatting>
  <conditionalFormatting sqref="AB1713 AE1713:AJ1713">
    <cfRule type="expression" dxfId="1432" priority="5557" stopIfTrue="1">
      <formula>AB1713&lt;&gt;AB1712</formula>
    </cfRule>
  </conditionalFormatting>
  <conditionalFormatting sqref="AE1713:AJ1713 AE1743:AJ1743">
    <cfRule type="expression" dxfId="1431" priority="5456" stopIfTrue="1">
      <formula>AE1713&lt;&gt;AE1712</formula>
    </cfRule>
  </conditionalFormatting>
  <conditionalFormatting sqref="AB1743 AE1743:AJ1743">
    <cfRule type="expression" dxfId="1430" priority="5410" stopIfTrue="1">
      <formula>AB1743&lt;&gt;AB1742</formula>
    </cfRule>
  </conditionalFormatting>
  <conditionalFormatting sqref="AB1713 AE1713:AJ1713">
    <cfRule type="expression" dxfId="1429" priority="5407" stopIfTrue="1">
      <formula>AB1713&lt;&gt;AB1712</formula>
    </cfRule>
  </conditionalFormatting>
  <conditionalFormatting sqref="AB1713 AE1713:AJ1713">
    <cfRule type="expression" dxfId="1428" priority="5394" stopIfTrue="1">
      <formula>AB1713&lt;&gt;AB1712</formula>
    </cfRule>
  </conditionalFormatting>
  <conditionalFormatting sqref="AB1713 AE1713:AJ1713">
    <cfRule type="expression" dxfId="1427" priority="5384" stopIfTrue="1">
      <formula>AB1713&lt;&gt;AB1712</formula>
    </cfRule>
  </conditionalFormatting>
  <conditionalFormatting sqref="AB1713 AE1713:AJ1713">
    <cfRule type="expression" dxfId="1426" priority="5371" stopIfTrue="1">
      <formula>AB1713&lt;&gt;AB1712</formula>
    </cfRule>
  </conditionalFormatting>
  <conditionalFormatting sqref="AE1713:AJ1713 AE1743:AJ1743">
    <cfRule type="expression" dxfId="1425" priority="5270" stopIfTrue="1">
      <formula>AE1713&lt;&gt;AE1712</formula>
    </cfRule>
  </conditionalFormatting>
  <conditionalFormatting sqref="AB1743 AE1743:AG1743">
    <cfRule type="expression" dxfId="1424" priority="5096" stopIfTrue="1">
      <formula>AB1743&lt;&gt;AB1742</formula>
    </cfRule>
  </conditionalFormatting>
  <conditionalFormatting sqref="AB1743 AE1743:AG1743">
    <cfRule type="expression" dxfId="1423" priority="5093" stopIfTrue="1">
      <formula>AB1743&lt;&gt;AB1742</formula>
    </cfRule>
  </conditionalFormatting>
  <conditionalFormatting sqref="AB1743 AE1743:AG1743">
    <cfRule type="expression" dxfId="1422" priority="5090" stopIfTrue="1">
      <formula>AB1743&lt;&gt;AB1742</formula>
    </cfRule>
  </conditionalFormatting>
  <conditionalFormatting sqref="AB1743 AE1743:AG1743">
    <cfRule type="expression" dxfId="1421" priority="5087" stopIfTrue="1">
      <formula>AB1743&lt;&gt;AB1742</formula>
    </cfRule>
  </conditionalFormatting>
  <conditionalFormatting sqref="AB1743 AE1743:AG1743">
    <cfRule type="expression" dxfId="1420" priority="5084" stopIfTrue="1">
      <formula>AB1743&lt;&gt;AB1742</formula>
    </cfRule>
  </conditionalFormatting>
  <conditionalFormatting sqref="AB1743 AE1743:AG1743">
    <cfRule type="expression" dxfId="1419" priority="5081" stopIfTrue="1">
      <formula>AB1743&lt;&gt;AB1742</formula>
    </cfRule>
  </conditionalFormatting>
  <conditionalFormatting sqref="AB1743 AE1743:AG1743">
    <cfRule type="expression" dxfId="1418" priority="5078" stopIfTrue="1">
      <formula>AB1743&lt;&gt;AB1742</formula>
    </cfRule>
  </conditionalFormatting>
  <conditionalFormatting sqref="AB1743 AE1743:AG1743">
    <cfRule type="expression" dxfId="1417" priority="5075" stopIfTrue="1">
      <formula>AB1743&lt;&gt;AB1742</formula>
    </cfRule>
  </conditionalFormatting>
  <conditionalFormatting sqref="AB1713 AE1713:AG1713">
    <cfRule type="expression" dxfId="1416" priority="5056" stopIfTrue="1">
      <formula>AB1713&lt;&gt;AB1712</formula>
    </cfRule>
  </conditionalFormatting>
  <conditionalFormatting sqref="AB1713 AE1713:AG1713">
    <cfRule type="expression" dxfId="1415" priority="5053" stopIfTrue="1">
      <formula>AB1713&lt;&gt;AB1712</formula>
    </cfRule>
  </conditionalFormatting>
  <conditionalFormatting sqref="AB1713 AE1713:AG1713">
    <cfRule type="expression" dxfId="1414" priority="5050" stopIfTrue="1">
      <formula>AB1713&lt;&gt;AB1712</formula>
    </cfRule>
  </conditionalFormatting>
  <conditionalFormatting sqref="AB1713 AE1713:AG1713">
    <cfRule type="expression" dxfId="1413" priority="5047" stopIfTrue="1">
      <formula>AB1713&lt;&gt;AB1712</formula>
    </cfRule>
  </conditionalFormatting>
  <conditionalFormatting sqref="AB1713 AE1713:AG1713">
    <cfRule type="expression" dxfId="1412" priority="5044" stopIfTrue="1">
      <formula>AB1713&lt;&gt;AB1712</formula>
    </cfRule>
  </conditionalFormatting>
  <conditionalFormatting sqref="AB1713 AE1713:AG1713">
    <cfRule type="expression" dxfId="1411" priority="5041" stopIfTrue="1">
      <formula>AB1713&lt;&gt;AB1712</formula>
    </cfRule>
  </conditionalFormatting>
  <conditionalFormatting sqref="AB1713 AE1713:AG1713">
    <cfRule type="expression" dxfId="1410" priority="5038" stopIfTrue="1">
      <formula>AB1713&lt;&gt;AB1712</formula>
    </cfRule>
  </conditionalFormatting>
  <conditionalFormatting sqref="AB1713 AE1713:AG1713">
    <cfRule type="expression" dxfId="1409" priority="5035" stopIfTrue="1">
      <formula>AB1713&lt;&gt;AB1712</formula>
    </cfRule>
  </conditionalFormatting>
  <conditionalFormatting sqref="AB1623 AE1623:AJ1623">
    <cfRule type="expression" dxfId="1408" priority="5034" stopIfTrue="1">
      <formula>AB1623&lt;&gt;AB1622</formula>
    </cfRule>
  </conditionalFormatting>
  <conditionalFormatting sqref="AB1623 AE1623:AJ1623">
    <cfRule type="expression" dxfId="1407" priority="5033" stopIfTrue="1">
      <formula>AB1623&lt;&gt;AB1622</formula>
    </cfRule>
  </conditionalFormatting>
  <conditionalFormatting sqref="AB1593 AE1593:AJ1593">
    <cfRule type="expression" dxfId="1406" priority="5030" stopIfTrue="1">
      <formula>AB1593&lt;&gt;AB1592</formula>
    </cfRule>
  </conditionalFormatting>
  <conditionalFormatting sqref="AB1593 AE1593:AJ1593">
    <cfRule type="expression" dxfId="1405" priority="5016" stopIfTrue="1">
      <formula>AB1593&lt;&gt;AB1592</formula>
    </cfRule>
  </conditionalFormatting>
  <conditionalFormatting sqref="AB1593 AE1593:AJ1593">
    <cfRule type="expression" dxfId="1404" priority="5006" stopIfTrue="1">
      <formula>AB1593&lt;&gt;AB1592</formula>
    </cfRule>
  </conditionalFormatting>
  <conditionalFormatting sqref="AB1593 AE1593:AJ1593">
    <cfRule type="expression" dxfId="1403" priority="4992" stopIfTrue="1">
      <formula>AB1593&lt;&gt;AB1592</formula>
    </cfRule>
  </conditionalFormatting>
  <conditionalFormatting sqref="AE1593:AJ1593 AE1623:AJ1623">
    <cfRule type="expression" dxfId="1402" priority="4865" stopIfTrue="1">
      <formula>AE1593&lt;&gt;AE1592</formula>
    </cfRule>
  </conditionalFormatting>
  <conditionalFormatting sqref="AB1623 AE1623:AJ1623">
    <cfRule type="expression" dxfId="1401" priority="4819" stopIfTrue="1">
      <formula>AB1623&lt;&gt;AB1622</formula>
    </cfRule>
  </conditionalFormatting>
  <conditionalFormatting sqref="AB1593 AE1593:AJ1593">
    <cfRule type="expression" dxfId="1400" priority="4816" stopIfTrue="1">
      <formula>AB1593&lt;&gt;AB1592</formula>
    </cfRule>
  </conditionalFormatting>
  <conditionalFormatting sqref="AB1593 AE1593:AJ1593">
    <cfRule type="expression" dxfId="1399" priority="4802" stopIfTrue="1">
      <formula>AB1593&lt;&gt;AB1592</formula>
    </cfRule>
  </conditionalFormatting>
  <conditionalFormatting sqref="AB1593 AE1593:AJ1593">
    <cfRule type="expression" dxfId="1398" priority="4792" stopIfTrue="1">
      <formula>AB1593&lt;&gt;AB1592</formula>
    </cfRule>
  </conditionalFormatting>
  <conditionalFormatting sqref="AB1593 AE1593:AJ1593">
    <cfRule type="expression" dxfId="1397" priority="4778" stopIfTrue="1">
      <formula>AB1593&lt;&gt;AB1592</formula>
    </cfRule>
  </conditionalFormatting>
  <conditionalFormatting sqref="AE1593:AJ1593 AE1623:AJ1623">
    <cfRule type="expression" dxfId="1396" priority="4651" stopIfTrue="1">
      <formula>AE1593&lt;&gt;AE1592</formula>
    </cfRule>
  </conditionalFormatting>
  <conditionalFormatting sqref="AB1623 AE1623:AG1623">
    <cfRule type="expression" dxfId="1395" priority="4449" stopIfTrue="1">
      <formula>AB1623&lt;&gt;AB1622</formula>
    </cfRule>
  </conditionalFormatting>
  <conditionalFormatting sqref="AB1623 AE1623:AG1623">
    <cfRule type="expression" dxfId="1394" priority="4446" stopIfTrue="1">
      <formula>AB1623&lt;&gt;AB1622</formula>
    </cfRule>
  </conditionalFormatting>
  <conditionalFormatting sqref="AB1623 AE1623:AG1623">
    <cfRule type="expression" dxfId="1393" priority="4443" stopIfTrue="1">
      <formula>AB1623&lt;&gt;AB1622</formula>
    </cfRule>
  </conditionalFormatting>
  <conditionalFormatting sqref="AB1623 AE1623:AG1623">
    <cfRule type="expression" dxfId="1392" priority="4440" stopIfTrue="1">
      <formula>AB1623&lt;&gt;AB1622</formula>
    </cfRule>
  </conditionalFormatting>
  <conditionalFormatting sqref="AB1623 AE1623:AG1623">
    <cfRule type="expression" dxfId="1391" priority="4437" stopIfTrue="1">
      <formula>AB1623&lt;&gt;AB1622</formula>
    </cfRule>
  </conditionalFormatting>
  <conditionalFormatting sqref="AB1623 AE1623:AG1623">
    <cfRule type="expression" dxfId="1390" priority="4434" stopIfTrue="1">
      <formula>AB1623&lt;&gt;AB1622</formula>
    </cfRule>
  </conditionalFormatting>
  <conditionalFormatting sqref="AB1623 AE1623:AG1623">
    <cfRule type="expression" dxfId="1389" priority="4431" stopIfTrue="1">
      <formula>AB1623&lt;&gt;AB1622</formula>
    </cfRule>
  </conditionalFormatting>
  <conditionalFormatting sqref="AB1623 AE1623:AG1623">
    <cfRule type="expression" dxfId="1388" priority="4428" stopIfTrue="1">
      <formula>AB1623&lt;&gt;AB1622</formula>
    </cfRule>
  </conditionalFormatting>
  <conditionalFormatting sqref="AB1593 AE1593:AG1593">
    <cfRule type="expression" dxfId="1387" priority="4409" stopIfTrue="1">
      <formula>AB1593&lt;&gt;AB1592</formula>
    </cfRule>
  </conditionalFormatting>
  <conditionalFormatting sqref="AB1593 AE1593:AG1593">
    <cfRule type="expression" dxfId="1386" priority="4406" stopIfTrue="1">
      <formula>AB1593&lt;&gt;AB1592</formula>
    </cfRule>
  </conditionalFormatting>
  <conditionalFormatting sqref="AB1593 AE1593:AG1593">
    <cfRule type="expression" dxfId="1385" priority="4403" stopIfTrue="1">
      <formula>AB1593&lt;&gt;AB1592</formula>
    </cfRule>
  </conditionalFormatting>
  <conditionalFormatting sqref="AB1593 AE1593:AG1593">
    <cfRule type="expression" dxfId="1384" priority="4400" stopIfTrue="1">
      <formula>AB1593&lt;&gt;AB1592</formula>
    </cfRule>
  </conditionalFormatting>
  <conditionalFormatting sqref="AB1593 AE1593:AG1593">
    <cfRule type="expression" dxfId="1383" priority="4397" stopIfTrue="1">
      <formula>AB1593&lt;&gt;AB1592</formula>
    </cfRule>
  </conditionalFormatting>
  <conditionalFormatting sqref="AB1593 AE1593:AG1593">
    <cfRule type="expression" dxfId="1382" priority="4394" stopIfTrue="1">
      <formula>AB1593&lt;&gt;AB1592</formula>
    </cfRule>
  </conditionalFormatting>
  <conditionalFormatting sqref="AB1593 AE1593:AG1593">
    <cfRule type="expression" dxfId="1381" priority="4391" stopIfTrue="1">
      <formula>AB1593&lt;&gt;AB1592</formula>
    </cfRule>
  </conditionalFormatting>
  <conditionalFormatting sqref="AB1593 AE1593:AG1593">
    <cfRule type="expression" dxfId="1380" priority="4388" stopIfTrue="1">
      <formula>AB1593&lt;&gt;AB1592</formula>
    </cfRule>
  </conditionalFormatting>
  <conditionalFormatting sqref="AB1593 AE1593:AJ1593">
    <cfRule type="expression" dxfId="1379" priority="4385" stopIfTrue="1">
      <formula>AB1593&lt;&gt;AB1592</formula>
    </cfRule>
  </conditionalFormatting>
  <conditionalFormatting sqref="AB1623 AE1623:AJ1623">
    <cfRule type="expression" dxfId="1378" priority="4382" stopIfTrue="1">
      <formula>AB1623&lt;&gt;AB1622</formula>
    </cfRule>
  </conditionalFormatting>
  <conditionalFormatting sqref="AB1593 AE1593:AJ1593">
    <cfRule type="expression" dxfId="1377" priority="4375" stopIfTrue="1">
      <formula>AB1593&lt;&gt;AB1592</formula>
    </cfRule>
  </conditionalFormatting>
  <conditionalFormatting sqref="AB1623 AE1623:AJ1623">
    <cfRule type="expression" dxfId="1376" priority="4372" stopIfTrue="1">
      <formula>AB1623&lt;&gt;AB1622</formula>
    </cfRule>
  </conditionalFormatting>
  <conditionalFormatting sqref="AB1593 AE1593:AJ1593">
    <cfRule type="expression" dxfId="1375" priority="4365" stopIfTrue="1">
      <formula>AB1593&lt;&gt;AB1592</formula>
    </cfRule>
  </conditionalFormatting>
  <conditionalFormatting sqref="AB1623 AE1623:AJ1623">
    <cfRule type="expression" dxfId="1374" priority="4362" stopIfTrue="1">
      <formula>AB1623&lt;&gt;AB1622</formula>
    </cfRule>
  </conditionalFormatting>
  <conditionalFormatting sqref="AB1593 AE1593:AJ1593">
    <cfRule type="expression" dxfId="1373" priority="4355" stopIfTrue="1">
      <formula>AB1593&lt;&gt;AB1592</formula>
    </cfRule>
  </conditionalFormatting>
  <conditionalFormatting sqref="AB1623 AE1623:AJ1623">
    <cfRule type="expression" dxfId="1372" priority="4352" stopIfTrue="1">
      <formula>AB1623&lt;&gt;AB1622</formula>
    </cfRule>
  </conditionalFormatting>
  <conditionalFormatting sqref="AB1593 AE1593:AJ1593">
    <cfRule type="expression" dxfId="1371" priority="4345" stopIfTrue="1">
      <formula>AB1593&lt;&gt;AB1592</formula>
    </cfRule>
  </conditionalFormatting>
  <conditionalFormatting sqref="AB1623 AE1623:AJ1623">
    <cfRule type="expression" dxfId="1370" priority="4342" stopIfTrue="1">
      <formula>AB1623&lt;&gt;AB1622</formula>
    </cfRule>
  </conditionalFormatting>
  <conditionalFormatting sqref="AB1593 AE1593:AJ1593">
    <cfRule type="expression" dxfId="1369" priority="4335" stopIfTrue="1">
      <formula>AB1593&lt;&gt;AB1592</formula>
    </cfRule>
  </conditionalFormatting>
  <conditionalFormatting sqref="AB1623 AE1623:AJ1623">
    <cfRule type="expression" dxfId="1368" priority="4332" stopIfTrue="1">
      <formula>AB1623&lt;&gt;AB1622</formula>
    </cfRule>
  </conditionalFormatting>
  <conditionalFormatting sqref="AB1593 AE1593:AJ1593">
    <cfRule type="expression" dxfId="1367" priority="4325" stopIfTrue="1">
      <formula>AB1593&lt;&gt;AB1592</formula>
    </cfRule>
  </conditionalFormatting>
  <conditionalFormatting sqref="AB1623 AE1623:AJ1623">
    <cfRule type="expression" dxfId="1366" priority="4322" stopIfTrue="1">
      <formula>AB1623&lt;&gt;AB1622</formula>
    </cfRule>
  </conditionalFormatting>
  <conditionalFormatting sqref="AB1593 AE1593:AJ1593">
    <cfRule type="expression" dxfId="1365" priority="4315" stopIfTrue="1">
      <formula>AB1593&lt;&gt;AB1592</formula>
    </cfRule>
  </conditionalFormatting>
  <conditionalFormatting sqref="AB1623 AE1623:AJ1623">
    <cfRule type="expression" dxfId="1364" priority="4312" stopIfTrue="1">
      <formula>AB1623&lt;&gt;AB1622</formula>
    </cfRule>
  </conditionalFormatting>
  <conditionalFormatting sqref="AB1593 AE1593:AJ1593">
    <cfRule type="expression" dxfId="1363" priority="4287" stopIfTrue="1">
      <formula>AB1593&lt;&gt;AB1592</formula>
    </cfRule>
  </conditionalFormatting>
  <conditionalFormatting sqref="AB1623 AE1623:AJ1623">
    <cfRule type="expression" dxfId="1362" priority="4284" stopIfTrue="1">
      <formula>AB1623&lt;&gt;AB1622</formula>
    </cfRule>
  </conditionalFormatting>
  <conditionalFormatting sqref="AB1593 AE1593:AJ1593">
    <cfRule type="expression" dxfId="1361" priority="4277" stopIfTrue="1">
      <formula>AB1593&lt;&gt;AB1592</formula>
    </cfRule>
  </conditionalFormatting>
  <conditionalFormatting sqref="AB1623 AE1623:AJ1623">
    <cfRule type="expression" dxfId="1360" priority="4274" stopIfTrue="1">
      <formula>AB1623&lt;&gt;AB1622</formula>
    </cfRule>
  </conditionalFormatting>
  <conditionalFormatting sqref="AB1593 AE1593:AJ1593">
    <cfRule type="expression" dxfId="1359" priority="4267" stopIfTrue="1">
      <formula>AB1593&lt;&gt;AB1592</formula>
    </cfRule>
  </conditionalFormatting>
  <conditionalFormatting sqref="AB1623 AE1623:AJ1623">
    <cfRule type="expression" dxfId="1358" priority="4264" stopIfTrue="1">
      <formula>AB1623&lt;&gt;AB1622</formula>
    </cfRule>
  </conditionalFormatting>
  <conditionalFormatting sqref="AB1593 AE1593:AJ1593">
    <cfRule type="expression" dxfId="1357" priority="4257" stopIfTrue="1">
      <formula>AB1593&lt;&gt;AB1592</formula>
    </cfRule>
  </conditionalFormatting>
  <conditionalFormatting sqref="AB1623 AE1623:AJ1623">
    <cfRule type="expression" dxfId="1356" priority="4254" stopIfTrue="1">
      <formula>AB1623&lt;&gt;AB1622</formula>
    </cfRule>
  </conditionalFormatting>
  <conditionalFormatting sqref="AB1593 AE1593:AJ1593">
    <cfRule type="expression" dxfId="1355" priority="4247" stopIfTrue="1">
      <formula>AB1593&lt;&gt;AB1592</formula>
    </cfRule>
  </conditionalFormatting>
  <conditionalFormatting sqref="AB1623 AE1623:AJ1623">
    <cfRule type="expression" dxfId="1354" priority="4244" stopIfTrue="1">
      <formula>AB1623&lt;&gt;AB1622</formula>
    </cfRule>
  </conditionalFormatting>
  <conditionalFormatting sqref="AB1593 AE1593:AJ1593">
    <cfRule type="expression" dxfId="1353" priority="4237" stopIfTrue="1">
      <formula>AB1593&lt;&gt;AB1592</formula>
    </cfRule>
  </conditionalFormatting>
  <conditionalFormatting sqref="AB1623 AE1623:AJ1623">
    <cfRule type="expression" dxfId="1352" priority="4234" stopIfTrue="1">
      <formula>AB1623&lt;&gt;AB1622</formula>
    </cfRule>
  </conditionalFormatting>
  <conditionalFormatting sqref="AB1593 AE1593:AJ1593">
    <cfRule type="expression" dxfId="1351" priority="4227" stopIfTrue="1">
      <formula>AB1593&lt;&gt;AB1592</formula>
    </cfRule>
  </conditionalFormatting>
  <conditionalFormatting sqref="AB1623 AE1623:AJ1623">
    <cfRule type="expression" dxfId="1350" priority="4224" stopIfTrue="1">
      <formula>AB1623&lt;&gt;AB1622</formula>
    </cfRule>
  </conditionalFormatting>
  <conditionalFormatting sqref="AB1593 AE1593:AJ1593">
    <cfRule type="expression" dxfId="1349" priority="4217" stopIfTrue="1">
      <formula>AB1593&lt;&gt;AB1592</formula>
    </cfRule>
  </conditionalFormatting>
  <conditionalFormatting sqref="AB1623 AE1623:AJ1623">
    <cfRule type="expression" dxfId="1348" priority="4214" stopIfTrue="1">
      <formula>AB1623&lt;&gt;AB1622</formula>
    </cfRule>
  </conditionalFormatting>
  <conditionalFormatting sqref="AB1593 AE1593:AJ1593">
    <cfRule type="expression" dxfId="1347" priority="4189" stopIfTrue="1">
      <formula>AB1593&lt;&gt;AB1592</formula>
    </cfRule>
  </conditionalFormatting>
  <conditionalFormatting sqref="AB1593 AE1593:AJ1593">
    <cfRule type="expression" dxfId="1346" priority="4175" stopIfTrue="1">
      <formula>AB1593&lt;&gt;AB1592</formula>
    </cfRule>
  </conditionalFormatting>
  <conditionalFormatting sqref="AB1593 AE1593:AJ1593">
    <cfRule type="expression" dxfId="1345" priority="4165" stopIfTrue="1">
      <formula>AB1593&lt;&gt;AB1592</formula>
    </cfRule>
  </conditionalFormatting>
  <conditionalFormatting sqref="AB1593 AE1593:AJ1593">
    <cfRule type="expression" dxfId="1344" priority="4151" stopIfTrue="1">
      <formula>AB1593&lt;&gt;AB1592</formula>
    </cfRule>
  </conditionalFormatting>
  <conditionalFormatting sqref="AE1593:AJ1593 AE1623:AJ1623">
    <cfRule type="expression" dxfId="1343" priority="4024" stopIfTrue="1">
      <formula>AE1593&lt;&gt;AE1592</formula>
    </cfRule>
  </conditionalFormatting>
  <conditionalFormatting sqref="AB1623 AE1623:AJ1623">
    <cfRule type="expression" dxfId="1342" priority="3978" stopIfTrue="1">
      <formula>AB1623&lt;&gt;AB1622</formula>
    </cfRule>
  </conditionalFormatting>
  <conditionalFormatting sqref="AB1593 AE1593:AJ1593">
    <cfRule type="expression" dxfId="1341" priority="3975" stopIfTrue="1">
      <formula>AB1593&lt;&gt;AB1592</formula>
    </cfRule>
  </conditionalFormatting>
  <conditionalFormatting sqref="AB1593 AE1593:AJ1593">
    <cfRule type="expression" dxfId="1340" priority="3961" stopIfTrue="1">
      <formula>AB1593&lt;&gt;AB1592</formula>
    </cfRule>
  </conditionalFormatting>
  <conditionalFormatting sqref="AB1593 AE1593:AJ1593">
    <cfRule type="expression" dxfId="1339" priority="3951" stopIfTrue="1">
      <formula>AB1593&lt;&gt;AB1592</formula>
    </cfRule>
  </conditionalFormatting>
  <conditionalFormatting sqref="AB1593 AE1593:AJ1593">
    <cfRule type="expression" dxfId="1338" priority="3937" stopIfTrue="1">
      <formula>AB1593&lt;&gt;AB1592</formula>
    </cfRule>
  </conditionalFormatting>
  <conditionalFormatting sqref="AE1593:AJ1593 AE1623:AJ1623">
    <cfRule type="expression" dxfId="1337" priority="3810" stopIfTrue="1">
      <formula>AE1593&lt;&gt;AE1592</formula>
    </cfRule>
  </conditionalFormatting>
  <conditionalFormatting sqref="L1862:M1862 C1862:J1862">
    <cfRule type="expression" dxfId="1336" priority="3207" stopIfTrue="1">
      <formula>C1862&lt;&gt;C1861</formula>
    </cfRule>
  </conditionalFormatting>
  <conditionalFormatting sqref="B1862">
    <cfRule type="expression" dxfId="1335" priority="3206" stopIfTrue="1">
      <formula>B1862&lt;&gt;B1861</formula>
    </cfRule>
  </conditionalFormatting>
  <conditionalFormatting sqref="C1862:J1862 U1862:Z1862 L1862:M1862 X1863">
    <cfRule type="expression" dxfId="1334" priority="3205" stopIfTrue="1">
      <formula>C1862&lt;&gt;C1861</formula>
    </cfRule>
  </conditionalFormatting>
  <conditionalFormatting sqref="O1862">
    <cfRule type="expression" dxfId="1333" priority="3204" stopIfTrue="1">
      <formula>O1862&lt;&gt;O1861</formula>
    </cfRule>
  </conditionalFormatting>
  <conditionalFormatting sqref="P1862">
    <cfRule type="expression" dxfId="1332" priority="3203" stopIfTrue="1">
      <formula>P1862&lt;&gt;P1861</formula>
    </cfRule>
  </conditionalFormatting>
  <conditionalFormatting sqref="X1863">
    <cfRule type="expression" dxfId="1331" priority="3202" stopIfTrue="1">
      <formula>X1863&lt;&gt;X1862</formula>
    </cfRule>
  </conditionalFormatting>
  <conditionalFormatting sqref="B1862">
    <cfRule type="expression" dxfId="1330" priority="3201" stopIfTrue="1">
      <formula>B1862&lt;&gt;B1861</formula>
    </cfRule>
  </conditionalFormatting>
  <conditionalFormatting sqref="C1862">
    <cfRule type="expression" dxfId="1329" priority="3200" stopIfTrue="1">
      <formula>C1862&lt;&gt;C1861</formula>
    </cfRule>
  </conditionalFormatting>
  <conditionalFormatting sqref="O1862">
    <cfRule type="expression" dxfId="1328" priority="3199" stopIfTrue="1">
      <formula>O1862&lt;&gt;O1861</formula>
    </cfRule>
  </conditionalFormatting>
  <conditionalFormatting sqref="P1862">
    <cfRule type="expression" dxfId="1327" priority="3198" stopIfTrue="1">
      <formula>P1862&lt;&gt;P1861</formula>
    </cfRule>
  </conditionalFormatting>
  <conditionalFormatting sqref="X1863">
    <cfRule type="expression" dxfId="1326" priority="3197" stopIfTrue="1">
      <formula>X1863&lt;&gt;X1862</formula>
    </cfRule>
  </conditionalFormatting>
  <conditionalFormatting sqref="B1862">
    <cfRule type="expression" dxfId="1325" priority="3196" stopIfTrue="1">
      <formula>B1862&lt;&gt;B1861</formula>
    </cfRule>
  </conditionalFormatting>
  <conditionalFormatting sqref="C1862">
    <cfRule type="expression" dxfId="1324" priority="3195" stopIfTrue="1">
      <formula>C1862&lt;&gt;C1861</formula>
    </cfRule>
  </conditionalFormatting>
  <conditionalFormatting sqref="O1862">
    <cfRule type="expression" dxfId="1323" priority="3194" stopIfTrue="1">
      <formula>O1862&lt;&gt;O1861</formula>
    </cfRule>
  </conditionalFormatting>
  <conditionalFormatting sqref="P1862">
    <cfRule type="expression" dxfId="1322" priority="3193" stopIfTrue="1">
      <formula>P1862&lt;&gt;P1861</formula>
    </cfRule>
  </conditionalFormatting>
  <conditionalFormatting sqref="X1863">
    <cfRule type="expression" dxfId="1321" priority="3192" stopIfTrue="1">
      <formula>X1863&lt;&gt;X1862</formula>
    </cfRule>
  </conditionalFormatting>
  <conditionalFormatting sqref="B1862">
    <cfRule type="expression" dxfId="1320" priority="3191" stopIfTrue="1">
      <formula>B1862&lt;&gt;B1861</formula>
    </cfRule>
  </conditionalFormatting>
  <conditionalFormatting sqref="C1862">
    <cfRule type="expression" dxfId="1319" priority="3190" stopIfTrue="1">
      <formula>C1862&lt;&gt;C1861</formula>
    </cfRule>
  </conditionalFormatting>
  <conditionalFormatting sqref="O1862">
    <cfRule type="expression" dxfId="1318" priority="3189" stopIfTrue="1">
      <formula>O1862&lt;&gt;O1861</formula>
    </cfRule>
  </conditionalFormatting>
  <conditionalFormatting sqref="P1862">
    <cfRule type="expression" dxfId="1317" priority="3188" stopIfTrue="1">
      <formula>P1862&lt;&gt;P1861</formula>
    </cfRule>
  </conditionalFormatting>
  <conditionalFormatting sqref="X1863">
    <cfRule type="expression" dxfId="1316" priority="3187" stopIfTrue="1">
      <formula>X1863&lt;&gt;X1862</formula>
    </cfRule>
  </conditionalFormatting>
  <conditionalFormatting sqref="C1862">
    <cfRule type="expression" dxfId="1315" priority="3186" stopIfTrue="1">
      <formula>C1862&lt;&gt;C1861</formula>
    </cfRule>
  </conditionalFormatting>
  <conditionalFormatting sqref="O1862">
    <cfRule type="expression" dxfId="1314" priority="3185" stopIfTrue="1">
      <formula>O1862&lt;&gt;O1861</formula>
    </cfRule>
  </conditionalFormatting>
  <conditionalFormatting sqref="P1862">
    <cfRule type="expression" dxfId="1313" priority="3184" stopIfTrue="1">
      <formula>P1862&lt;&gt;P1861</formula>
    </cfRule>
  </conditionalFormatting>
  <conditionalFormatting sqref="X1863">
    <cfRule type="expression" dxfId="1312" priority="3183" stopIfTrue="1">
      <formula>X1863&lt;&gt;X1862</formula>
    </cfRule>
  </conditionalFormatting>
  <conditionalFormatting sqref="B1862">
    <cfRule type="expression" dxfId="1311" priority="3182" stopIfTrue="1">
      <formula>B1862&lt;&gt;B1861</formula>
    </cfRule>
  </conditionalFormatting>
  <conditionalFormatting sqref="C1862">
    <cfRule type="expression" dxfId="1310" priority="3181" stopIfTrue="1">
      <formula>C1862&lt;&gt;C1861</formula>
    </cfRule>
  </conditionalFormatting>
  <conditionalFormatting sqref="O1862">
    <cfRule type="expression" dxfId="1309" priority="3180" stopIfTrue="1">
      <formula>O1862&lt;&gt;O1861</formula>
    </cfRule>
  </conditionalFormatting>
  <conditionalFormatting sqref="P1862">
    <cfRule type="expression" dxfId="1308" priority="3179" stopIfTrue="1">
      <formula>P1862&lt;&gt;P1861</formula>
    </cfRule>
  </conditionalFormatting>
  <conditionalFormatting sqref="X1863">
    <cfRule type="expression" dxfId="1307" priority="3178" stopIfTrue="1">
      <formula>X1863&lt;&gt;X1862</formula>
    </cfRule>
  </conditionalFormatting>
  <conditionalFormatting sqref="B1862">
    <cfRule type="expression" dxfId="1306" priority="3177" stopIfTrue="1">
      <formula>B1862&lt;&gt;B1861</formula>
    </cfRule>
  </conditionalFormatting>
  <conditionalFormatting sqref="C1862">
    <cfRule type="expression" dxfId="1305" priority="3176" stopIfTrue="1">
      <formula>C1862&lt;&gt;C1861</formula>
    </cfRule>
  </conditionalFormatting>
  <conditionalFormatting sqref="O1862">
    <cfRule type="expression" dxfId="1304" priority="3175" stopIfTrue="1">
      <formula>O1862&lt;&gt;O1861</formula>
    </cfRule>
  </conditionalFormatting>
  <conditionalFormatting sqref="P1862">
    <cfRule type="expression" dxfId="1303" priority="3174" stopIfTrue="1">
      <formula>P1862&lt;&gt;P1861</formula>
    </cfRule>
  </conditionalFormatting>
  <conditionalFormatting sqref="X1863">
    <cfRule type="expression" dxfId="1302" priority="3173" stopIfTrue="1">
      <formula>X1863&lt;&gt;X1862</formula>
    </cfRule>
  </conditionalFormatting>
  <conditionalFormatting sqref="B1862">
    <cfRule type="expression" dxfId="1301" priority="3172" stopIfTrue="1">
      <formula>B1862&lt;&gt;B1861</formula>
    </cfRule>
  </conditionalFormatting>
  <conditionalFormatting sqref="C1862">
    <cfRule type="expression" dxfId="1300" priority="3171" stopIfTrue="1">
      <formula>C1862&lt;&gt;C1861</formula>
    </cfRule>
  </conditionalFormatting>
  <conditionalFormatting sqref="O1862">
    <cfRule type="expression" dxfId="1299" priority="3170" stopIfTrue="1">
      <formula>O1862&lt;&gt;O1861</formula>
    </cfRule>
  </conditionalFormatting>
  <conditionalFormatting sqref="P1862">
    <cfRule type="expression" dxfId="1298" priority="3169" stopIfTrue="1">
      <formula>P1862&lt;&gt;P1861</formula>
    </cfRule>
  </conditionalFormatting>
  <conditionalFormatting sqref="X1863">
    <cfRule type="expression" dxfId="1297" priority="3168" stopIfTrue="1">
      <formula>X1863&lt;&gt;X1862</formula>
    </cfRule>
  </conditionalFormatting>
  <conditionalFormatting sqref="B1862">
    <cfRule type="expression" dxfId="1296" priority="3167" stopIfTrue="1">
      <formula>B1862&lt;&gt;B1861</formula>
    </cfRule>
  </conditionalFormatting>
  <conditionalFormatting sqref="C1862">
    <cfRule type="expression" dxfId="1295" priority="3166" stopIfTrue="1">
      <formula>C1862&lt;&gt;C1861</formula>
    </cfRule>
  </conditionalFormatting>
  <conditionalFormatting sqref="O1862">
    <cfRule type="expression" dxfId="1294" priority="3165" stopIfTrue="1">
      <formula>O1862&lt;&gt;O1861</formula>
    </cfRule>
  </conditionalFormatting>
  <conditionalFormatting sqref="O1862">
    <cfRule type="expression" dxfId="1293" priority="3164" stopIfTrue="1">
      <formula>O1862&lt;&gt;O1861</formula>
    </cfRule>
  </conditionalFormatting>
  <conditionalFormatting sqref="O1862">
    <cfRule type="expression" dxfId="1292" priority="3163" stopIfTrue="1">
      <formula>O1862&lt;&gt;O1861</formula>
    </cfRule>
  </conditionalFormatting>
  <conditionalFormatting sqref="O1862">
    <cfRule type="expression" dxfId="1291" priority="3162" stopIfTrue="1">
      <formula>O1862&lt;&gt;O1861</formula>
    </cfRule>
  </conditionalFormatting>
  <conditionalFormatting sqref="O1862">
    <cfRule type="expression" dxfId="1290" priority="3161" stopIfTrue="1">
      <formula>O1862&lt;&gt;O1861</formula>
    </cfRule>
  </conditionalFormatting>
  <conditionalFormatting sqref="O1862">
    <cfRule type="expression" dxfId="1289" priority="3160" stopIfTrue="1">
      <formula>O1862&lt;&gt;O1861</formula>
    </cfRule>
  </conditionalFormatting>
  <conditionalFormatting sqref="O1862">
    <cfRule type="expression" dxfId="1288" priority="3159" stopIfTrue="1">
      <formula>O1862&lt;&gt;O1861</formula>
    </cfRule>
  </conditionalFormatting>
  <conditionalFormatting sqref="O1862">
    <cfRule type="expression" dxfId="1287" priority="3158" stopIfTrue="1">
      <formula>O1862&lt;&gt;O1861</formula>
    </cfRule>
  </conditionalFormatting>
  <conditionalFormatting sqref="O1862">
    <cfRule type="expression" dxfId="1286" priority="3157" stopIfTrue="1">
      <formula>O1862&lt;&gt;O1861</formula>
    </cfRule>
  </conditionalFormatting>
  <conditionalFormatting sqref="O1862">
    <cfRule type="expression" dxfId="1285" priority="3156" stopIfTrue="1">
      <formula>O1862&lt;&gt;O1861</formula>
    </cfRule>
  </conditionalFormatting>
  <conditionalFormatting sqref="O1862">
    <cfRule type="expression" dxfId="1284" priority="3155" stopIfTrue="1">
      <formula>O1862&lt;&gt;O1861</formula>
    </cfRule>
  </conditionalFormatting>
  <conditionalFormatting sqref="O1862">
    <cfRule type="expression" dxfId="1283" priority="3154" stopIfTrue="1">
      <formula>O1862&lt;&gt;O1861</formula>
    </cfRule>
  </conditionalFormatting>
  <conditionalFormatting sqref="O1862">
    <cfRule type="expression" dxfId="1282" priority="3153" stopIfTrue="1">
      <formula>O1862&lt;&gt;O1861</formula>
    </cfRule>
  </conditionalFormatting>
  <conditionalFormatting sqref="O1862">
    <cfRule type="expression" dxfId="1281" priority="3152" stopIfTrue="1">
      <formula>O1862&lt;&gt;O1861</formula>
    </cfRule>
  </conditionalFormatting>
  <conditionalFormatting sqref="O1862">
    <cfRule type="expression" dxfId="1280" priority="3151" stopIfTrue="1">
      <formula>O1862&lt;&gt;O1861</formula>
    </cfRule>
  </conditionalFormatting>
  <conditionalFormatting sqref="O1862">
    <cfRule type="expression" dxfId="1279" priority="3150" stopIfTrue="1">
      <formula>O1862&lt;&gt;O1861</formula>
    </cfRule>
  </conditionalFormatting>
  <conditionalFormatting sqref="K1862">
    <cfRule type="expression" dxfId="1278" priority="3149" stopIfTrue="1">
      <formula>K1862&lt;&gt;K1831</formula>
    </cfRule>
  </conditionalFormatting>
  <conditionalFormatting sqref="O1862">
    <cfRule type="expression" dxfId="1277" priority="3148" stopIfTrue="1">
      <formula>O1862&lt;&gt;O1861</formula>
    </cfRule>
  </conditionalFormatting>
  <conditionalFormatting sqref="P1862">
    <cfRule type="expression" dxfId="1276" priority="3147" stopIfTrue="1">
      <formula>P1862&lt;&gt;P1861</formula>
    </cfRule>
  </conditionalFormatting>
  <conditionalFormatting sqref="B1862">
    <cfRule type="expression" dxfId="1275" priority="3146" stopIfTrue="1">
      <formula>B1862&lt;&gt;B1861</formula>
    </cfRule>
  </conditionalFormatting>
  <conditionalFormatting sqref="C1862">
    <cfRule type="expression" dxfId="1274" priority="3145" stopIfTrue="1">
      <formula>C1862&lt;&gt;C1861</formula>
    </cfRule>
  </conditionalFormatting>
  <conditionalFormatting sqref="C1862:M1862">
    <cfRule type="expression" dxfId="1273" priority="3144" stopIfTrue="1">
      <formula>C1862&lt;&gt;C1861</formula>
    </cfRule>
  </conditionalFormatting>
  <conditionalFormatting sqref="O1862">
    <cfRule type="expression" dxfId="1272" priority="3143" stopIfTrue="1">
      <formula>O1862&lt;&gt;O1861</formula>
    </cfRule>
  </conditionalFormatting>
  <conditionalFormatting sqref="P1862">
    <cfRule type="expression" dxfId="1271" priority="3142" stopIfTrue="1">
      <formula>P1862&lt;&gt;P1861</formula>
    </cfRule>
  </conditionalFormatting>
  <conditionalFormatting sqref="B1862">
    <cfRule type="expression" dxfId="1270" priority="3141" stopIfTrue="1">
      <formula>B1862&lt;&gt;B1861</formula>
    </cfRule>
  </conditionalFormatting>
  <conditionalFormatting sqref="C1862">
    <cfRule type="expression" dxfId="1269" priority="3140" stopIfTrue="1">
      <formula>C1862&lt;&gt;C1861</formula>
    </cfRule>
  </conditionalFormatting>
  <conditionalFormatting sqref="C1862:M1862">
    <cfRule type="expression" dxfId="1268" priority="3139" stopIfTrue="1">
      <formula>C1862&lt;&gt;C1861</formula>
    </cfRule>
  </conditionalFormatting>
  <conditionalFormatting sqref="O1862">
    <cfRule type="expression" dxfId="1267" priority="3138" stopIfTrue="1">
      <formula>O1862&lt;&gt;O1861</formula>
    </cfRule>
  </conditionalFormatting>
  <conditionalFormatting sqref="P1862">
    <cfRule type="expression" dxfId="1266" priority="3137" stopIfTrue="1">
      <formula>P1862&lt;&gt;P1861</formula>
    </cfRule>
  </conditionalFormatting>
  <conditionalFormatting sqref="B1862">
    <cfRule type="expression" dxfId="1265" priority="3136" stopIfTrue="1">
      <formula>B1862&lt;&gt;B1861</formula>
    </cfRule>
  </conditionalFormatting>
  <conditionalFormatting sqref="C1862">
    <cfRule type="expression" dxfId="1264" priority="3135" stopIfTrue="1">
      <formula>C1862&lt;&gt;C1861</formula>
    </cfRule>
  </conditionalFormatting>
  <conditionalFormatting sqref="C1862:M1862">
    <cfRule type="expression" dxfId="1263" priority="3134" stopIfTrue="1">
      <formula>C1862&lt;&gt;C1861</formula>
    </cfRule>
  </conditionalFormatting>
  <conditionalFormatting sqref="O1862">
    <cfRule type="expression" dxfId="1262" priority="3133" stopIfTrue="1">
      <formula>O1862&lt;&gt;O1861</formula>
    </cfRule>
  </conditionalFormatting>
  <conditionalFormatting sqref="P1862">
    <cfRule type="expression" dxfId="1261" priority="3132" stopIfTrue="1">
      <formula>P1862&lt;&gt;P1861</formula>
    </cfRule>
  </conditionalFormatting>
  <conditionalFormatting sqref="B1862">
    <cfRule type="expression" dxfId="1260" priority="3131" stopIfTrue="1">
      <formula>B1862&lt;&gt;B1861</formula>
    </cfRule>
  </conditionalFormatting>
  <conditionalFormatting sqref="C1862">
    <cfRule type="expression" dxfId="1259" priority="3130" stopIfTrue="1">
      <formula>C1862&lt;&gt;C1861</formula>
    </cfRule>
  </conditionalFormatting>
  <conditionalFormatting sqref="C1862:M1862">
    <cfRule type="expression" dxfId="1258" priority="3129" stopIfTrue="1">
      <formula>C1862&lt;&gt;C1861</formula>
    </cfRule>
  </conditionalFormatting>
  <conditionalFormatting sqref="T1862">
    <cfRule type="expression" dxfId="1257" priority="3128" stopIfTrue="1">
      <formula>T1862&lt;&gt;T1861</formula>
    </cfRule>
  </conditionalFormatting>
  <conditionalFormatting sqref="R1862:S1862 P1862 U1862:Z1862 X1863">
    <cfRule type="expression" dxfId="1256" priority="3127" stopIfTrue="1">
      <formula>P1862&lt;&gt;P1861</formula>
    </cfRule>
  </conditionalFormatting>
  <conditionalFormatting sqref="O1862">
    <cfRule type="expression" dxfId="1255" priority="3126" stopIfTrue="1">
      <formula>O1862&lt;&gt;O1861</formula>
    </cfRule>
  </conditionalFormatting>
  <conditionalFormatting sqref="P1862">
    <cfRule type="expression" dxfId="1254" priority="3125" stopIfTrue="1">
      <formula>P1862&lt;&gt;P1861</formula>
    </cfRule>
  </conditionalFormatting>
  <conditionalFormatting sqref="B1862">
    <cfRule type="expression" dxfId="1253" priority="3124" stopIfTrue="1">
      <formula>B1862&lt;&gt;B1861</formula>
    </cfRule>
  </conditionalFormatting>
  <conditionalFormatting sqref="C1862">
    <cfRule type="expression" dxfId="1252" priority="3123" stopIfTrue="1">
      <formula>C1862&lt;&gt;C1861</formula>
    </cfRule>
  </conditionalFormatting>
  <conditionalFormatting sqref="C1862:M1862">
    <cfRule type="expression" dxfId="1251" priority="3122" stopIfTrue="1">
      <formula>C1862&lt;&gt;C1861</formula>
    </cfRule>
  </conditionalFormatting>
  <conditionalFormatting sqref="O1862">
    <cfRule type="expression" dxfId="1250" priority="3121" stopIfTrue="1">
      <formula>O1862&lt;&gt;O1861</formula>
    </cfRule>
  </conditionalFormatting>
  <conditionalFormatting sqref="P1862">
    <cfRule type="expression" dxfId="1249" priority="3120" stopIfTrue="1">
      <formula>P1862&lt;&gt;P1861</formula>
    </cfRule>
  </conditionalFormatting>
  <conditionalFormatting sqref="B1862">
    <cfRule type="expression" dxfId="1248" priority="3119" stopIfTrue="1">
      <formula>B1862&lt;&gt;B1861</formula>
    </cfRule>
  </conditionalFormatting>
  <conditionalFormatting sqref="C1862">
    <cfRule type="expression" dxfId="1247" priority="3118" stopIfTrue="1">
      <formula>C1862&lt;&gt;C1861</formula>
    </cfRule>
  </conditionalFormatting>
  <conditionalFormatting sqref="C1862:M1862">
    <cfRule type="expression" dxfId="1246" priority="3117" stopIfTrue="1">
      <formula>C1862&lt;&gt;C1861</formula>
    </cfRule>
  </conditionalFormatting>
  <conditionalFormatting sqref="O1862">
    <cfRule type="expression" dxfId="1245" priority="3116" stopIfTrue="1">
      <formula>O1862&lt;&gt;O1861</formula>
    </cfRule>
  </conditionalFormatting>
  <conditionalFormatting sqref="P1862">
    <cfRule type="expression" dxfId="1244" priority="3115" stopIfTrue="1">
      <formula>P1862&lt;&gt;P1861</formula>
    </cfRule>
  </conditionalFormatting>
  <conditionalFormatting sqref="B1862">
    <cfRule type="expression" dxfId="1243" priority="3114" stopIfTrue="1">
      <formula>B1862&lt;&gt;B1861</formula>
    </cfRule>
  </conditionalFormatting>
  <conditionalFormatting sqref="C1862">
    <cfRule type="expression" dxfId="1242" priority="3113" stopIfTrue="1">
      <formula>C1862&lt;&gt;C1861</formula>
    </cfRule>
  </conditionalFormatting>
  <conditionalFormatting sqref="C1862:M1862">
    <cfRule type="expression" dxfId="1241" priority="3112" stopIfTrue="1">
      <formula>C1862&lt;&gt;C1861</formula>
    </cfRule>
  </conditionalFormatting>
  <conditionalFormatting sqref="O1862">
    <cfRule type="expression" dxfId="1240" priority="3111" stopIfTrue="1">
      <formula>O1862&lt;&gt;O1861</formula>
    </cfRule>
  </conditionalFormatting>
  <conditionalFormatting sqref="P1862">
    <cfRule type="expression" dxfId="1239" priority="3110" stopIfTrue="1">
      <formula>P1862&lt;&gt;P1861</formula>
    </cfRule>
  </conditionalFormatting>
  <conditionalFormatting sqref="B1862">
    <cfRule type="expression" dxfId="1238" priority="3109" stopIfTrue="1">
      <formula>B1862&lt;&gt;B1861</formula>
    </cfRule>
  </conditionalFormatting>
  <conditionalFormatting sqref="C1862">
    <cfRule type="expression" dxfId="1237" priority="3108" stopIfTrue="1">
      <formula>C1862&lt;&gt;C1861</formula>
    </cfRule>
  </conditionalFormatting>
  <conditionalFormatting sqref="C1862:M1862">
    <cfRule type="expression" dxfId="1236" priority="3107" stopIfTrue="1">
      <formula>C1862&lt;&gt;C1861</formula>
    </cfRule>
  </conditionalFormatting>
  <conditionalFormatting sqref="T1862">
    <cfRule type="expression" dxfId="1235" priority="3106" stopIfTrue="1">
      <formula>T1862&lt;&gt;T1861</formula>
    </cfRule>
  </conditionalFormatting>
  <conditionalFormatting sqref="U1862:Z1862 X1863">
    <cfRule type="expression" dxfId="1234" priority="3105" stopIfTrue="1">
      <formula>U1862&lt;&gt;U1861</formula>
    </cfRule>
  </conditionalFormatting>
  <conditionalFormatting sqref="O1862">
    <cfRule type="expression" dxfId="1233" priority="3104" stopIfTrue="1">
      <formula>O1862&lt;&gt;O1861</formula>
    </cfRule>
  </conditionalFormatting>
  <conditionalFormatting sqref="P1862">
    <cfRule type="expression" dxfId="1232" priority="3103" stopIfTrue="1">
      <formula>P1862&lt;&gt;P1861</formula>
    </cfRule>
  </conditionalFormatting>
  <conditionalFormatting sqref="B1862">
    <cfRule type="expression" dxfId="1231" priority="3102" stopIfTrue="1">
      <formula>B1862&lt;&gt;B1861</formula>
    </cfRule>
  </conditionalFormatting>
  <conditionalFormatting sqref="C1862">
    <cfRule type="expression" dxfId="1230" priority="3101" stopIfTrue="1">
      <formula>C1862&lt;&gt;C1861</formula>
    </cfRule>
  </conditionalFormatting>
  <conditionalFormatting sqref="C1862:M1862">
    <cfRule type="expression" dxfId="1229" priority="3100" stopIfTrue="1">
      <formula>C1862&lt;&gt;C1861</formula>
    </cfRule>
  </conditionalFormatting>
  <conditionalFormatting sqref="O1862">
    <cfRule type="expression" dxfId="1228" priority="3099" stopIfTrue="1">
      <formula>O1862&lt;&gt;O1861</formula>
    </cfRule>
  </conditionalFormatting>
  <conditionalFormatting sqref="P1862">
    <cfRule type="expression" dxfId="1227" priority="3098" stopIfTrue="1">
      <formula>P1862&lt;&gt;P1861</formula>
    </cfRule>
  </conditionalFormatting>
  <conditionalFormatting sqref="B1862">
    <cfRule type="expression" dxfId="1226" priority="3097" stopIfTrue="1">
      <formula>B1862&lt;&gt;B1861</formula>
    </cfRule>
  </conditionalFormatting>
  <conditionalFormatting sqref="C1862">
    <cfRule type="expression" dxfId="1225" priority="3096" stopIfTrue="1">
      <formula>C1862&lt;&gt;C1861</formula>
    </cfRule>
  </conditionalFormatting>
  <conditionalFormatting sqref="C1862:M1862">
    <cfRule type="expression" dxfId="1224" priority="3095" stopIfTrue="1">
      <formula>C1862&lt;&gt;C1861</formula>
    </cfRule>
  </conditionalFormatting>
  <conditionalFormatting sqref="O1862">
    <cfRule type="expression" dxfId="1223" priority="3094" stopIfTrue="1">
      <formula>O1862&lt;&gt;O1861</formula>
    </cfRule>
  </conditionalFormatting>
  <conditionalFormatting sqref="P1862">
    <cfRule type="expression" dxfId="1222" priority="3093" stopIfTrue="1">
      <formula>P1862&lt;&gt;P1861</formula>
    </cfRule>
  </conditionalFormatting>
  <conditionalFormatting sqref="B1862">
    <cfRule type="expression" dxfId="1221" priority="3092" stopIfTrue="1">
      <formula>B1862&lt;&gt;B1861</formula>
    </cfRule>
  </conditionalFormatting>
  <conditionalFormatting sqref="C1862">
    <cfRule type="expression" dxfId="1220" priority="3091" stopIfTrue="1">
      <formula>C1862&lt;&gt;C1861</formula>
    </cfRule>
  </conditionalFormatting>
  <conditionalFormatting sqref="C1862:M1862">
    <cfRule type="expression" dxfId="1219" priority="3090" stopIfTrue="1">
      <formula>C1862&lt;&gt;C1861</formula>
    </cfRule>
  </conditionalFormatting>
  <conditionalFormatting sqref="O1862">
    <cfRule type="expression" dxfId="1218" priority="3089" stopIfTrue="1">
      <formula>O1862&lt;&gt;O1861</formula>
    </cfRule>
  </conditionalFormatting>
  <conditionalFormatting sqref="P1862">
    <cfRule type="expression" dxfId="1217" priority="3088" stopIfTrue="1">
      <formula>P1862&lt;&gt;P1861</formula>
    </cfRule>
  </conditionalFormatting>
  <conditionalFormatting sqref="B1862">
    <cfRule type="expression" dxfId="1216" priority="3087" stopIfTrue="1">
      <formula>B1862&lt;&gt;B1861</formula>
    </cfRule>
  </conditionalFormatting>
  <conditionalFormatting sqref="C1862">
    <cfRule type="expression" dxfId="1215" priority="3086" stopIfTrue="1">
      <formula>C1862&lt;&gt;C1861</formula>
    </cfRule>
  </conditionalFormatting>
  <conditionalFormatting sqref="C1862:M1862">
    <cfRule type="expression" dxfId="1214" priority="3085" stopIfTrue="1">
      <formula>C1862&lt;&gt;C1861</formula>
    </cfRule>
  </conditionalFormatting>
  <conditionalFormatting sqref="T1862">
    <cfRule type="expression" dxfId="1213" priority="3084" stopIfTrue="1">
      <formula>T1862&lt;&gt;T1861</formula>
    </cfRule>
  </conditionalFormatting>
  <conditionalFormatting sqref="R1862:S1862 P1862 U1862:Z1862 X1863">
    <cfRule type="expression" dxfId="1212" priority="3083" stopIfTrue="1">
      <formula>P1862&lt;&gt;P1861</formula>
    </cfRule>
  </conditionalFormatting>
  <conditionalFormatting sqref="O1862">
    <cfRule type="expression" dxfId="1211" priority="3082" stopIfTrue="1">
      <formula>O1862&lt;&gt;O1861</formula>
    </cfRule>
  </conditionalFormatting>
  <conditionalFormatting sqref="P1862">
    <cfRule type="expression" dxfId="1210" priority="3081" stopIfTrue="1">
      <formula>P1862&lt;&gt;P1861</formula>
    </cfRule>
  </conditionalFormatting>
  <conditionalFormatting sqref="B1862">
    <cfRule type="expression" dxfId="1209" priority="3080" stopIfTrue="1">
      <formula>B1862&lt;&gt;B1861</formula>
    </cfRule>
  </conditionalFormatting>
  <conditionalFormatting sqref="C1862">
    <cfRule type="expression" dxfId="1208" priority="3079" stopIfTrue="1">
      <formula>C1862&lt;&gt;C1861</formula>
    </cfRule>
  </conditionalFormatting>
  <conditionalFormatting sqref="C1862:M1862">
    <cfRule type="expression" dxfId="1207" priority="3078" stopIfTrue="1">
      <formula>C1862&lt;&gt;C1861</formula>
    </cfRule>
  </conditionalFormatting>
  <conditionalFormatting sqref="O1862">
    <cfRule type="expression" dxfId="1206" priority="3077" stopIfTrue="1">
      <formula>O1862&lt;&gt;O1861</formula>
    </cfRule>
  </conditionalFormatting>
  <conditionalFormatting sqref="P1862">
    <cfRule type="expression" dxfId="1205" priority="3076" stopIfTrue="1">
      <formula>P1862&lt;&gt;P1861</formula>
    </cfRule>
  </conditionalFormatting>
  <conditionalFormatting sqref="B1862">
    <cfRule type="expression" dxfId="1204" priority="3075" stopIfTrue="1">
      <formula>B1862&lt;&gt;B1861</formula>
    </cfRule>
  </conditionalFormatting>
  <conditionalFormatting sqref="C1862">
    <cfRule type="expression" dxfId="1203" priority="3074" stopIfTrue="1">
      <formula>C1862&lt;&gt;C1861</formula>
    </cfRule>
  </conditionalFormatting>
  <conditionalFormatting sqref="C1862:M1862">
    <cfRule type="expression" dxfId="1202" priority="3073" stopIfTrue="1">
      <formula>C1862&lt;&gt;C1861</formula>
    </cfRule>
  </conditionalFormatting>
  <conditionalFormatting sqref="O1862">
    <cfRule type="expression" dxfId="1201" priority="3072" stopIfTrue="1">
      <formula>O1862&lt;&gt;O1861</formula>
    </cfRule>
  </conditionalFormatting>
  <conditionalFormatting sqref="P1862">
    <cfRule type="expression" dxfId="1200" priority="3071" stopIfTrue="1">
      <formula>P1862&lt;&gt;P1861</formula>
    </cfRule>
  </conditionalFormatting>
  <conditionalFormatting sqref="B1862">
    <cfRule type="expression" dxfId="1199" priority="3070" stopIfTrue="1">
      <formula>B1862&lt;&gt;B1861</formula>
    </cfRule>
  </conditionalFormatting>
  <conditionalFormatting sqref="C1862">
    <cfRule type="expression" dxfId="1198" priority="3069" stopIfTrue="1">
      <formula>C1862&lt;&gt;C1861</formula>
    </cfRule>
  </conditionalFormatting>
  <conditionalFormatting sqref="C1862:M1862">
    <cfRule type="expression" dxfId="1197" priority="3068" stopIfTrue="1">
      <formula>C1862&lt;&gt;C1861</formula>
    </cfRule>
  </conditionalFormatting>
  <conditionalFormatting sqref="O1862">
    <cfRule type="expression" dxfId="1196" priority="3067" stopIfTrue="1">
      <formula>O1862&lt;&gt;O1861</formula>
    </cfRule>
  </conditionalFormatting>
  <conditionalFormatting sqref="P1862">
    <cfRule type="expression" dxfId="1195" priority="3066" stopIfTrue="1">
      <formula>P1862&lt;&gt;P1861</formula>
    </cfRule>
  </conditionalFormatting>
  <conditionalFormatting sqref="B1862">
    <cfRule type="expression" dxfId="1194" priority="3065" stopIfTrue="1">
      <formula>B1862&lt;&gt;B1861</formula>
    </cfRule>
  </conditionalFormatting>
  <conditionalFormatting sqref="C1862">
    <cfRule type="expression" dxfId="1193" priority="3064" stopIfTrue="1">
      <formula>C1862&lt;&gt;C1861</formula>
    </cfRule>
  </conditionalFormatting>
  <conditionalFormatting sqref="C1862:M1862">
    <cfRule type="expression" dxfId="1192" priority="3063" stopIfTrue="1">
      <formula>C1862&lt;&gt;C1861</formula>
    </cfRule>
  </conditionalFormatting>
  <conditionalFormatting sqref="T1862">
    <cfRule type="expression" dxfId="1191" priority="3062" stopIfTrue="1">
      <formula>T1862&lt;&gt;T1861</formula>
    </cfRule>
  </conditionalFormatting>
  <conditionalFormatting sqref="C1862:J1862">
    <cfRule type="expression" dxfId="1190" priority="3061" stopIfTrue="1">
      <formula>C1862&lt;&gt;C1861</formula>
    </cfRule>
  </conditionalFormatting>
  <conditionalFormatting sqref="B1862">
    <cfRule type="expression" dxfId="1189" priority="3060" stopIfTrue="1">
      <formula>B1862&lt;&gt;B1861</formula>
    </cfRule>
  </conditionalFormatting>
  <conditionalFormatting sqref="C1862">
    <cfRule type="expression" dxfId="1188" priority="3059" stopIfTrue="1">
      <formula>C1862&lt;&gt;C1861</formula>
    </cfRule>
  </conditionalFormatting>
  <conditionalFormatting sqref="B1862">
    <cfRule type="expression" dxfId="1187" priority="3058" stopIfTrue="1">
      <formula>B1862&lt;&gt;B1861</formula>
    </cfRule>
  </conditionalFormatting>
  <conditionalFormatting sqref="C1862">
    <cfRule type="expression" dxfId="1186" priority="3057" stopIfTrue="1">
      <formula>C1862&lt;&gt;C1861</formula>
    </cfRule>
  </conditionalFormatting>
  <conditionalFormatting sqref="B1862">
    <cfRule type="expression" dxfId="1185" priority="3056" stopIfTrue="1">
      <formula>B1862&lt;&gt;B1861</formula>
    </cfRule>
  </conditionalFormatting>
  <conditionalFormatting sqref="C1862">
    <cfRule type="expression" dxfId="1184" priority="3055" stopIfTrue="1">
      <formula>C1862&lt;&gt;C1861</formula>
    </cfRule>
  </conditionalFormatting>
  <conditionalFormatting sqref="B1862">
    <cfRule type="expression" dxfId="1183" priority="3054" stopIfTrue="1">
      <formula>B1862&lt;&gt;B1861</formula>
    </cfRule>
  </conditionalFormatting>
  <conditionalFormatting sqref="C1862">
    <cfRule type="expression" dxfId="1182" priority="3053" stopIfTrue="1">
      <formula>C1862&lt;&gt;C1861</formula>
    </cfRule>
  </conditionalFormatting>
  <conditionalFormatting sqref="B1862">
    <cfRule type="expression" dxfId="1181" priority="3052" stopIfTrue="1">
      <formula>B1862&lt;&gt;B1861</formula>
    </cfRule>
  </conditionalFormatting>
  <conditionalFormatting sqref="C1862">
    <cfRule type="expression" dxfId="1180" priority="3051" stopIfTrue="1">
      <formula>C1862&lt;&gt;C1861</formula>
    </cfRule>
  </conditionalFormatting>
  <conditionalFormatting sqref="B1862">
    <cfRule type="expression" dxfId="1179" priority="3050" stopIfTrue="1">
      <formula>B1862&lt;&gt;B1861</formula>
    </cfRule>
  </conditionalFormatting>
  <conditionalFormatting sqref="C1862">
    <cfRule type="expression" dxfId="1178" priority="3049" stopIfTrue="1">
      <formula>C1862&lt;&gt;C1861</formula>
    </cfRule>
  </conditionalFormatting>
  <conditionalFormatting sqref="B1862">
    <cfRule type="expression" dxfId="1177" priority="3048" stopIfTrue="1">
      <formula>B1862&lt;&gt;B1861</formula>
    </cfRule>
  </conditionalFormatting>
  <conditionalFormatting sqref="C1862">
    <cfRule type="expression" dxfId="1176" priority="3047" stopIfTrue="1">
      <formula>C1862&lt;&gt;C1861</formula>
    </cfRule>
  </conditionalFormatting>
  <conditionalFormatting sqref="B1862">
    <cfRule type="expression" dxfId="1175" priority="3046" stopIfTrue="1">
      <formula>B1862&lt;&gt;B1861</formula>
    </cfRule>
  </conditionalFormatting>
  <conditionalFormatting sqref="C1862">
    <cfRule type="expression" dxfId="1174" priority="3045" stopIfTrue="1">
      <formula>C1862&lt;&gt;C1861</formula>
    </cfRule>
  </conditionalFormatting>
  <conditionalFormatting sqref="O1862">
    <cfRule type="expression" dxfId="1173" priority="3044" stopIfTrue="1">
      <formula>O1862&lt;&gt;O1861</formula>
    </cfRule>
  </conditionalFormatting>
  <conditionalFormatting sqref="P1862">
    <cfRule type="expression" dxfId="1172" priority="3043" stopIfTrue="1">
      <formula>P1862&lt;&gt;P1861</formula>
    </cfRule>
  </conditionalFormatting>
  <conditionalFormatting sqref="O1862">
    <cfRule type="expression" dxfId="1171" priority="3041" stopIfTrue="1">
      <formula>O1862&lt;&gt;O1861</formula>
    </cfRule>
  </conditionalFormatting>
  <conditionalFormatting sqref="P1862">
    <cfRule type="expression" dxfId="1170" priority="3040" stopIfTrue="1">
      <formula>P1862&lt;&gt;P1861</formula>
    </cfRule>
  </conditionalFormatting>
  <conditionalFormatting sqref="O1862">
    <cfRule type="expression" dxfId="1169" priority="3038" stopIfTrue="1">
      <formula>O1862&lt;&gt;O1861</formula>
    </cfRule>
  </conditionalFormatting>
  <conditionalFormatting sqref="P1862">
    <cfRule type="expression" dxfId="1168" priority="3037" stopIfTrue="1">
      <formula>P1862&lt;&gt;P1861</formula>
    </cfRule>
  </conditionalFormatting>
  <conditionalFormatting sqref="O1862">
    <cfRule type="expression" dxfId="1167" priority="3035" stopIfTrue="1">
      <formula>O1862&lt;&gt;O1861</formula>
    </cfRule>
  </conditionalFormatting>
  <conditionalFormatting sqref="P1862">
    <cfRule type="expression" dxfId="1166" priority="3034" stopIfTrue="1">
      <formula>P1862&lt;&gt;P1861</formula>
    </cfRule>
  </conditionalFormatting>
  <conditionalFormatting sqref="O1862">
    <cfRule type="expression" dxfId="1165" priority="3032" stopIfTrue="1">
      <formula>O1862&lt;&gt;O1861</formula>
    </cfRule>
  </conditionalFormatting>
  <conditionalFormatting sqref="P1862">
    <cfRule type="expression" dxfId="1164" priority="3031" stopIfTrue="1">
      <formula>P1862&lt;&gt;P1861</formula>
    </cfRule>
  </conditionalFormatting>
  <conditionalFormatting sqref="O1862">
    <cfRule type="expression" dxfId="1163" priority="3029" stopIfTrue="1">
      <formula>O1862&lt;&gt;O1861</formula>
    </cfRule>
  </conditionalFormatting>
  <conditionalFormatting sqref="P1862">
    <cfRule type="expression" dxfId="1162" priority="3028" stopIfTrue="1">
      <formula>P1862&lt;&gt;P1861</formula>
    </cfRule>
  </conditionalFormatting>
  <conditionalFormatting sqref="O1862">
    <cfRule type="expression" dxfId="1161" priority="3026" stopIfTrue="1">
      <formula>O1862&lt;&gt;O1861</formula>
    </cfRule>
  </conditionalFormatting>
  <conditionalFormatting sqref="P1862">
    <cfRule type="expression" dxfId="1160" priority="3025" stopIfTrue="1">
      <formula>P1862&lt;&gt;P1861</formula>
    </cfRule>
  </conditionalFormatting>
  <conditionalFormatting sqref="O1862">
    <cfRule type="expression" dxfId="1159" priority="3023" stopIfTrue="1">
      <formula>O1862&lt;&gt;O1861</formula>
    </cfRule>
  </conditionalFormatting>
  <conditionalFormatting sqref="P1862">
    <cfRule type="expression" dxfId="1158" priority="3022" stopIfTrue="1">
      <formula>P1862&lt;&gt;P1861</formula>
    </cfRule>
  </conditionalFormatting>
  <conditionalFormatting sqref="O1862">
    <cfRule type="expression" dxfId="1157" priority="3020" stopIfTrue="1">
      <formula>O1862&lt;&gt;O1861</formula>
    </cfRule>
  </conditionalFormatting>
  <conditionalFormatting sqref="O1862">
    <cfRule type="expression" dxfId="1156" priority="3019" stopIfTrue="1">
      <formula>O1862&lt;&gt;O1861</formula>
    </cfRule>
  </conditionalFormatting>
  <conditionalFormatting sqref="O1862">
    <cfRule type="expression" dxfId="1155" priority="3018" stopIfTrue="1">
      <formula>O1862&lt;&gt;O1861</formula>
    </cfRule>
  </conditionalFormatting>
  <conditionalFormatting sqref="O1862">
    <cfRule type="expression" dxfId="1154" priority="3017" stopIfTrue="1">
      <formula>O1862&lt;&gt;O1861</formula>
    </cfRule>
  </conditionalFormatting>
  <conditionalFormatting sqref="O1862">
    <cfRule type="expression" dxfId="1153" priority="3016" stopIfTrue="1">
      <formula>O1862&lt;&gt;O1861</formula>
    </cfRule>
  </conditionalFormatting>
  <conditionalFormatting sqref="O1862">
    <cfRule type="expression" dxfId="1152" priority="3015" stopIfTrue="1">
      <formula>O1862&lt;&gt;O1861</formula>
    </cfRule>
  </conditionalFormatting>
  <conditionalFormatting sqref="O1862">
    <cfRule type="expression" dxfId="1151" priority="3014" stopIfTrue="1">
      <formula>O1862&lt;&gt;O1861</formula>
    </cfRule>
  </conditionalFormatting>
  <conditionalFormatting sqref="O1862">
    <cfRule type="expression" dxfId="1150" priority="3013" stopIfTrue="1">
      <formula>O1862&lt;&gt;O1861</formula>
    </cfRule>
  </conditionalFormatting>
  <conditionalFormatting sqref="O1862">
    <cfRule type="expression" dxfId="1149" priority="3012" stopIfTrue="1">
      <formula>O1862&lt;&gt;O1861</formula>
    </cfRule>
  </conditionalFormatting>
  <conditionalFormatting sqref="O1862">
    <cfRule type="expression" dxfId="1148" priority="3011" stopIfTrue="1">
      <formula>O1862&lt;&gt;O1861</formula>
    </cfRule>
  </conditionalFormatting>
  <conditionalFormatting sqref="O1862">
    <cfRule type="expression" dxfId="1147" priority="3010" stopIfTrue="1">
      <formula>O1862&lt;&gt;O1861</formula>
    </cfRule>
  </conditionalFormatting>
  <conditionalFormatting sqref="O1862">
    <cfRule type="expression" dxfId="1146" priority="3009" stopIfTrue="1">
      <formula>O1862&lt;&gt;O1861</formula>
    </cfRule>
  </conditionalFormatting>
  <conditionalFormatting sqref="O1862">
    <cfRule type="expression" dxfId="1145" priority="3008" stopIfTrue="1">
      <formula>O1862&lt;&gt;O1861</formula>
    </cfRule>
  </conditionalFormatting>
  <conditionalFormatting sqref="O1862">
    <cfRule type="expression" dxfId="1144" priority="3007" stopIfTrue="1">
      <formula>O1862&lt;&gt;O1861</formula>
    </cfRule>
  </conditionalFormatting>
  <conditionalFormatting sqref="O1862">
    <cfRule type="expression" dxfId="1143" priority="3006" stopIfTrue="1">
      <formula>O1862&lt;&gt;O1861</formula>
    </cfRule>
  </conditionalFormatting>
  <conditionalFormatting sqref="O1862">
    <cfRule type="expression" dxfId="1142" priority="3005" stopIfTrue="1">
      <formula>O1862&lt;&gt;O1861</formula>
    </cfRule>
  </conditionalFormatting>
  <conditionalFormatting sqref="O1862">
    <cfRule type="expression" dxfId="1141" priority="3004" stopIfTrue="1">
      <formula>O1862&lt;&gt;O1861</formula>
    </cfRule>
  </conditionalFormatting>
  <conditionalFormatting sqref="P1862">
    <cfRule type="expression" dxfId="1140" priority="3003" stopIfTrue="1">
      <formula>P1862&lt;&gt;P1861</formula>
    </cfRule>
  </conditionalFormatting>
  <conditionalFormatting sqref="B1862">
    <cfRule type="expression" dxfId="1139" priority="3002" stopIfTrue="1">
      <formula>B1862&lt;&gt;B1861</formula>
    </cfRule>
  </conditionalFormatting>
  <conditionalFormatting sqref="C1862">
    <cfRule type="expression" dxfId="1138" priority="3001" stopIfTrue="1">
      <formula>C1862&lt;&gt;C1861</formula>
    </cfRule>
  </conditionalFormatting>
  <conditionalFormatting sqref="C1862:M1862">
    <cfRule type="expression" dxfId="1137" priority="3000" stopIfTrue="1">
      <formula>C1862&lt;&gt;C1861</formula>
    </cfRule>
  </conditionalFormatting>
  <conditionalFormatting sqref="O1862">
    <cfRule type="expression" dxfId="1136" priority="2999" stopIfTrue="1">
      <formula>O1862&lt;&gt;O1861</formula>
    </cfRule>
  </conditionalFormatting>
  <conditionalFormatting sqref="P1862">
    <cfRule type="expression" dxfId="1135" priority="2998" stopIfTrue="1">
      <formula>P1862&lt;&gt;P1861</formula>
    </cfRule>
  </conditionalFormatting>
  <conditionalFormatting sqref="B1862">
    <cfRule type="expression" dxfId="1134" priority="2997" stopIfTrue="1">
      <formula>B1862&lt;&gt;B1861</formula>
    </cfRule>
  </conditionalFormatting>
  <conditionalFormatting sqref="C1862">
    <cfRule type="expression" dxfId="1133" priority="2996" stopIfTrue="1">
      <formula>C1862&lt;&gt;C1861</formula>
    </cfRule>
  </conditionalFormatting>
  <conditionalFormatting sqref="C1862:M1862">
    <cfRule type="expression" dxfId="1132" priority="2995" stopIfTrue="1">
      <formula>C1862&lt;&gt;C1861</formula>
    </cfRule>
  </conditionalFormatting>
  <conditionalFormatting sqref="O1862">
    <cfRule type="expression" dxfId="1131" priority="2994" stopIfTrue="1">
      <formula>O1862&lt;&gt;O1861</formula>
    </cfRule>
  </conditionalFormatting>
  <conditionalFormatting sqref="P1862">
    <cfRule type="expression" dxfId="1130" priority="2993" stopIfTrue="1">
      <formula>P1862&lt;&gt;P1861</formula>
    </cfRule>
  </conditionalFormatting>
  <conditionalFormatting sqref="B1862">
    <cfRule type="expression" dxfId="1129" priority="2992" stopIfTrue="1">
      <formula>B1862&lt;&gt;B1861</formula>
    </cfRule>
  </conditionalFormatting>
  <conditionalFormatting sqref="C1862">
    <cfRule type="expression" dxfId="1128" priority="2991" stopIfTrue="1">
      <formula>C1862&lt;&gt;C1861</formula>
    </cfRule>
  </conditionalFormatting>
  <conditionalFormatting sqref="C1862:M1862">
    <cfRule type="expression" dxfId="1127" priority="2990" stopIfTrue="1">
      <formula>C1862&lt;&gt;C1861</formula>
    </cfRule>
  </conditionalFormatting>
  <conditionalFormatting sqref="O1862">
    <cfRule type="expression" dxfId="1126" priority="2989" stopIfTrue="1">
      <formula>O1862&lt;&gt;O1861</formula>
    </cfRule>
  </conditionalFormatting>
  <conditionalFormatting sqref="P1862">
    <cfRule type="expression" dxfId="1125" priority="2988" stopIfTrue="1">
      <formula>P1862&lt;&gt;P1861</formula>
    </cfRule>
  </conditionalFormatting>
  <conditionalFormatting sqref="B1862">
    <cfRule type="expression" dxfId="1124" priority="2987" stopIfTrue="1">
      <formula>B1862&lt;&gt;B1861</formula>
    </cfRule>
  </conditionalFormatting>
  <conditionalFormatting sqref="C1862">
    <cfRule type="expression" dxfId="1123" priority="2986" stopIfTrue="1">
      <formula>C1862&lt;&gt;C1861</formula>
    </cfRule>
  </conditionalFormatting>
  <conditionalFormatting sqref="C1862:M1862">
    <cfRule type="expression" dxfId="1122" priority="2985" stopIfTrue="1">
      <formula>C1862&lt;&gt;C1861</formula>
    </cfRule>
  </conditionalFormatting>
  <conditionalFormatting sqref="T1862">
    <cfRule type="expression" dxfId="1121" priority="2984" stopIfTrue="1">
      <formula>T1862&lt;&gt;T1861</formula>
    </cfRule>
  </conditionalFormatting>
  <conditionalFormatting sqref="R1862:S1862 P1862 U1862:Z1862 X1863">
    <cfRule type="expression" dxfId="1120" priority="2983" stopIfTrue="1">
      <formula>P1862&lt;&gt;P1861</formula>
    </cfRule>
  </conditionalFormatting>
  <conditionalFormatting sqref="O1862">
    <cfRule type="expression" dxfId="1119" priority="2982" stopIfTrue="1">
      <formula>O1862&lt;&gt;O1861</formula>
    </cfRule>
  </conditionalFormatting>
  <conditionalFormatting sqref="P1862">
    <cfRule type="expression" dxfId="1118" priority="2981" stopIfTrue="1">
      <formula>P1862&lt;&gt;P1861</formula>
    </cfRule>
  </conditionalFormatting>
  <conditionalFormatting sqref="B1862">
    <cfRule type="expression" dxfId="1117" priority="2980" stopIfTrue="1">
      <formula>B1862&lt;&gt;B1861</formula>
    </cfRule>
  </conditionalFormatting>
  <conditionalFormatting sqref="C1862">
    <cfRule type="expression" dxfId="1116" priority="2979" stopIfTrue="1">
      <formula>C1862&lt;&gt;C1861</formula>
    </cfRule>
  </conditionalFormatting>
  <conditionalFormatting sqref="C1862:M1862">
    <cfRule type="expression" dxfId="1115" priority="2978" stopIfTrue="1">
      <formula>C1862&lt;&gt;C1861</formula>
    </cfRule>
  </conditionalFormatting>
  <conditionalFormatting sqref="O1862">
    <cfRule type="expression" dxfId="1114" priority="2977" stopIfTrue="1">
      <formula>O1862&lt;&gt;O1861</formula>
    </cfRule>
  </conditionalFormatting>
  <conditionalFormatting sqref="P1862">
    <cfRule type="expression" dxfId="1113" priority="2976" stopIfTrue="1">
      <formula>P1862&lt;&gt;P1861</formula>
    </cfRule>
  </conditionalFormatting>
  <conditionalFormatting sqref="B1862">
    <cfRule type="expression" dxfId="1112" priority="2975" stopIfTrue="1">
      <formula>B1862&lt;&gt;B1861</formula>
    </cfRule>
  </conditionalFormatting>
  <conditionalFormatting sqref="C1862">
    <cfRule type="expression" dxfId="1111" priority="2974" stopIfTrue="1">
      <formula>C1862&lt;&gt;C1861</formula>
    </cfRule>
  </conditionalFormatting>
  <conditionalFormatting sqref="C1862:M1862">
    <cfRule type="expression" dxfId="1110" priority="2973" stopIfTrue="1">
      <formula>C1862&lt;&gt;C1861</formula>
    </cfRule>
  </conditionalFormatting>
  <conditionalFormatting sqref="O1862">
    <cfRule type="expression" dxfId="1109" priority="2972" stopIfTrue="1">
      <formula>O1862&lt;&gt;O1861</formula>
    </cfRule>
  </conditionalFormatting>
  <conditionalFormatting sqref="P1862">
    <cfRule type="expression" dxfId="1108" priority="2971" stopIfTrue="1">
      <formula>P1862&lt;&gt;P1861</formula>
    </cfRule>
  </conditionalFormatting>
  <conditionalFormatting sqref="B1862">
    <cfRule type="expression" dxfId="1107" priority="2970" stopIfTrue="1">
      <formula>B1862&lt;&gt;B1861</formula>
    </cfRule>
  </conditionalFormatting>
  <conditionalFormatting sqref="C1862">
    <cfRule type="expression" dxfId="1106" priority="2969" stopIfTrue="1">
      <formula>C1862&lt;&gt;C1861</formula>
    </cfRule>
  </conditionalFormatting>
  <conditionalFormatting sqref="C1862:M1862">
    <cfRule type="expression" dxfId="1105" priority="2968" stopIfTrue="1">
      <formula>C1862&lt;&gt;C1861</formula>
    </cfRule>
  </conditionalFormatting>
  <conditionalFormatting sqref="O1862">
    <cfRule type="expression" dxfId="1104" priority="2967" stopIfTrue="1">
      <formula>O1862&lt;&gt;O1861</formula>
    </cfRule>
  </conditionalFormatting>
  <conditionalFormatting sqref="P1862">
    <cfRule type="expression" dxfId="1103" priority="2966" stopIfTrue="1">
      <formula>P1862&lt;&gt;P1861</formula>
    </cfRule>
  </conditionalFormatting>
  <conditionalFormatting sqref="B1862">
    <cfRule type="expression" dxfId="1102" priority="2965" stopIfTrue="1">
      <formula>B1862&lt;&gt;B1861</formula>
    </cfRule>
  </conditionalFormatting>
  <conditionalFormatting sqref="C1862">
    <cfRule type="expression" dxfId="1101" priority="2964" stopIfTrue="1">
      <formula>C1862&lt;&gt;C1861</formula>
    </cfRule>
  </conditionalFormatting>
  <conditionalFormatting sqref="C1862:M1862">
    <cfRule type="expression" dxfId="1100" priority="2963" stopIfTrue="1">
      <formula>C1862&lt;&gt;C1861</formula>
    </cfRule>
  </conditionalFormatting>
  <conditionalFormatting sqref="T1862">
    <cfRule type="expression" dxfId="1099" priority="2962" stopIfTrue="1">
      <formula>T1862&lt;&gt;T1861</formula>
    </cfRule>
  </conditionalFormatting>
  <conditionalFormatting sqref="U1862:Z1862 X1863">
    <cfRule type="expression" dxfId="1098" priority="2961" stopIfTrue="1">
      <formula>U1862&lt;&gt;U1861</formula>
    </cfRule>
  </conditionalFormatting>
  <conditionalFormatting sqref="O1862">
    <cfRule type="expression" dxfId="1097" priority="2960" stopIfTrue="1">
      <formula>O1862&lt;&gt;O1861</formula>
    </cfRule>
  </conditionalFormatting>
  <conditionalFormatting sqref="P1862">
    <cfRule type="expression" dxfId="1096" priority="2959" stopIfTrue="1">
      <formula>P1862&lt;&gt;P1861</formula>
    </cfRule>
  </conditionalFormatting>
  <conditionalFormatting sqref="B1862">
    <cfRule type="expression" dxfId="1095" priority="2958" stopIfTrue="1">
      <formula>B1862&lt;&gt;B1861</formula>
    </cfRule>
  </conditionalFormatting>
  <conditionalFormatting sqref="C1862">
    <cfRule type="expression" dxfId="1094" priority="2957" stopIfTrue="1">
      <formula>C1862&lt;&gt;C1861</formula>
    </cfRule>
  </conditionalFormatting>
  <conditionalFormatting sqref="C1862:M1862">
    <cfRule type="expression" dxfId="1093" priority="2956" stopIfTrue="1">
      <formula>C1862&lt;&gt;C1861</formula>
    </cfRule>
  </conditionalFormatting>
  <conditionalFormatting sqref="O1862">
    <cfRule type="expression" dxfId="1092" priority="2955" stopIfTrue="1">
      <formula>O1862&lt;&gt;O1861</formula>
    </cfRule>
  </conditionalFormatting>
  <conditionalFormatting sqref="P1862">
    <cfRule type="expression" dxfId="1091" priority="2954" stopIfTrue="1">
      <formula>P1862&lt;&gt;P1861</formula>
    </cfRule>
  </conditionalFormatting>
  <conditionalFormatting sqref="B1862">
    <cfRule type="expression" dxfId="1090" priority="2953" stopIfTrue="1">
      <formula>B1862&lt;&gt;B1861</formula>
    </cfRule>
  </conditionalFormatting>
  <conditionalFormatting sqref="C1862">
    <cfRule type="expression" dxfId="1089" priority="2952" stopIfTrue="1">
      <formula>C1862&lt;&gt;C1861</formula>
    </cfRule>
  </conditionalFormatting>
  <conditionalFormatting sqref="C1862:M1862">
    <cfRule type="expression" dxfId="1088" priority="2951" stopIfTrue="1">
      <formula>C1862&lt;&gt;C1861</formula>
    </cfRule>
  </conditionalFormatting>
  <conditionalFormatting sqref="O1862">
    <cfRule type="expression" dxfId="1087" priority="2950" stopIfTrue="1">
      <formula>O1862&lt;&gt;O1861</formula>
    </cfRule>
  </conditionalFormatting>
  <conditionalFormatting sqref="P1862">
    <cfRule type="expression" dxfId="1086" priority="2949" stopIfTrue="1">
      <formula>P1862&lt;&gt;P1861</formula>
    </cfRule>
  </conditionalFormatting>
  <conditionalFormatting sqref="B1862">
    <cfRule type="expression" dxfId="1085" priority="2948" stopIfTrue="1">
      <formula>B1862&lt;&gt;B1861</formula>
    </cfRule>
  </conditionalFormatting>
  <conditionalFormatting sqref="C1862">
    <cfRule type="expression" dxfId="1084" priority="2947" stopIfTrue="1">
      <formula>C1862&lt;&gt;C1861</formula>
    </cfRule>
  </conditionalFormatting>
  <conditionalFormatting sqref="C1862:M1862">
    <cfRule type="expression" dxfId="1083" priority="2946" stopIfTrue="1">
      <formula>C1862&lt;&gt;C1861</formula>
    </cfRule>
  </conditionalFormatting>
  <conditionalFormatting sqref="O1862">
    <cfRule type="expression" dxfId="1082" priority="2945" stopIfTrue="1">
      <formula>O1862&lt;&gt;O1861</formula>
    </cfRule>
  </conditionalFormatting>
  <conditionalFormatting sqref="P1862">
    <cfRule type="expression" dxfId="1081" priority="2944" stopIfTrue="1">
      <formula>P1862&lt;&gt;P1861</formula>
    </cfRule>
  </conditionalFormatting>
  <conditionalFormatting sqref="B1862">
    <cfRule type="expression" dxfId="1080" priority="2943" stopIfTrue="1">
      <formula>B1862&lt;&gt;B1861</formula>
    </cfRule>
  </conditionalFormatting>
  <conditionalFormatting sqref="C1862">
    <cfRule type="expression" dxfId="1079" priority="2942" stopIfTrue="1">
      <formula>C1862&lt;&gt;C1861</formula>
    </cfRule>
  </conditionalFormatting>
  <conditionalFormatting sqref="C1862:M1862">
    <cfRule type="expression" dxfId="1078" priority="2941" stopIfTrue="1">
      <formula>C1862&lt;&gt;C1861</formula>
    </cfRule>
  </conditionalFormatting>
  <conditionalFormatting sqref="T1862">
    <cfRule type="expression" dxfId="1077" priority="2940" stopIfTrue="1">
      <formula>T1862&lt;&gt;T1861</formula>
    </cfRule>
  </conditionalFormatting>
  <conditionalFormatting sqref="R1862:S1862 P1862 U1862:Z1862 X1863">
    <cfRule type="expression" dxfId="1076" priority="2939" stopIfTrue="1">
      <formula>P1862&lt;&gt;P1861</formula>
    </cfRule>
  </conditionalFormatting>
  <conditionalFormatting sqref="O1862">
    <cfRule type="expression" dxfId="1075" priority="2938" stopIfTrue="1">
      <formula>O1862&lt;&gt;O1861</formula>
    </cfRule>
  </conditionalFormatting>
  <conditionalFormatting sqref="P1862">
    <cfRule type="expression" dxfId="1074" priority="2937" stopIfTrue="1">
      <formula>P1862&lt;&gt;P1861</formula>
    </cfRule>
  </conditionalFormatting>
  <conditionalFormatting sqref="B1862">
    <cfRule type="expression" dxfId="1073" priority="2936" stopIfTrue="1">
      <formula>B1862&lt;&gt;B1861</formula>
    </cfRule>
  </conditionalFormatting>
  <conditionalFormatting sqref="C1862">
    <cfRule type="expression" dxfId="1072" priority="2935" stopIfTrue="1">
      <formula>C1862&lt;&gt;C1861</formula>
    </cfRule>
  </conditionalFormatting>
  <conditionalFormatting sqref="C1862:M1862">
    <cfRule type="expression" dxfId="1071" priority="2934" stopIfTrue="1">
      <formula>C1862&lt;&gt;C1861</formula>
    </cfRule>
  </conditionalFormatting>
  <conditionalFormatting sqref="O1862">
    <cfRule type="expression" dxfId="1070" priority="2933" stopIfTrue="1">
      <formula>O1862&lt;&gt;O1861</formula>
    </cfRule>
  </conditionalFormatting>
  <conditionalFormatting sqref="P1862">
    <cfRule type="expression" dxfId="1069" priority="2932" stopIfTrue="1">
      <formula>P1862&lt;&gt;P1861</formula>
    </cfRule>
  </conditionalFormatting>
  <conditionalFormatting sqref="B1862">
    <cfRule type="expression" dxfId="1068" priority="2931" stopIfTrue="1">
      <formula>B1862&lt;&gt;B1861</formula>
    </cfRule>
  </conditionalFormatting>
  <conditionalFormatting sqref="C1862">
    <cfRule type="expression" dxfId="1067" priority="2930" stopIfTrue="1">
      <formula>C1862&lt;&gt;C1861</formula>
    </cfRule>
  </conditionalFormatting>
  <conditionalFormatting sqref="C1862:M1862">
    <cfRule type="expression" dxfId="1066" priority="2929" stopIfTrue="1">
      <formula>C1862&lt;&gt;C1861</formula>
    </cfRule>
  </conditionalFormatting>
  <conditionalFormatting sqref="O1862">
    <cfRule type="expression" dxfId="1065" priority="2928" stopIfTrue="1">
      <formula>O1862&lt;&gt;O1861</formula>
    </cfRule>
  </conditionalFormatting>
  <conditionalFormatting sqref="P1862">
    <cfRule type="expression" dxfId="1064" priority="2927" stopIfTrue="1">
      <formula>P1862&lt;&gt;P1861</formula>
    </cfRule>
  </conditionalFormatting>
  <conditionalFormatting sqref="B1862">
    <cfRule type="expression" dxfId="1063" priority="2926" stopIfTrue="1">
      <formula>B1862&lt;&gt;B1861</formula>
    </cfRule>
  </conditionalFormatting>
  <conditionalFormatting sqref="C1862">
    <cfRule type="expression" dxfId="1062" priority="2925" stopIfTrue="1">
      <formula>C1862&lt;&gt;C1861</formula>
    </cfRule>
  </conditionalFormatting>
  <conditionalFormatting sqref="C1862:M1862">
    <cfRule type="expression" dxfId="1061" priority="2924" stopIfTrue="1">
      <formula>C1862&lt;&gt;C1861</formula>
    </cfRule>
  </conditionalFormatting>
  <conditionalFormatting sqref="O1862">
    <cfRule type="expression" dxfId="1060" priority="2923" stopIfTrue="1">
      <formula>O1862&lt;&gt;O1861</formula>
    </cfRule>
  </conditionalFormatting>
  <conditionalFormatting sqref="P1862">
    <cfRule type="expression" dxfId="1059" priority="2922" stopIfTrue="1">
      <formula>P1862&lt;&gt;P1861</formula>
    </cfRule>
  </conditionalFormatting>
  <conditionalFormatting sqref="B1862">
    <cfRule type="expression" dxfId="1058" priority="2921" stopIfTrue="1">
      <formula>B1862&lt;&gt;B1861</formula>
    </cfRule>
  </conditionalFormatting>
  <conditionalFormatting sqref="C1862">
    <cfRule type="expression" dxfId="1057" priority="2920" stopIfTrue="1">
      <formula>C1862&lt;&gt;C1861</formula>
    </cfRule>
  </conditionalFormatting>
  <conditionalFormatting sqref="C1862:M1862">
    <cfRule type="expression" dxfId="1056" priority="2919" stopIfTrue="1">
      <formula>C1862&lt;&gt;C1861</formula>
    </cfRule>
  </conditionalFormatting>
  <conditionalFormatting sqref="T1862">
    <cfRule type="expression" dxfId="1055" priority="2918" stopIfTrue="1">
      <formula>T1862&lt;&gt;T1861</formula>
    </cfRule>
  </conditionalFormatting>
  <conditionalFormatting sqref="C1862:J1862">
    <cfRule type="expression" dxfId="1054" priority="2917" stopIfTrue="1">
      <formula>C1862&lt;&gt;C1861</formula>
    </cfRule>
  </conditionalFormatting>
  <conditionalFormatting sqref="B1862">
    <cfRule type="expression" dxfId="1053" priority="2916" stopIfTrue="1">
      <formula>B1862&lt;&gt;B1861</formula>
    </cfRule>
  </conditionalFormatting>
  <conditionalFormatting sqref="C1862">
    <cfRule type="expression" dxfId="1052" priority="2915" stopIfTrue="1">
      <formula>C1862&lt;&gt;C1861</formula>
    </cfRule>
  </conditionalFormatting>
  <conditionalFormatting sqref="B1862">
    <cfRule type="expression" dxfId="1051" priority="2914" stopIfTrue="1">
      <formula>B1862&lt;&gt;B1861</formula>
    </cfRule>
  </conditionalFormatting>
  <conditionalFormatting sqref="C1862">
    <cfRule type="expression" dxfId="1050" priority="2913" stopIfTrue="1">
      <formula>C1862&lt;&gt;C1861</formula>
    </cfRule>
  </conditionalFormatting>
  <conditionalFormatting sqref="B1862">
    <cfRule type="expression" dxfId="1049" priority="2912" stopIfTrue="1">
      <formula>B1862&lt;&gt;B1861</formula>
    </cfRule>
  </conditionalFormatting>
  <conditionalFormatting sqref="C1862">
    <cfRule type="expression" dxfId="1048" priority="2911" stopIfTrue="1">
      <formula>C1862&lt;&gt;C1861</formula>
    </cfRule>
  </conditionalFormatting>
  <conditionalFormatting sqref="B1862">
    <cfRule type="expression" dxfId="1047" priority="2910" stopIfTrue="1">
      <formula>B1862&lt;&gt;B1861</formula>
    </cfRule>
  </conditionalFormatting>
  <conditionalFormatting sqref="C1862">
    <cfRule type="expression" dxfId="1046" priority="2909" stopIfTrue="1">
      <formula>C1862&lt;&gt;C1861</formula>
    </cfRule>
  </conditionalFormatting>
  <conditionalFormatting sqref="B1862">
    <cfRule type="expression" dxfId="1045" priority="2908" stopIfTrue="1">
      <formula>B1862&lt;&gt;B1861</formula>
    </cfRule>
  </conditionalFormatting>
  <conditionalFormatting sqref="C1862">
    <cfRule type="expression" dxfId="1044" priority="2907" stopIfTrue="1">
      <formula>C1862&lt;&gt;C1861</formula>
    </cfRule>
  </conditionalFormatting>
  <conditionalFormatting sqref="B1862">
    <cfRule type="expression" dxfId="1043" priority="2906" stopIfTrue="1">
      <formula>B1862&lt;&gt;B1861</formula>
    </cfRule>
  </conditionalFormatting>
  <conditionalFormatting sqref="C1862">
    <cfRule type="expression" dxfId="1042" priority="2905" stopIfTrue="1">
      <formula>C1862&lt;&gt;C1861</formula>
    </cfRule>
  </conditionalFormatting>
  <conditionalFormatting sqref="B1862">
    <cfRule type="expression" dxfId="1041" priority="2904" stopIfTrue="1">
      <formula>B1862&lt;&gt;B1861</formula>
    </cfRule>
  </conditionalFormatting>
  <conditionalFormatting sqref="C1862">
    <cfRule type="expression" dxfId="1040" priority="2903" stopIfTrue="1">
      <formula>C1862&lt;&gt;C1861</formula>
    </cfRule>
  </conditionalFormatting>
  <conditionalFormatting sqref="B1862">
    <cfRule type="expression" dxfId="1039" priority="2902" stopIfTrue="1">
      <formula>B1862&lt;&gt;B1861</formula>
    </cfRule>
  </conditionalFormatting>
  <conditionalFormatting sqref="C1862">
    <cfRule type="expression" dxfId="1038" priority="2901" stopIfTrue="1">
      <formula>C1862&lt;&gt;C1861</formula>
    </cfRule>
  </conditionalFormatting>
  <conditionalFormatting sqref="O1862">
    <cfRule type="expression" dxfId="1037" priority="2900" stopIfTrue="1">
      <formula>O1862&lt;&gt;O1861</formula>
    </cfRule>
  </conditionalFormatting>
  <conditionalFormatting sqref="P1862">
    <cfRule type="expression" dxfId="1036" priority="2899" stopIfTrue="1">
      <formula>P1862&lt;&gt;P1861</formula>
    </cfRule>
  </conditionalFormatting>
  <conditionalFormatting sqref="O1862">
    <cfRule type="expression" dxfId="1035" priority="2897" stopIfTrue="1">
      <formula>O1862&lt;&gt;O1861</formula>
    </cfRule>
  </conditionalFormatting>
  <conditionalFormatting sqref="P1862">
    <cfRule type="expression" dxfId="1034" priority="2896" stopIfTrue="1">
      <formula>P1862&lt;&gt;P1861</formula>
    </cfRule>
  </conditionalFormatting>
  <conditionalFormatting sqref="O1862">
    <cfRule type="expression" dxfId="1033" priority="2894" stopIfTrue="1">
      <formula>O1862&lt;&gt;O1861</formula>
    </cfRule>
  </conditionalFormatting>
  <conditionalFormatting sqref="P1862">
    <cfRule type="expression" dxfId="1032" priority="2893" stopIfTrue="1">
      <formula>P1862&lt;&gt;P1861</formula>
    </cfRule>
  </conditionalFormatting>
  <conditionalFormatting sqref="O1862">
    <cfRule type="expression" dxfId="1031" priority="2891" stopIfTrue="1">
      <formula>O1862&lt;&gt;O1861</formula>
    </cfRule>
  </conditionalFormatting>
  <conditionalFormatting sqref="P1862">
    <cfRule type="expression" dxfId="1030" priority="2890" stopIfTrue="1">
      <formula>P1862&lt;&gt;P1861</formula>
    </cfRule>
  </conditionalFormatting>
  <conditionalFormatting sqref="O1862">
    <cfRule type="expression" dxfId="1029" priority="2888" stopIfTrue="1">
      <formula>O1862&lt;&gt;O1861</formula>
    </cfRule>
  </conditionalFormatting>
  <conditionalFormatting sqref="P1862">
    <cfRule type="expression" dxfId="1028" priority="2887" stopIfTrue="1">
      <formula>P1862&lt;&gt;P1861</formula>
    </cfRule>
  </conditionalFormatting>
  <conditionalFormatting sqref="O1862">
    <cfRule type="expression" dxfId="1027" priority="2885" stopIfTrue="1">
      <formula>O1862&lt;&gt;O1861</formula>
    </cfRule>
  </conditionalFormatting>
  <conditionalFormatting sqref="P1862">
    <cfRule type="expression" dxfId="1026" priority="2884" stopIfTrue="1">
      <formula>P1862&lt;&gt;P1861</formula>
    </cfRule>
  </conditionalFormatting>
  <conditionalFormatting sqref="O1862">
    <cfRule type="expression" dxfId="1025" priority="2882" stopIfTrue="1">
      <formula>O1862&lt;&gt;O1861</formula>
    </cfRule>
  </conditionalFormatting>
  <conditionalFormatting sqref="P1862">
    <cfRule type="expression" dxfId="1024" priority="2881" stopIfTrue="1">
      <formula>P1862&lt;&gt;P1861</formula>
    </cfRule>
  </conditionalFormatting>
  <conditionalFormatting sqref="O1862">
    <cfRule type="expression" dxfId="1023" priority="2879" stopIfTrue="1">
      <formula>O1862&lt;&gt;O1861</formula>
    </cfRule>
  </conditionalFormatting>
  <conditionalFormatting sqref="P1862">
    <cfRule type="expression" dxfId="1022" priority="2878" stopIfTrue="1">
      <formula>P1862&lt;&gt;P1861</formula>
    </cfRule>
  </conditionalFormatting>
  <conditionalFormatting sqref="O1862">
    <cfRule type="expression" dxfId="1021" priority="2876" stopIfTrue="1">
      <formula>O1862&lt;&gt;O1861</formula>
    </cfRule>
  </conditionalFormatting>
  <conditionalFormatting sqref="O1862">
    <cfRule type="expression" dxfId="1020" priority="2875" stopIfTrue="1">
      <formula>O1862&lt;&gt;O1861</formula>
    </cfRule>
  </conditionalFormatting>
  <conditionalFormatting sqref="O1862">
    <cfRule type="expression" dxfId="1019" priority="2874" stopIfTrue="1">
      <formula>O1862&lt;&gt;O1861</formula>
    </cfRule>
  </conditionalFormatting>
  <conditionalFormatting sqref="O1862">
    <cfRule type="expression" dxfId="1018" priority="2873" stopIfTrue="1">
      <formula>O1862&lt;&gt;O1861</formula>
    </cfRule>
  </conditionalFormatting>
  <conditionalFormatting sqref="O1862">
    <cfRule type="expression" dxfId="1017" priority="2872" stopIfTrue="1">
      <formula>O1862&lt;&gt;O1861</formula>
    </cfRule>
  </conditionalFormatting>
  <conditionalFormatting sqref="O1862">
    <cfRule type="expression" dxfId="1016" priority="2871" stopIfTrue="1">
      <formula>O1862&lt;&gt;O1861</formula>
    </cfRule>
  </conditionalFormatting>
  <conditionalFormatting sqref="O1862">
    <cfRule type="expression" dxfId="1015" priority="2870" stopIfTrue="1">
      <formula>O1862&lt;&gt;O1861</formula>
    </cfRule>
  </conditionalFormatting>
  <conditionalFormatting sqref="O1862">
    <cfRule type="expression" dxfId="1014" priority="2869" stopIfTrue="1">
      <formula>O1862&lt;&gt;O1861</formula>
    </cfRule>
  </conditionalFormatting>
  <conditionalFormatting sqref="O1862">
    <cfRule type="expression" dxfId="1013" priority="2868" stopIfTrue="1">
      <formula>O1862&lt;&gt;O1861</formula>
    </cfRule>
  </conditionalFormatting>
  <conditionalFormatting sqref="O1862">
    <cfRule type="expression" dxfId="1012" priority="2867" stopIfTrue="1">
      <formula>O1862&lt;&gt;O1861</formula>
    </cfRule>
  </conditionalFormatting>
  <conditionalFormatting sqref="O1862">
    <cfRule type="expression" dxfId="1011" priority="2866" stopIfTrue="1">
      <formula>O1862&lt;&gt;O1861</formula>
    </cfRule>
  </conditionalFormatting>
  <conditionalFormatting sqref="O1862">
    <cfRule type="expression" dxfId="1010" priority="2865" stopIfTrue="1">
      <formula>O1862&lt;&gt;O1861</formula>
    </cfRule>
  </conditionalFormatting>
  <conditionalFormatting sqref="O1862">
    <cfRule type="expression" dxfId="1009" priority="2864" stopIfTrue="1">
      <formula>O1862&lt;&gt;O1861</formula>
    </cfRule>
  </conditionalFormatting>
  <conditionalFormatting sqref="O1862">
    <cfRule type="expression" dxfId="1008" priority="2863" stopIfTrue="1">
      <formula>O1862&lt;&gt;O1861</formula>
    </cfRule>
  </conditionalFormatting>
  <conditionalFormatting sqref="O1862">
    <cfRule type="expression" dxfId="1007" priority="2862" stopIfTrue="1">
      <formula>O1862&lt;&gt;O1861</formula>
    </cfRule>
  </conditionalFormatting>
  <conditionalFormatting sqref="O1862">
    <cfRule type="expression" dxfId="1006" priority="2861" stopIfTrue="1">
      <formula>O1862&lt;&gt;O1861</formula>
    </cfRule>
  </conditionalFormatting>
  <conditionalFormatting sqref="O1862">
    <cfRule type="expression" dxfId="1005" priority="2860" stopIfTrue="1">
      <formula>O1862&lt;&gt;O1861</formula>
    </cfRule>
  </conditionalFormatting>
  <conditionalFormatting sqref="P1862">
    <cfRule type="expression" dxfId="1004" priority="2859" stopIfTrue="1">
      <formula>P1862&lt;&gt;P1861</formula>
    </cfRule>
  </conditionalFormatting>
  <conditionalFormatting sqref="X1863">
    <cfRule type="expression" dxfId="1003" priority="2858" stopIfTrue="1">
      <formula>X1863&lt;&gt;X1862</formula>
    </cfRule>
  </conditionalFormatting>
  <conditionalFormatting sqref="B1862">
    <cfRule type="expression" dxfId="1002" priority="2857" stopIfTrue="1">
      <formula>B1862&lt;&gt;B1861</formula>
    </cfRule>
  </conditionalFormatting>
  <conditionalFormatting sqref="C1862">
    <cfRule type="expression" dxfId="1001" priority="2856" stopIfTrue="1">
      <formula>C1862&lt;&gt;C1861</formula>
    </cfRule>
  </conditionalFormatting>
  <conditionalFormatting sqref="O1862">
    <cfRule type="expression" dxfId="1000" priority="2855" stopIfTrue="1">
      <formula>O1862&lt;&gt;O1861</formula>
    </cfRule>
  </conditionalFormatting>
  <conditionalFormatting sqref="P1862">
    <cfRule type="expression" dxfId="999" priority="2854" stopIfTrue="1">
      <formula>P1862&lt;&gt;P1861</formula>
    </cfRule>
  </conditionalFormatting>
  <conditionalFormatting sqref="X1863">
    <cfRule type="expression" dxfId="998" priority="2853" stopIfTrue="1">
      <formula>X1863&lt;&gt;X1862</formula>
    </cfRule>
  </conditionalFormatting>
  <conditionalFormatting sqref="B1862">
    <cfRule type="expression" dxfId="997" priority="2852" stopIfTrue="1">
      <formula>B1862&lt;&gt;B1861</formula>
    </cfRule>
  </conditionalFormatting>
  <conditionalFormatting sqref="C1862">
    <cfRule type="expression" dxfId="996" priority="2851" stopIfTrue="1">
      <formula>C1862&lt;&gt;C1861</formula>
    </cfRule>
  </conditionalFormatting>
  <conditionalFormatting sqref="O1862">
    <cfRule type="expression" dxfId="995" priority="2850" stopIfTrue="1">
      <formula>O1862&lt;&gt;O1861</formula>
    </cfRule>
  </conditionalFormatting>
  <conditionalFormatting sqref="P1862">
    <cfRule type="expression" dxfId="994" priority="2849" stopIfTrue="1">
      <formula>P1862&lt;&gt;P1861</formula>
    </cfRule>
  </conditionalFormatting>
  <conditionalFormatting sqref="X1863">
    <cfRule type="expression" dxfId="993" priority="2848" stopIfTrue="1">
      <formula>X1863&lt;&gt;X1862</formula>
    </cfRule>
  </conditionalFormatting>
  <conditionalFormatting sqref="B1862">
    <cfRule type="expression" dxfId="992" priority="2847" stopIfTrue="1">
      <formula>B1862&lt;&gt;B1861</formula>
    </cfRule>
  </conditionalFormatting>
  <conditionalFormatting sqref="C1862">
    <cfRule type="expression" dxfId="991" priority="2846" stopIfTrue="1">
      <formula>C1862&lt;&gt;C1861</formula>
    </cfRule>
  </conditionalFormatting>
  <conditionalFormatting sqref="O1862">
    <cfRule type="expression" dxfId="990" priority="2845" stopIfTrue="1">
      <formula>O1862&lt;&gt;O1861</formula>
    </cfRule>
  </conditionalFormatting>
  <conditionalFormatting sqref="P1862">
    <cfRule type="expression" dxfId="989" priority="2844" stopIfTrue="1">
      <formula>P1862&lt;&gt;P1861</formula>
    </cfRule>
  </conditionalFormatting>
  <conditionalFormatting sqref="X1863">
    <cfRule type="expression" dxfId="988" priority="2843" stopIfTrue="1">
      <formula>X1863&lt;&gt;X1862</formula>
    </cfRule>
  </conditionalFormatting>
  <conditionalFormatting sqref="B1862">
    <cfRule type="expression" dxfId="987" priority="2842" stopIfTrue="1">
      <formula>B1862&lt;&gt;B1861</formula>
    </cfRule>
  </conditionalFormatting>
  <conditionalFormatting sqref="C1862">
    <cfRule type="expression" dxfId="986" priority="2841" stopIfTrue="1">
      <formula>C1862&lt;&gt;C1861</formula>
    </cfRule>
  </conditionalFormatting>
  <conditionalFormatting sqref="O1862">
    <cfRule type="expression" dxfId="985" priority="2840" stopIfTrue="1">
      <formula>O1862&lt;&gt;O1861</formula>
    </cfRule>
  </conditionalFormatting>
  <conditionalFormatting sqref="P1862">
    <cfRule type="expression" dxfId="984" priority="2839" stopIfTrue="1">
      <formula>P1862&lt;&gt;P1861</formula>
    </cfRule>
  </conditionalFormatting>
  <conditionalFormatting sqref="X1863">
    <cfRule type="expression" dxfId="983" priority="2838" stopIfTrue="1">
      <formula>X1863&lt;&gt;X1862</formula>
    </cfRule>
  </conditionalFormatting>
  <conditionalFormatting sqref="B1862">
    <cfRule type="expression" dxfId="982" priority="2837" stopIfTrue="1">
      <formula>B1862&lt;&gt;B1861</formula>
    </cfRule>
  </conditionalFormatting>
  <conditionalFormatting sqref="C1862">
    <cfRule type="expression" dxfId="981" priority="2836" stopIfTrue="1">
      <formula>C1862&lt;&gt;C1861</formula>
    </cfRule>
  </conditionalFormatting>
  <conditionalFormatting sqref="O1862">
    <cfRule type="expression" dxfId="980" priority="2835" stopIfTrue="1">
      <formula>O1862&lt;&gt;O1861</formula>
    </cfRule>
  </conditionalFormatting>
  <conditionalFormatting sqref="P1862">
    <cfRule type="expression" dxfId="979" priority="2834" stopIfTrue="1">
      <formula>P1862&lt;&gt;P1861</formula>
    </cfRule>
  </conditionalFormatting>
  <conditionalFormatting sqref="X1863">
    <cfRule type="expression" dxfId="978" priority="2833" stopIfTrue="1">
      <formula>X1863&lt;&gt;X1862</formula>
    </cfRule>
  </conditionalFormatting>
  <conditionalFormatting sqref="B1862">
    <cfRule type="expression" dxfId="977" priority="2832" stopIfTrue="1">
      <formula>B1862&lt;&gt;B1861</formula>
    </cfRule>
  </conditionalFormatting>
  <conditionalFormatting sqref="C1862">
    <cfRule type="expression" dxfId="976" priority="2831" stopIfTrue="1">
      <formula>C1862&lt;&gt;C1861</formula>
    </cfRule>
  </conditionalFormatting>
  <conditionalFormatting sqref="O1862">
    <cfRule type="expression" dxfId="975" priority="2830" stopIfTrue="1">
      <formula>O1862&lt;&gt;O1861</formula>
    </cfRule>
  </conditionalFormatting>
  <conditionalFormatting sqref="P1862">
    <cfRule type="expression" dxfId="974" priority="2829" stopIfTrue="1">
      <formula>P1862&lt;&gt;P1861</formula>
    </cfRule>
  </conditionalFormatting>
  <conditionalFormatting sqref="X1863">
    <cfRule type="expression" dxfId="973" priority="2828" stopIfTrue="1">
      <formula>X1863&lt;&gt;X1862</formula>
    </cfRule>
  </conditionalFormatting>
  <conditionalFormatting sqref="B1862">
    <cfRule type="expression" dxfId="972" priority="2827" stopIfTrue="1">
      <formula>B1862&lt;&gt;B1861</formula>
    </cfRule>
  </conditionalFormatting>
  <conditionalFormatting sqref="C1862">
    <cfRule type="expression" dxfId="971" priority="2826" stopIfTrue="1">
      <formula>C1862&lt;&gt;C1861</formula>
    </cfRule>
  </conditionalFormatting>
  <conditionalFormatting sqref="O1862">
    <cfRule type="expression" dxfId="970" priority="2825" stopIfTrue="1">
      <formula>O1862&lt;&gt;O1861</formula>
    </cfRule>
  </conditionalFormatting>
  <conditionalFormatting sqref="P1862">
    <cfRule type="expression" dxfId="969" priority="2824" stopIfTrue="1">
      <formula>P1862&lt;&gt;P1861</formula>
    </cfRule>
  </conditionalFormatting>
  <conditionalFormatting sqref="X1863">
    <cfRule type="expression" dxfId="968" priority="2823" stopIfTrue="1">
      <formula>X1863&lt;&gt;X1862</formula>
    </cfRule>
  </conditionalFormatting>
  <conditionalFormatting sqref="B1862">
    <cfRule type="expression" dxfId="967" priority="2822" stopIfTrue="1">
      <formula>B1862&lt;&gt;B1861</formula>
    </cfRule>
  </conditionalFormatting>
  <conditionalFormatting sqref="C1862">
    <cfRule type="expression" dxfId="966" priority="2821" stopIfTrue="1">
      <formula>C1862&lt;&gt;C1861</formula>
    </cfRule>
  </conditionalFormatting>
  <conditionalFormatting sqref="O1862">
    <cfRule type="expression" dxfId="965" priority="2820" stopIfTrue="1">
      <formula>O1862&lt;&gt;O1861</formula>
    </cfRule>
  </conditionalFormatting>
  <conditionalFormatting sqref="O1862">
    <cfRule type="expression" dxfId="964" priority="2819" stopIfTrue="1">
      <formula>O1862&lt;&gt;O1861</formula>
    </cfRule>
  </conditionalFormatting>
  <conditionalFormatting sqref="O1862">
    <cfRule type="expression" dxfId="963" priority="2818" stopIfTrue="1">
      <formula>O1862&lt;&gt;O1861</formula>
    </cfRule>
  </conditionalFormatting>
  <conditionalFormatting sqref="O1862">
    <cfRule type="expression" dxfId="962" priority="2817" stopIfTrue="1">
      <formula>O1862&lt;&gt;O1861</formula>
    </cfRule>
  </conditionalFormatting>
  <conditionalFormatting sqref="O1862">
    <cfRule type="expression" dxfId="961" priority="2816" stopIfTrue="1">
      <formula>O1862&lt;&gt;O1861</formula>
    </cfRule>
  </conditionalFormatting>
  <conditionalFormatting sqref="O1862">
    <cfRule type="expression" dxfId="960" priority="2815" stopIfTrue="1">
      <formula>O1862&lt;&gt;O1861</formula>
    </cfRule>
  </conditionalFormatting>
  <conditionalFormatting sqref="O1862">
    <cfRule type="expression" dxfId="959" priority="2814" stopIfTrue="1">
      <formula>O1862&lt;&gt;O1861</formula>
    </cfRule>
  </conditionalFormatting>
  <conditionalFormatting sqref="O1862">
    <cfRule type="expression" dxfId="958" priority="2813" stopIfTrue="1">
      <formula>O1862&lt;&gt;O1861</formula>
    </cfRule>
  </conditionalFormatting>
  <conditionalFormatting sqref="O1862">
    <cfRule type="expression" dxfId="957" priority="2812" stopIfTrue="1">
      <formula>O1862&lt;&gt;O1861</formula>
    </cfRule>
  </conditionalFormatting>
  <conditionalFormatting sqref="O1862">
    <cfRule type="expression" dxfId="956" priority="2811" stopIfTrue="1">
      <formula>O1862&lt;&gt;O1861</formula>
    </cfRule>
  </conditionalFormatting>
  <conditionalFormatting sqref="O1862">
    <cfRule type="expression" dxfId="955" priority="2810" stopIfTrue="1">
      <formula>O1862&lt;&gt;O1861</formula>
    </cfRule>
  </conditionalFormatting>
  <conditionalFormatting sqref="O1862">
    <cfRule type="expression" dxfId="954" priority="2809" stopIfTrue="1">
      <formula>O1862&lt;&gt;O1861</formula>
    </cfRule>
  </conditionalFormatting>
  <conditionalFormatting sqref="O1862">
    <cfRule type="expression" dxfId="953" priority="2808" stopIfTrue="1">
      <formula>O1862&lt;&gt;O1861</formula>
    </cfRule>
  </conditionalFormatting>
  <conditionalFormatting sqref="O1862">
    <cfRule type="expression" dxfId="952" priority="2807" stopIfTrue="1">
      <formula>O1862&lt;&gt;O1861</formula>
    </cfRule>
  </conditionalFormatting>
  <conditionalFormatting sqref="O1862">
    <cfRule type="expression" dxfId="951" priority="2806" stopIfTrue="1">
      <formula>O1862&lt;&gt;O1861</formula>
    </cfRule>
  </conditionalFormatting>
  <conditionalFormatting sqref="O1862">
    <cfRule type="expression" dxfId="950" priority="2805" stopIfTrue="1">
      <formula>O1862&lt;&gt;O1861</formula>
    </cfRule>
  </conditionalFormatting>
  <conditionalFormatting sqref="K1862">
    <cfRule type="expression" dxfId="949" priority="2804" stopIfTrue="1">
      <formula>K1862&lt;&gt;K1831</formula>
    </cfRule>
  </conditionalFormatting>
  <conditionalFormatting sqref="C1680">
    <cfRule type="expression" dxfId="948" priority="2803" stopIfTrue="1">
      <formula>C1680&lt;&gt;C1679</formula>
    </cfRule>
  </conditionalFormatting>
  <conditionalFormatting sqref="C1680">
    <cfRule type="expression" dxfId="947" priority="2802" stopIfTrue="1">
      <formula>C1680&lt;&gt;C1679</formula>
    </cfRule>
  </conditionalFormatting>
  <conditionalFormatting sqref="C1680">
    <cfRule type="expression" dxfId="946" priority="2801" stopIfTrue="1">
      <formula>C1680&lt;&gt;C1679</formula>
    </cfRule>
  </conditionalFormatting>
  <conditionalFormatting sqref="C1680">
    <cfRule type="expression" dxfId="945" priority="2800" stopIfTrue="1">
      <formula>C1680&lt;&gt;C1679</formula>
    </cfRule>
  </conditionalFormatting>
  <conditionalFormatting sqref="C1680">
    <cfRule type="expression" dxfId="944" priority="2799" stopIfTrue="1">
      <formula>C1680&lt;&gt;C1679</formula>
    </cfRule>
  </conditionalFormatting>
  <conditionalFormatting sqref="C1680">
    <cfRule type="expression" dxfId="943" priority="2798" stopIfTrue="1">
      <formula>C1680&lt;&gt;C1679</formula>
    </cfRule>
  </conditionalFormatting>
  <conditionalFormatting sqref="C1680">
    <cfRule type="expression" dxfId="942" priority="2797" stopIfTrue="1">
      <formula>C1680&lt;&gt;C1679</formula>
    </cfRule>
  </conditionalFormatting>
  <conditionalFormatting sqref="C1680">
    <cfRule type="expression" dxfId="941" priority="2796" stopIfTrue="1">
      <formula>C1680&lt;&gt;C1679</formula>
    </cfRule>
  </conditionalFormatting>
  <conditionalFormatting sqref="C1680">
    <cfRule type="expression" dxfId="940" priority="2795" stopIfTrue="1">
      <formula>C1680&lt;&gt;C1679</formula>
    </cfRule>
  </conditionalFormatting>
  <conditionalFormatting sqref="C1680">
    <cfRule type="expression" dxfId="939" priority="2794" stopIfTrue="1">
      <formula>C1680&lt;&gt;C1679</formula>
    </cfRule>
  </conditionalFormatting>
  <conditionalFormatting sqref="C1680">
    <cfRule type="expression" dxfId="938" priority="2793" stopIfTrue="1">
      <formula>C1680&lt;&gt;C1679</formula>
    </cfRule>
  </conditionalFormatting>
  <conditionalFormatting sqref="C1680">
    <cfRule type="expression" dxfId="937" priority="2792" stopIfTrue="1">
      <formula>C1680&lt;&gt;C1679</formula>
    </cfRule>
  </conditionalFormatting>
  <conditionalFormatting sqref="C1680">
    <cfRule type="expression" dxfId="936" priority="2791" stopIfTrue="1">
      <formula>C1680&lt;&gt;C1679</formula>
    </cfRule>
  </conditionalFormatting>
  <conditionalFormatting sqref="C1680">
    <cfRule type="expression" dxfId="935" priority="2790" stopIfTrue="1">
      <formula>C1680&lt;&gt;C1679</formula>
    </cfRule>
  </conditionalFormatting>
  <conditionalFormatting sqref="C1680">
    <cfRule type="expression" dxfId="934" priority="2789" stopIfTrue="1">
      <formula>C1680&lt;&gt;C1679</formula>
    </cfRule>
  </conditionalFormatting>
  <conditionalFormatting sqref="C1680">
    <cfRule type="expression" dxfId="933" priority="2788" stopIfTrue="1">
      <formula>C1680&lt;&gt;C1679</formula>
    </cfRule>
  </conditionalFormatting>
  <conditionalFormatting sqref="C1680">
    <cfRule type="expression" dxfId="932" priority="2787" stopIfTrue="1">
      <formula>C1680&lt;&gt;C1679</formula>
    </cfRule>
  </conditionalFormatting>
  <conditionalFormatting sqref="C1680">
    <cfRule type="expression" dxfId="931" priority="2786" stopIfTrue="1">
      <formula>C1680&lt;&gt;C1679</formula>
    </cfRule>
  </conditionalFormatting>
  <conditionalFormatting sqref="C1680">
    <cfRule type="expression" dxfId="930" priority="2785" stopIfTrue="1">
      <formula>C1680&lt;&gt;C1679</formula>
    </cfRule>
  </conditionalFormatting>
  <conditionalFormatting sqref="C1680">
    <cfRule type="expression" dxfId="929" priority="2784" stopIfTrue="1">
      <formula>C1680&lt;&gt;C1679</formula>
    </cfRule>
  </conditionalFormatting>
  <conditionalFormatting sqref="C1680">
    <cfRule type="expression" dxfId="928" priority="2783" stopIfTrue="1">
      <formula>C1680&lt;&gt;C1679</formula>
    </cfRule>
  </conditionalFormatting>
  <conditionalFormatting sqref="C1680">
    <cfRule type="expression" dxfId="927" priority="2782" stopIfTrue="1">
      <formula>C1680&lt;&gt;C1679</formula>
    </cfRule>
  </conditionalFormatting>
  <conditionalFormatting sqref="C1680">
    <cfRule type="expression" dxfId="926" priority="2781" stopIfTrue="1">
      <formula>C1680&lt;&gt;C1679</formula>
    </cfRule>
  </conditionalFormatting>
  <conditionalFormatting sqref="C1680">
    <cfRule type="expression" dxfId="925" priority="2780" stopIfTrue="1">
      <formula>C1680&lt;&gt;C1679</formula>
    </cfRule>
  </conditionalFormatting>
  <conditionalFormatting sqref="C1680">
    <cfRule type="expression" dxfId="924" priority="2779" stopIfTrue="1">
      <formula>C1680&lt;&gt;C1679</formula>
    </cfRule>
  </conditionalFormatting>
  <conditionalFormatting sqref="C1680">
    <cfRule type="expression" dxfId="923" priority="2778" stopIfTrue="1">
      <formula>C1680&lt;&gt;C1679</formula>
    </cfRule>
  </conditionalFormatting>
  <conditionalFormatting sqref="C1680">
    <cfRule type="expression" dxfId="922" priority="2777" stopIfTrue="1">
      <formula>C1680&lt;&gt;C1679</formula>
    </cfRule>
  </conditionalFormatting>
  <conditionalFormatting sqref="C1680">
    <cfRule type="expression" dxfId="921" priority="2776" stopIfTrue="1">
      <formula>C1680&lt;&gt;C1679</formula>
    </cfRule>
  </conditionalFormatting>
  <conditionalFormatting sqref="C1680">
    <cfRule type="expression" dxfId="920" priority="2775" stopIfTrue="1">
      <formula>C1680&lt;&gt;C1679</formula>
    </cfRule>
  </conditionalFormatting>
  <conditionalFormatting sqref="C1680">
    <cfRule type="expression" dxfId="919" priority="2774" stopIfTrue="1">
      <formula>C1680&lt;&gt;C1679</formula>
    </cfRule>
  </conditionalFormatting>
  <conditionalFormatting sqref="C1680">
    <cfRule type="expression" dxfId="918" priority="2773" stopIfTrue="1">
      <formula>C1680&lt;&gt;C1679</formula>
    </cfRule>
  </conditionalFormatting>
  <conditionalFormatting sqref="C1680">
    <cfRule type="expression" dxfId="917" priority="2772" stopIfTrue="1">
      <formula>C1680&lt;&gt;C1679</formula>
    </cfRule>
  </conditionalFormatting>
  <conditionalFormatting sqref="C1680">
    <cfRule type="expression" dxfId="916" priority="2771" stopIfTrue="1">
      <formula>C1680&lt;&gt;C1679</formula>
    </cfRule>
  </conditionalFormatting>
  <conditionalFormatting sqref="C1680">
    <cfRule type="expression" dxfId="915" priority="2770" stopIfTrue="1">
      <formula>C1680&lt;&gt;C1679</formula>
    </cfRule>
  </conditionalFormatting>
  <conditionalFormatting sqref="C1680">
    <cfRule type="expression" dxfId="914" priority="2769" stopIfTrue="1">
      <formula>C1680&lt;&gt;C1679</formula>
    </cfRule>
  </conditionalFormatting>
  <conditionalFormatting sqref="C1680">
    <cfRule type="expression" dxfId="913" priority="2768" stopIfTrue="1">
      <formula>C1680&lt;&gt;C1679</formula>
    </cfRule>
  </conditionalFormatting>
  <conditionalFormatting sqref="C1680">
    <cfRule type="expression" dxfId="912" priority="2767" stopIfTrue="1">
      <formula>C1680&lt;&gt;C1679</formula>
    </cfRule>
  </conditionalFormatting>
  <conditionalFormatting sqref="C1680">
    <cfRule type="expression" dxfId="911" priority="2766" stopIfTrue="1">
      <formula>C1680&lt;&gt;C1679</formula>
    </cfRule>
  </conditionalFormatting>
  <conditionalFormatting sqref="C1680">
    <cfRule type="expression" dxfId="910" priority="2765" stopIfTrue="1">
      <formula>C1680&lt;&gt;C1679</formula>
    </cfRule>
  </conditionalFormatting>
  <conditionalFormatting sqref="C1680">
    <cfRule type="expression" dxfId="909" priority="2764" stopIfTrue="1">
      <formula>C1680&lt;&gt;C1679</formula>
    </cfRule>
  </conditionalFormatting>
  <conditionalFormatting sqref="C1680">
    <cfRule type="expression" dxfId="908" priority="2763" stopIfTrue="1">
      <formula>C1680&lt;&gt;C1679</formula>
    </cfRule>
  </conditionalFormatting>
  <conditionalFormatting sqref="C1680">
    <cfRule type="expression" dxfId="907" priority="2762" stopIfTrue="1">
      <formula>C1680&lt;&gt;C1679</formula>
    </cfRule>
  </conditionalFormatting>
  <conditionalFormatting sqref="C1680">
    <cfRule type="expression" dxfId="906" priority="2761" stopIfTrue="1">
      <formula>C1680&lt;&gt;C1679</formula>
    </cfRule>
  </conditionalFormatting>
  <conditionalFormatting sqref="C1680">
    <cfRule type="expression" dxfId="905" priority="2760" stopIfTrue="1">
      <formula>C1680&lt;&gt;C1679</formula>
    </cfRule>
  </conditionalFormatting>
  <conditionalFormatting sqref="C1680">
    <cfRule type="expression" dxfId="904" priority="2759" stopIfTrue="1">
      <formula>C1680&lt;&gt;C1679</formula>
    </cfRule>
  </conditionalFormatting>
  <conditionalFormatting sqref="C1680">
    <cfRule type="expression" dxfId="903" priority="2758" stopIfTrue="1">
      <formula>C1680&lt;&gt;C1679</formula>
    </cfRule>
  </conditionalFormatting>
  <conditionalFormatting sqref="C1680">
    <cfRule type="expression" dxfId="902" priority="2757" stopIfTrue="1">
      <formula>C1680&lt;&gt;C1679</formula>
    </cfRule>
  </conditionalFormatting>
  <conditionalFormatting sqref="C1680">
    <cfRule type="expression" dxfId="901" priority="2756" stopIfTrue="1">
      <formula>C1680&lt;&gt;C1679</formula>
    </cfRule>
  </conditionalFormatting>
  <conditionalFormatting sqref="C1680">
    <cfRule type="expression" dxfId="900" priority="2755" stopIfTrue="1">
      <formula>C1680&lt;&gt;C1679</formula>
    </cfRule>
  </conditionalFormatting>
  <conditionalFormatting sqref="C1680">
    <cfRule type="expression" dxfId="899" priority="2754" stopIfTrue="1">
      <formula>C1680&lt;&gt;C1679</formula>
    </cfRule>
  </conditionalFormatting>
  <conditionalFormatting sqref="C1680">
    <cfRule type="expression" dxfId="898" priority="2753" stopIfTrue="1">
      <formula>C1680&lt;&gt;C1679</formula>
    </cfRule>
  </conditionalFormatting>
  <conditionalFormatting sqref="C1680">
    <cfRule type="expression" dxfId="897" priority="2752" stopIfTrue="1">
      <formula>C1680&lt;&gt;C1679</formula>
    </cfRule>
  </conditionalFormatting>
  <conditionalFormatting sqref="C1680">
    <cfRule type="expression" dxfId="896" priority="2751" stopIfTrue="1">
      <formula>C1680&lt;&gt;C1679</formula>
    </cfRule>
  </conditionalFormatting>
  <conditionalFormatting sqref="C1680">
    <cfRule type="expression" dxfId="895" priority="2750" stopIfTrue="1">
      <formula>C1680&lt;&gt;C1679</formula>
    </cfRule>
  </conditionalFormatting>
  <conditionalFormatting sqref="C1680">
    <cfRule type="expression" dxfId="894" priority="2749" stopIfTrue="1">
      <formula>C1680&lt;&gt;C1679</formula>
    </cfRule>
  </conditionalFormatting>
  <conditionalFormatting sqref="C1680">
    <cfRule type="expression" dxfId="893" priority="2748" stopIfTrue="1">
      <formula>C1680&lt;&gt;C1679</formula>
    </cfRule>
  </conditionalFormatting>
  <conditionalFormatting sqref="C1680">
    <cfRule type="expression" dxfId="892" priority="2747" stopIfTrue="1">
      <formula>C1680&lt;&gt;C1679</formula>
    </cfRule>
  </conditionalFormatting>
  <conditionalFormatting sqref="C1680">
    <cfRule type="expression" dxfId="891" priority="2746" stopIfTrue="1">
      <formula>C1680&lt;&gt;C1679</formula>
    </cfRule>
  </conditionalFormatting>
  <conditionalFormatting sqref="C1680">
    <cfRule type="expression" dxfId="890" priority="2745" stopIfTrue="1">
      <formula>C1680&lt;&gt;C1679</formula>
    </cfRule>
  </conditionalFormatting>
  <conditionalFormatting sqref="C1680">
    <cfRule type="expression" dxfId="889" priority="2744" stopIfTrue="1">
      <formula>C1680&lt;&gt;C1679</formula>
    </cfRule>
  </conditionalFormatting>
  <conditionalFormatting sqref="C1680">
    <cfRule type="expression" dxfId="888" priority="2743" stopIfTrue="1">
      <formula>C1680&lt;&gt;C1679</formula>
    </cfRule>
  </conditionalFormatting>
  <conditionalFormatting sqref="C1680">
    <cfRule type="expression" dxfId="887" priority="2742" stopIfTrue="1">
      <formula>C1680&lt;&gt;C1679</formula>
    </cfRule>
  </conditionalFormatting>
  <conditionalFormatting sqref="C1680">
    <cfRule type="expression" dxfId="886" priority="2741" stopIfTrue="1">
      <formula>C1680&lt;&gt;C1679</formula>
    </cfRule>
  </conditionalFormatting>
  <conditionalFormatting sqref="C1680">
    <cfRule type="expression" dxfId="885" priority="2740" stopIfTrue="1">
      <formula>C1680&lt;&gt;C1679</formula>
    </cfRule>
  </conditionalFormatting>
  <conditionalFormatting sqref="C1680">
    <cfRule type="expression" dxfId="884" priority="2739" stopIfTrue="1">
      <formula>C1680&lt;&gt;C1679</formula>
    </cfRule>
  </conditionalFormatting>
  <conditionalFormatting sqref="C1680">
    <cfRule type="expression" dxfId="883" priority="2738" stopIfTrue="1">
      <formula>C1680&lt;&gt;C1679</formula>
    </cfRule>
  </conditionalFormatting>
  <conditionalFormatting sqref="C1680">
    <cfRule type="expression" dxfId="882" priority="2737" stopIfTrue="1">
      <formula>C1680&lt;&gt;C1679</formula>
    </cfRule>
  </conditionalFormatting>
  <conditionalFormatting sqref="C1680">
    <cfRule type="expression" dxfId="881" priority="2736" stopIfTrue="1">
      <formula>C1680&lt;&gt;C1679</formula>
    </cfRule>
  </conditionalFormatting>
  <conditionalFormatting sqref="C1680">
    <cfRule type="expression" dxfId="880" priority="2735" stopIfTrue="1">
      <formula>C1680&lt;&gt;C1679</formula>
    </cfRule>
  </conditionalFormatting>
  <conditionalFormatting sqref="C1680">
    <cfRule type="expression" dxfId="879" priority="2734" stopIfTrue="1">
      <formula>C1680&lt;&gt;C1679</formula>
    </cfRule>
  </conditionalFormatting>
  <conditionalFormatting sqref="C1680">
    <cfRule type="expression" dxfId="878" priority="2733" stopIfTrue="1">
      <formula>C1680&lt;&gt;C1679</formula>
    </cfRule>
  </conditionalFormatting>
  <conditionalFormatting sqref="C1680">
    <cfRule type="expression" dxfId="877" priority="2732" stopIfTrue="1">
      <formula>C1680&lt;&gt;C1679</formula>
    </cfRule>
  </conditionalFormatting>
  <conditionalFormatting sqref="C1680">
    <cfRule type="expression" dxfId="876" priority="2731" stopIfTrue="1">
      <formula>C1680&lt;&gt;C1679</formula>
    </cfRule>
  </conditionalFormatting>
  <conditionalFormatting sqref="C1862">
    <cfRule type="expression" dxfId="875" priority="2730" stopIfTrue="1">
      <formula>C1862&lt;&gt;C1861</formula>
    </cfRule>
  </conditionalFormatting>
  <conditionalFormatting sqref="C1862">
    <cfRule type="expression" dxfId="874" priority="2729" stopIfTrue="1">
      <formula>C1862&lt;&gt;C1861</formula>
    </cfRule>
  </conditionalFormatting>
  <conditionalFormatting sqref="C1862">
    <cfRule type="expression" dxfId="873" priority="2728" stopIfTrue="1">
      <formula>C1862&lt;&gt;C1861</formula>
    </cfRule>
  </conditionalFormatting>
  <conditionalFormatting sqref="C1862">
    <cfRule type="expression" dxfId="872" priority="2727" stopIfTrue="1">
      <formula>C1862&lt;&gt;C1861</formula>
    </cfRule>
  </conditionalFormatting>
  <conditionalFormatting sqref="C1862">
    <cfRule type="expression" dxfId="871" priority="2726" stopIfTrue="1">
      <formula>C1862&lt;&gt;C1861</formula>
    </cfRule>
  </conditionalFormatting>
  <conditionalFormatting sqref="C1862">
    <cfRule type="expression" dxfId="870" priority="2725" stopIfTrue="1">
      <formula>C1862&lt;&gt;C1861</formula>
    </cfRule>
  </conditionalFormatting>
  <conditionalFormatting sqref="C1862">
    <cfRule type="expression" dxfId="869" priority="2724" stopIfTrue="1">
      <formula>C1862&lt;&gt;C1861</formula>
    </cfRule>
  </conditionalFormatting>
  <conditionalFormatting sqref="C1862">
    <cfRule type="expression" dxfId="868" priority="2723" stopIfTrue="1">
      <formula>C1862&lt;&gt;C1861</formula>
    </cfRule>
  </conditionalFormatting>
  <conditionalFormatting sqref="C1862">
    <cfRule type="expression" dxfId="867" priority="2722" stopIfTrue="1">
      <formula>C1862&lt;&gt;C1861</formula>
    </cfRule>
  </conditionalFormatting>
  <conditionalFormatting sqref="C1862">
    <cfRule type="expression" dxfId="866" priority="2721" stopIfTrue="1">
      <formula>C1862&lt;&gt;C1861</formula>
    </cfRule>
  </conditionalFormatting>
  <conditionalFormatting sqref="C1862">
    <cfRule type="expression" dxfId="865" priority="2720" stopIfTrue="1">
      <formula>C1862&lt;&gt;C1861</formula>
    </cfRule>
  </conditionalFormatting>
  <conditionalFormatting sqref="C1862">
    <cfRule type="expression" dxfId="864" priority="2719" stopIfTrue="1">
      <formula>C1862&lt;&gt;C1861</formula>
    </cfRule>
  </conditionalFormatting>
  <conditionalFormatting sqref="C1862">
    <cfRule type="expression" dxfId="863" priority="2718" stopIfTrue="1">
      <formula>C1862&lt;&gt;C1861</formula>
    </cfRule>
  </conditionalFormatting>
  <conditionalFormatting sqref="C1862">
    <cfRule type="expression" dxfId="862" priority="2717" stopIfTrue="1">
      <formula>C1862&lt;&gt;C1861</formula>
    </cfRule>
  </conditionalFormatting>
  <conditionalFormatting sqref="C1862">
    <cfRule type="expression" dxfId="861" priority="2716" stopIfTrue="1">
      <formula>C1862&lt;&gt;C1861</formula>
    </cfRule>
  </conditionalFormatting>
  <conditionalFormatting sqref="C1862">
    <cfRule type="expression" dxfId="860" priority="2715" stopIfTrue="1">
      <formula>C1862&lt;&gt;C1861</formula>
    </cfRule>
  </conditionalFormatting>
  <conditionalFormatting sqref="C1862">
    <cfRule type="expression" dxfId="859" priority="2714" stopIfTrue="1">
      <formula>C1862&lt;&gt;C1861</formula>
    </cfRule>
  </conditionalFormatting>
  <conditionalFormatting sqref="C1862">
    <cfRule type="expression" dxfId="858" priority="2713" stopIfTrue="1">
      <formula>C1862&lt;&gt;C1861</formula>
    </cfRule>
  </conditionalFormatting>
  <conditionalFormatting sqref="C1862">
    <cfRule type="expression" dxfId="857" priority="2712" stopIfTrue="1">
      <formula>C1862&lt;&gt;C1861</formula>
    </cfRule>
  </conditionalFormatting>
  <conditionalFormatting sqref="C1862">
    <cfRule type="expression" dxfId="856" priority="2711" stopIfTrue="1">
      <formula>C1862&lt;&gt;C1861</formula>
    </cfRule>
  </conditionalFormatting>
  <conditionalFormatting sqref="C1862">
    <cfRule type="expression" dxfId="855" priority="2710" stopIfTrue="1">
      <formula>C1862&lt;&gt;C1861</formula>
    </cfRule>
  </conditionalFormatting>
  <conditionalFormatting sqref="C1862">
    <cfRule type="expression" dxfId="854" priority="2709" stopIfTrue="1">
      <formula>C1862&lt;&gt;C1861</formula>
    </cfRule>
  </conditionalFormatting>
  <conditionalFormatting sqref="C1862">
    <cfRule type="expression" dxfId="853" priority="2708" stopIfTrue="1">
      <formula>C1862&lt;&gt;C1861</formula>
    </cfRule>
  </conditionalFormatting>
  <conditionalFormatting sqref="C1862">
    <cfRule type="expression" dxfId="852" priority="2707" stopIfTrue="1">
      <formula>C1862&lt;&gt;C1861</formula>
    </cfRule>
  </conditionalFormatting>
  <conditionalFormatting sqref="C1862">
    <cfRule type="expression" dxfId="851" priority="2706" stopIfTrue="1">
      <formula>C1862&lt;&gt;C1861</formula>
    </cfRule>
  </conditionalFormatting>
  <conditionalFormatting sqref="C1862">
    <cfRule type="expression" dxfId="850" priority="2705" stopIfTrue="1">
      <formula>C1862&lt;&gt;C1861</formula>
    </cfRule>
  </conditionalFormatting>
  <conditionalFormatting sqref="C1862">
    <cfRule type="expression" dxfId="849" priority="2704" stopIfTrue="1">
      <formula>C1862&lt;&gt;C1861</formula>
    </cfRule>
  </conditionalFormatting>
  <conditionalFormatting sqref="C1862">
    <cfRule type="expression" dxfId="848" priority="2703" stopIfTrue="1">
      <formula>C1862&lt;&gt;C1861</formula>
    </cfRule>
  </conditionalFormatting>
  <conditionalFormatting sqref="C1862">
    <cfRule type="expression" dxfId="847" priority="2702" stopIfTrue="1">
      <formula>C1862&lt;&gt;C1861</formula>
    </cfRule>
  </conditionalFormatting>
  <conditionalFormatting sqref="C1862">
    <cfRule type="expression" dxfId="846" priority="2701" stopIfTrue="1">
      <formula>C1862&lt;&gt;C1861</formula>
    </cfRule>
  </conditionalFormatting>
  <conditionalFormatting sqref="C1862">
    <cfRule type="expression" dxfId="845" priority="2700" stopIfTrue="1">
      <formula>C1862&lt;&gt;C1861</formula>
    </cfRule>
  </conditionalFormatting>
  <conditionalFormatting sqref="C1862">
    <cfRule type="expression" dxfId="844" priority="2699" stopIfTrue="1">
      <formula>C1862&lt;&gt;C1861</formula>
    </cfRule>
  </conditionalFormatting>
  <conditionalFormatting sqref="C1862">
    <cfRule type="expression" dxfId="843" priority="2698" stopIfTrue="1">
      <formula>C1862&lt;&gt;C1861</formula>
    </cfRule>
  </conditionalFormatting>
  <conditionalFormatting sqref="C1862">
    <cfRule type="expression" dxfId="842" priority="2697" stopIfTrue="1">
      <formula>C1862&lt;&gt;C1861</formula>
    </cfRule>
  </conditionalFormatting>
  <conditionalFormatting sqref="C1862">
    <cfRule type="expression" dxfId="841" priority="2696" stopIfTrue="1">
      <formula>C1862&lt;&gt;C1861</formula>
    </cfRule>
  </conditionalFormatting>
  <conditionalFormatting sqref="C1862">
    <cfRule type="expression" dxfId="840" priority="2695" stopIfTrue="1">
      <formula>C1862&lt;&gt;C1861</formula>
    </cfRule>
  </conditionalFormatting>
  <conditionalFormatting sqref="C1862">
    <cfRule type="expression" dxfId="839" priority="2694" stopIfTrue="1">
      <formula>C1862&lt;&gt;C1861</formula>
    </cfRule>
  </conditionalFormatting>
  <conditionalFormatting sqref="C1862">
    <cfRule type="expression" dxfId="838" priority="2693" stopIfTrue="1">
      <formula>C1862&lt;&gt;C1861</formula>
    </cfRule>
  </conditionalFormatting>
  <conditionalFormatting sqref="C1862">
    <cfRule type="expression" dxfId="837" priority="2692" stopIfTrue="1">
      <formula>C1862&lt;&gt;C1861</formula>
    </cfRule>
  </conditionalFormatting>
  <conditionalFormatting sqref="C1862">
    <cfRule type="expression" dxfId="836" priority="2691" stopIfTrue="1">
      <formula>C1862&lt;&gt;C1861</formula>
    </cfRule>
  </conditionalFormatting>
  <conditionalFormatting sqref="C1862">
    <cfRule type="expression" dxfId="835" priority="2690" stopIfTrue="1">
      <formula>C1862&lt;&gt;C1861</formula>
    </cfRule>
  </conditionalFormatting>
  <conditionalFormatting sqref="C1862">
    <cfRule type="expression" dxfId="834" priority="2689" stopIfTrue="1">
      <formula>C1862&lt;&gt;C1861</formula>
    </cfRule>
  </conditionalFormatting>
  <conditionalFormatting sqref="C1862">
    <cfRule type="expression" dxfId="833" priority="2688" stopIfTrue="1">
      <formula>C1862&lt;&gt;C1861</formula>
    </cfRule>
  </conditionalFormatting>
  <conditionalFormatting sqref="C1862">
    <cfRule type="expression" dxfId="832" priority="2687" stopIfTrue="1">
      <formula>C1862&lt;&gt;C1861</formula>
    </cfRule>
  </conditionalFormatting>
  <conditionalFormatting sqref="C1862">
    <cfRule type="expression" dxfId="831" priority="2686" stopIfTrue="1">
      <formula>C1862&lt;&gt;C1861</formula>
    </cfRule>
  </conditionalFormatting>
  <conditionalFormatting sqref="C1862">
    <cfRule type="expression" dxfId="830" priority="2685" stopIfTrue="1">
      <formula>C1862&lt;&gt;C1861</formula>
    </cfRule>
  </conditionalFormatting>
  <conditionalFormatting sqref="C1862">
    <cfRule type="expression" dxfId="829" priority="2684" stopIfTrue="1">
      <formula>C1862&lt;&gt;C1861</formula>
    </cfRule>
  </conditionalFormatting>
  <conditionalFormatting sqref="C1862">
    <cfRule type="expression" dxfId="828" priority="2683" stopIfTrue="1">
      <formula>C1862&lt;&gt;C1861</formula>
    </cfRule>
  </conditionalFormatting>
  <conditionalFormatting sqref="C1862">
    <cfRule type="expression" dxfId="827" priority="2682" stopIfTrue="1">
      <formula>C1862&lt;&gt;C1861</formula>
    </cfRule>
  </conditionalFormatting>
  <conditionalFormatting sqref="C1862">
    <cfRule type="expression" dxfId="826" priority="2681" stopIfTrue="1">
      <formula>C1862&lt;&gt;C1861</formula>
    </cfRule>
  </conditionalFormatting>
  <conditionalFormatting sqref="C1862">
    <cfRule type="expression" dxfId="825" priority="2680" stopIfTrue="1">
      <formula>C1862&lt;&gt;C1861</formula>
    </cfRule>
  </conditionalFormatting>
  <conditionalFormatting sqref="C1862">
    <cfRule type="expression" dxfId="824" priority="2679" stopIfTrue="1">
      <formula>C1862&lt;&gt;C1861</formula>
    </cfRule>
  </conditionalFormatting>
  <conditionalFormatting sqref="C1862">
    <cfRule type="expression" dxfId="823" priority="2678" stopIfTrue="1">
      <formula>C1862&lt;&gt;C1861</formula>
    </cfRule>
  </conditionalFormatting>
  <conditionalFormatting sqref="C1862">
    <cfRule type="expression" dxfId="822" priority="2677" stopIfTrue="1">
      <formula>C1862&lt;&gt;C1861</formula>
    </cfRule>
  </conditionalFormatting>
  <conditionalFormatting sqref="C1862">
    <cfRule type="expression" dxfId="821" priority="2676" stopIfTrue="1">
      <formula>C1862&lt;&gt;C1861</formula>
    </cfRule>
  </conditionalFormatting>
  <conditionalFormatting sqref="C1862">
    <cfRule type="expression" dxfId="820" priority="2675" stopIfTrue="1">
      <formula>C1862&lt;&gt;C1861</formula>
    </cfRule>
  </conditionalFormatting>
  <conditionalFormatting sqref="C1862">
    <cfRule type="expression" dxfId="819" priority="2674" stopIfTrue="1">
      <formula>C1862&lt;&gt;C1861</formula>
    </cfRule>
  </conditionalFormatting>
  <conditionalFormatting sqref="C1862">
    <cfRule type="expression" dxfId="818" priority="2673" stopIfTrue="1">
      <formula>C1862&lt;&gt;C1861</formula>
    </cfRule>
  </conditionalFormatting>
  <conditionalFormatting sqref="C1862">
    <cfRule type="expression" dxfId="817" priority="2672" stopIfTrue="1">
      <formula>C1862&lt;&gt;C1861</formula>
    </cfRule>
  </conditionalFormatting>
  <conditionalFormatting sqref="C1862">
    <cfRule type="expression" dxfId="816" priority="2671" stopIfTrue="1">
      <formula>C1862&lt;&gt;C1861</formula>
    </cfRule>
  </conditionalFormatting>
  <conditionalFormatting sqref="C1862">
    <cfRule type="expression" dxfId="815" priority="2670" stopIfTrue="1">
      <formula>C1862&lt;&gt;C1861</formula>
    </cfRule>
  </conditionalFormatting>
  <conditionalFormatting sqref="C1862">
    <cfRule type="expression" dxfId="814" priority="2669" stopIfTrue="1">
      <formula>C1862&lt;&gt;C1861</formula>
    </cfRule>
  </conditionalFormatting>
  <conditionalFormatting sqref="C1862">
    <cfRule type="expression" dxfId="813" priority="2668" stopIfTrue="1">
      <formula>C1862&lt;&gt;C1861</formula>
    </cfRule>
  </conditionalFormatting>
  <conditionalFormatting sqref="C1862">
    <cfRule type="expression" dxfId="812" priority="2667" stopIfTrue="1">
      <formula>C1862&lt;&gt;C1861</formula>
    </cfRule>
  </conditionalFormatting>
  <conditionalFormatting sqref="C1862">
    <cfRule type="expression" dxfId="811" priority="2666" stopIfTrue="1">
      <formula>C1862&lt;&gt;C1861</formula>
    </cfRule>
  </conditionalFormatting>
  <conditionalFormatting sqref="C1862">
    <cfRule type="expression" dxfId="810" priority="2665" stopIfTrue="1">
      <formula>C1862&lt;&gt;C1861</formula>
    </cfRule>
  </conditionalFormatting>
  <conditionalFormatting sqref="C1862">
    <cfRule type="expression" dxfId="809" priority="2664" stopIfTrue="1">
      <formula>C1862&lt;&gt;C1861</formula>
    </cfRule>
  </conditionalFormatting>
  <conditionalFormatting sqref="C1862">
    <cfRule type="expression" dxfId="808" priority="2663" stopIfTrue="1">
      <formula>C1862&lt;&gt;C1861</formula>
    </cfRule>
  </conditionalFormatting>
  <conditionalFormatting sqref="C1862">
    <cfRule type="expression" dxfId="807" priority="2662" stopIfTrue="1">
      <formula>C1862&lt;&gt;C1861</formula>
    </cfRule>
  </conditionalFormatting>
  <conditionalFormatting sqref="C1862">
    <cfRule type="expression" dxfId="806" priority="2661" stopIfTrue="1">
      <formula>C1862&lt;&gt;C1861</formula>
    </cfRule>
  </conditionalFormatting>
  <conditionalFormatting sqref="C1862">
    <cfRule type="expression" dxfId="805" priority="2660" stopIfTrue="1">
      <formula>C1862&lt;&gt;C1861</formula>
    </cfRule>
  </conditionalFormatting>
  <conditionalFormatting sqref="C1862">
    <cfRule type="expression" dxfId="804" priority="2659" stopIfTrue="1">
      <formula>C1862&lt;&gt;C1861</formula>
    </cfRule>
  </conditionalFormatting>
  <conditionalFormatting sqref="C1862">
    <cfRule type="expression" dxfId="803" priority="2658" stopIfTrue="1">
      <formula>C1862&lt;&gt;C1861</formula>
    </cfRule>
  </conditionalFormatting>
  <conditionalFormatting sqref="C1862">
    <cfRule type="expression" dxfId="802" priority="2657" stopIfTrue="1">
      <formula>C1862&lt;&gt;C1861</formula>
    </cfRule>
  </conditionalFormatting>
  <conditionalFormatting sqref="C1862">
    <cfRule type="expression" dxfId="801" priority="2656" stopIfTrue="1">
      <formula>C1862&lt;&gt;C1861</formula>
    </cfRule>
  </conditionalFormatting>
  <conditionalFormatting sqref="C1862">
    <cfRule type="expression" dxfId="800" priority="2655" stopIfTrue="1">
      <formula>C1862&lt;&gt;C1861</formula>
    </cfRule>
  </conditionalFormatting>
  <conditionalFormatting sqref="C1862">
    <cfRule type="expression" dxfId="799" priority="2654" stopIfTrue="1">
      <formula>C1862&lt;&gt;C1861</formula>
    </cfRule>
  </conditionalFormatting>
  <conditionalFormatting sqref="C1862">
    <cfRule type="expression" dxfId="798" priority="2653" stopIfTrue="1">
      <formula>C1862&lt;&gt;C1861</formula>
    </cfRule>
  </conditionalFormatting>
  <conditionalFormatting sqref="C1862">
    <cfRule type="expression" dxfId="797" priority="2652" stopIfTrue="1">
      <formula>C1862&lt;&gt;C1861</formula>
    </cfRule>
  </conditionalFormatting>
  <conditionalFormatting sqref="C1862">
    <cfRule type="expression" dxfId="796" priority="2651" stopIfTrue="1">
      <formula>C1862&lt;&gt;C1861</formula>
    </cfRule>
  </conditionalFormatting>
  <conditionalFormatting sqref="C1862">
    <cfRule type="expression" dxfId="795" priority="2650" stopIfTrue="1">
      <formula>C1862&lt;&gt;C1861</formula>
    </cfRule>
  </conditionalFormatting>
  <conditionalFormatting sqref="C1862">
    <cfRule type="expression" dxfId="794" priority="2649" stopIfTrue="1">
      <formula>C1862&lt;&gt;C1861</formula>
    </cfRule>
  </conditionalFormatting>
  <conditionalFormatting sqref="C1862">
    <cfRule type="expression" dxfId="793" priority="2648" stopIfTrue="1">
      <formula>C1862&lt;&gt;C1861</formula>
    </cfRule>
  </conditionalFormatting>
  <conditionalFormatting sqref="C1862">
    <cfRule type="expression" dxfId="792" priority="2647" stopIfTrue="1">
      <formula>C1862&lt;&gt;C1861</formula>
    </cfRule>
  </conditionalFormatting>
  <conditionalFormatting sqref="C1862">
    <cfRule type="expression" dxfId="791" priority="2646" stopIfTrue="1">
      <formula>C1862&lt;&gt;C1861</formula>
    </cfRule>
  </conditionalFormatting>
  <conditionalFormatting sqref="C1862">
    <cfRule type="expression" dxfId="790" priority="2645" stopIfTrue="1">
      <formula>C1862&lt;&gt;C1861</formula>
    </cfRule>
  </conditionalFormatting>
  <conditionalFormatting sqref="C1862">
    <cfRule type="expression" dxfId="789" priority="2644" stopIfTrue="1">
      <formula>C1862&lt;&gt;C1861</formula>
    </cfRule>
  </conditionalFormatting>
  <conditionalFormatting sqref="C1862">
    <cfRule type="expression" dxfId="788" priority="2643" stopIfTrue="1">
      <formula>C1862&lt;&gt;C1861</formula>
    </cfRule>
  </conditionalFormatting>
  <conditionalFormatting sqref="C1862">
    <cfRule type="expression" dxfId="787" priority="2642" stopIfTrue="1">
      <formula>C1862&lt;&gt;C1861</formula>
    </cfRule>
  </conditionalFormatting>
  <conditionalFormatting sqref="C1862">
    <cfRule type="expression" dxfId="786" priority="2641" stopIfTrue="1">
      <formula>C1862&lt;&gt;C1861</formula>
    </cfRule>
  </conditionalFormatting>
  <conditionalFormatting sqref="C1862">
    <cfRule type="expression" dxfId="785" priority="2640" stopIfTrue="1">
      <formula>C1862&lt;&gt;C1861</formula>
    </cfRule>
  </conditionalFormatting>
  <conditionalFormatting sqref="C1862">
    <cfRule type="expression" dxfId="784" priority="2639" stopIfTrue="1">
      <formula>C1862&lt;&gt;C1861</formula>
    </cfRule>
  </conditionalFormatting>
  <conditionalFormatting sqref="C1862">
    <cfRule type="expression" dxfId="783" priority="2638" stopIfTrue="1">
      <formula>C1862&lt;&gt;C1861</formula>
    </cfRule>
  </conditionalFormatting>
  <conditionalFormatting sqref="C1862">
    <cfRule type="expression" dxfId="782" priority="2637" stopIfTrue="1">
      <formula>C1862&lt;&gt;C1861</formula>
    </cfRule>
  </conditionalFormatting>
  <conditionalFormatting sqref="C1862">
    <cfRule type="expression" dxfId="781" priority="2636" stopIfTrue="1">
      <formula>C1862&lt;&gt;C1861</formula>
    </cfRule>
  </conditionalFormatting>
  <conditionalFormatting sqref="C1862">
    <cfRule type="expression" dxfId="780" priority="2635" stopIfTrue="1">
      <formula>C1862&lt;&gt;C1861</formula>
    </cfRule>
  </conditionalFormatting>
  <conditionalFormatting sqref="C1862">
    <cfRule type="expression" dxfId="779" priority="2634" stopIfTrue="1">
      <formula>C1862&lt;&gt;C1861</formula>
    </cfRule>
  </conditionalFormatting>
  <conditionalFormatting sqref="C1862">
    <cfRule type="expression" dxfId="778" priority="2633" stopIfTrue="1">
      <formula>C1862&lt;&gt;C1861</formula>
    </cfRule>
  </conditionalFormatting>
  <conditionalFormatting sqref="C1862">
    <cfRule type="expression" dxfId="777" priority="2632" stopIfTrue="1">
      <formula>C1862&lt;&gt;C1861</formula>
    </cfRule>
  </conditionalFormatting>
  <conditionalFormatting sqref="C1862">
    <cfRule type="expression" dxfId="776" priority="2631" stopIfTrue="1">
      <formula>C1862&lt;&gt;C1861</formula>
    </cfRule>
  </conditionalFormatting>
  <conditionalFormatting sqref="P1862">
    <cfRule type="expression" dxfId="775" priority="2630" stopIfTrue="1">
      <formula>P1862&lt;&gt;P1861</formula>
    </cfRule>
  </conditionalFormatting>
  <conditionalFormatting sqref="P1862">
    <cfRule type="expression" dxfId="774" priority="2629" stopIfTrue="1">
      <formula>P1862&lt;&gt;P1861</formula>
    </cfRule>
  </conditionalFormatting>
  <conditionalFormatting sqref="P1862">
    <cfRule type="expression" dxfId="773" priority="2628" stopIfTrue="1">
      <formula>P1862&lt;&gt;P1861</formula>
    </cfRule>
  </conditionalFormatting>
  <conditionalFormatting sqref="P1862">
    <cfRule type="expression" dxfId="772" priority="2627" stopIfTrue="1">
      <formula>P1862&lt;&gt;P1861</formula>
    </cfRule>
  </conditionalFormatting>
  <conditionalFormatting sqref="P1862">
    <cfRule type="expression" dxfId="771" priority="2626" stopIfTrue="1">
      <formula>P1862&lt;&gt;P1861</formula>
    </cfRule>
  </conditionalFormatting>
  <conditionalFormatting sqref="P1862">
    <cfRule type="expression" dxfId="770" priority="2625" stopIfTrue="1">
      <formula>P1862&lt;&gt;P1861</formula>
    </cfRule>
  </conditionalFormatting>
  <conditionalFormatting sqref="P1862">
    <cfRule type="expression" dxfId="769" priority="2624" stopIfTrue="1">
      <formula>P1862&lt;&gt;P1861</formula>
    </cfRule>
  </conditionalFormatting>
  <conditionalFormatting sqref="P1862">
    <cfRule type="expression" dxfId="768" priority="2623" stopIfTrue="1">
      <formula>P1862&lt;&gt;P1861</formula>
    </cfRule>
  </conditionalFormatting>
  <conditionalFormatting sqref="P1862">
    <cfRule type="expression" dxfId="767" priority="2622" stopIfTrue="1">
      <formula>P1862&lt;&gt;P1861</formula>
    </cfRule>
  </conditionalFormatting>
  <conditionalFormatting sqref="P1862">
    <cfRule type="expression" dxfId="766" priority="2621" stopIfTrue="1">
      <formula>P1862&lt;&gt;P1861</formula>
    </cfRule>
  </conditionalFormatting>
  <conditionalFormatting sqref="P1862">
    <cfRule type="expression" dxfId="765" priority="2620" stopIfTrue="1">
      <formula>P1862&lt;&gt;P1861</formula>
    </cfRule>
  </conditionalFormatting>
  <conditionalFormatting sqref="P1862">
    <cfRule type="expression" dxfId="764" priority="2619" stopIfTrue="1">
      <formula>P1862&lt;&gt;P1861</formula>
    </cfRule>
  </conditionalFormatting>
  <conditionalFormatting sqref="P1862">
    <cfRule type="expression" dxfId="763" priority="2618" stopIfTrue="1">
      <formula>P1862&lt;&gt;P1861</formula>
    </cfRule>
  </conditionalFormatting>
  <conditionalFormatting sqref="P1862">
    <cfRule type="expression" dxfId="762" priority="2617" stopIfTrue="1">
      <formula>P1862&lt;&gt;P1861</formula>
    </cfRule>
  </conditionalFormatting>
  <conditionalFormatting sqref="P1862">
    <cfRule type="expression" dxfId="761" priority="2616" stopIfTrue="1">
      <formula>P1862&lt;&gt;P1861</formula>
    </cfRule>
  </conditionalFormatting>
  <conditionalFormatting sqref="P1862">
    <cfRule type="expression" dxfId="760" priority="2615" stopIfTrue="1">
      <formula>P1862&lt;&gt;P1861</formula>
    </cfRule>
  </conditionalFormatting>
  <conditionalFormatting sqref="P1862">
    <cfRule type="expression" dxfId="759" priority="2614" stopIfTrue="1">
      <formula>P1862&lt;&gt;P1861</formula>
    </cfRule>
  </conditionalFormatting>
  <conditionalFormatting sqref="P1862">
    <cfRule type="expression" dxfId="758" priority="2613" stopIfTrue="1">
      <formula>P1862&lt;&gt;P1861</formula>
    </cfRule>
  </conditionalFormatting>
  <conditionalFormatting sqref="P1862">
    <cfRule type="expression" dxfId="757" priority="2612" stopIfTrue="1">
      <formula>P1862&lt;&gt;P1861</formula>
    </cfRule>
  </conditionalFormatting>
  <conditionalFormatting sqref="P1862">
    <cfRule type="expression" dxfId="756" priority="2611" stopIfTrue="1">
      <formula>P1862&lt;&gt;P1861</formula>
    </cfRule>
  </conditionalFormatting>
  <conditionalFormatting sqref="P1862">
    <cfRule type="expression" dxfId="755" priority="2610" stopIfTrue="1">
      <formula>P1862&lt;&gt;P1861</formula>
    </cfRule>
  </conditionalFormatting>
  <conditionalFormatting sqref="P1862">
    <cfRule type="expression" dxfId="754" priority="2609" stopIfTrue="1">
      <formula>P1862&lt;&gt;P1861</formula>
    </cfRule>
  </conditionalFormatting>
  <conditionalFormatting sqref="P1862">
    <cfRule type="expression" dxfId="753" priority="2608" stopIfTrue="1">
      <formula>P1862&lt;&gt;P1861</formula>
    </cfRule>
  </conditionalFormatting>
  <conditionalFormatting sqref="P1862">
    <cfRule type="expression" dxfId="752" priority="2607" stopIfTrue="1">
      <formula>P1862&lt;&gt;P1861</formula>
    </cfRule>
  </conditionalFormatting>
  <conditionalFormatting sqref="P1862">
    <cfRule type="expression" dxfId="751" priority="2606" stopIfTrue="1">
      <formula>P1862&lt;&gt;P1861</formula>
    </cfRule>
  </conditionalFormatting>
  <conditionalFormatting sqref="P1862">
    <cfRule type="expression" dxfId="750" priority="2605" stopIfTrue="1">
      <formula>P1862&lt;&gt;P1861</formula>
    </cfRule>
  </conditionalFormatting>
  <conditionalFormatting sqref="P1862">
    <cfRule type="expression" dxfId="749" priority="2604" stopIfTrue="1">
      <formula>P1862&lt;&gt;P1861</formula>
    </cfRule>
  </conditionalFormatting>
  <conditionalFormatting sqref="P1862">
    <cfRule type="expression" dxfId="748" priority="2603" stopIfTrue="1">
      <formula>P1862&lt;&gt;P1861</formula>
    </cfRule>
  </conditionalFormatting>
  <conditionalFormatting sqref="P1862">
    <cfRule type="expression" dxfId="747" priority="2602" stopIfTrue="1">
      <formula>P1862&lt;&gt;P1861</formula>
    </cfRule>
  </conditionalFormatting>
  <conditionalFormatting sqref="P1862">
    <cfRule type="expression" dxfId="746" priority="2601" stopIfTrue="1">
      <formula>P1862&lt;&gt;P1861</formula>
    </cfRule>
  </conditionalFormatting>
  <conditionalFormatting sqref="P1862">
    <cfRule type="expression" dxfId="745" priority="2600" stopIfTrue="1">
      <formula>P1862&lt;&gt;P1861</formula>
    </cfRule>
  </conditionalFormatting>
  <conditionalFormatting sqref="P1862">
    <cfRule type="expression" dxfId="744" priority="2599" stopIfTrue="1">
      <formula>P1862&lt;&gt;P1861</formula>
    </cfRule>
  </conditionalFormatting>
  <conditionalFormatting sqref="P1862">
    <cfRule type="expression" dxfId="743" priority="2598" stopIfTrue="1">
      <formula>P1862&lt;&gt;P1861</formula>
    </cfRule>
  </conditionalFormatting>
  <conditionalFormatting sqref="P1862">
    <cfRule type="expression" dxfId="742" priority="2597" stopIfTrue="1">
      <formula>P1862&lt;&gt;P1861</formula>
    </cfRule>
  </conditionalFormatting>
  <conditionalFormatting sqref="P1862">
    <cfRule type="expression" dxfId="741" priority="2596" stopIfTrue="1">
      <formula>P1862&lt;&gt;P1861</formula>
    </cfRule>
  </conditionalFormatting>
  <conditionalFormatting sqref="P1862">
    <cfRule type="expression" dxfId="740" priority="2595" stopIfTrue="1">
      <formula>P1862&lt;&gt;P1861</formula>
    </cfRule>
  </conditionalFormatting>
  <conditionalFormatting sqref="P1862">
    <cfRule type="expression" dxfId="739" priority="2594" stopIfTrue="1">
      <formula>P1862&lt;&gt;P1861</formula>
    </cfRule>
  </conditionalFormatting>
  <conditionalFormatting sqref="P1862">
    <cfRule type="expression" dxfId="738" priority="2593" stopIfTrue="1">
      <formula>P1862&lt;&gt;P1861</formula>
    </cfRule>
  </conditionalFormatting>
  <conditionalFormatting sqref="P1862">
    <cfRule type="expression" dxfId="737" priority="2592" stopIfTrue="1">
      <formula>P1862&lt;&gt;P1861</formula>
    </cfRule>
  </conditionalFormatting>
  <conditionalFormatting sqref="P1862">
    <cfRule type="expression" dxfId="736" priority="2591" stopIfTrue="1">
      <formula>P1862&lt;&gt;P1861</formula>
    </cfRule>
  </conditionalFormatting>
  <conditionalFormatting sqref="P1862">
    <cfRule type="expression" dxfId="735" priority="2590" stopIfTrue="1">
      <formula>P1862&lt;&gt;P1861</formula>
    </cfRule>
  </conditionalFormatting>
  <conditionalFormatting sqref="P1862">
    <cfRule type="expression" dxfId="734" priority="2589" stopIfTrue="1">
      <formula>P1862&lt;&gt;P1861</formula>
    </cfRule>
  </conditionalFormatting>
  <conditionalFormatting sqref="P1862">
    <cfRule type="expression" dxfId="733" priority="2588" stopIfTrue="1">
      <formula>P1862&lt;&gt;P1861</formula>
    </cfRule>
  </conditionalFormatting>
  <conditionalFormatting sqref="P1862">
    <cfRule type="expression" dxfId="732" priority="2587" stopIfTrue="1">
      <formula>P1862&lt;&gt;P1861</formula>
    </cfRule>
  </conditionalFormatting>
  <conditionalFormatting sqref="P1862">
    <cfRule type="expression" dxfId="731" priority="2586" stopIfTrue="1">
      <formula>P1862&lt;&gt;P1861</formula>
    </cfRule>
  </conditionalFormatting>
  <conditionalFormatting sqref="P1862">
    <cfRule type="expression" dxfId="730" priority="2585" stopIfTrue="1">
      <formula>P1862&lt;&gt;P1861</formula>
    </cfRule>
  </conditionalFormatting>
  <conditionalFormatting sqref="P1862">
    <cfRule type="expression" dxfId="729" priority="2584" stopIfTrue="1">
      <formula>P1862&lt;&gt;P1861</formula>
    </cfRule>
  </conditionalFormatting>
  <conditionalFormatting sqref="P1862">
    <cfRule type="expression" dxfId="728" priority="2583" stopIfTrue="1">
      <formula>P1862&lt;&gt;P1861</formula>
    </cfRule>
  </conditionalFormatting>
  <conditionalFormatting sqref="P1862">
    <cfRule type="expression" dxfId="727" priority="2582" stopIfTrue="1">
      <formula>P1862&lt;&gt;P1861</formula>
    </cfRule>
  </conditionalFormatting>
  <conditionalFormatting sqref="P1862">
    <cfRule type="expression" dxfId="726" priority="2581" stopIfTrue="1">
      <formula>P1862&lt;&gt;P1861</formula>
    </cfRule>
  </conditionalFormatting>
  <conditionalFormatting sqref="P1862">
    <cfRule type="expression" dxfId="725" priority="2580" stopIfTrue="1">
      <formula>P1862&lt;&gt;P1861</formula>
    </cfRule>
  </conditionalFormatting>
  <conditionalFormatting sqref="P1862">
    <cfRule type="expression" dxfId="724" priority="2579" stopIfTrue="1">
      <formula>P1862&lt;&gt;P1861</formula>
    </cfRule>
  </conditionalFormatting>
  <conditionalFormatting sqref="P1862">
    <cfRule type="expression" dxfId="723" priority="2578" stopIfTrue="1">
      <formula>P1862&lt;&gt;P1861</formula>
    </cfRule>
  </conditionalFormatting>
  <conditionalFormatting sqref="P1862">
    <cfRule type="expression" dxfId="722" priority="2577" stopIfTrue="1">
      <formula>P1862&lt;&gt;P1861</formula>
    </cfRule>
  </conditionalFormatting>
  <conditionalFormatting sqref="P1862">
    <cfRule type="expression" dxfId="721" priority="2576" stopIfTrue="1">
      <formula>P1862&lt;&gt;P1861</formula>
    </cfRule>
  </conditionalFormatting>
  <conditionalFormatting sqref="P1862">
    <cfRule type="expression" dxfId="720" priority="2575" stopIfTrue="1">
      <formula>P1862&lt;&gt;P1861</formula>
    </cfRule>
  </conditionalFormatting>
  <conditionalFormatting sqref="P1862">
    <cfRule type="expression" dxfId="719" priority="2574" stopIfTrue="1">
      <formula>P1862&lt;&gt;P1861</formula>
    </cfRule>
  </conditionalFormatting>
  <conditionalFormatting sqref="P1862">
    <cfRule type="expression" dxfId="718" priority="2573" stopIfTrue="1">
      <formula>P1862&lt;&gt;P1861</formula>
    </cfRule>
  </conditionalFormatting>
  <conditionalFormatting sqref="P1862">
    <cfRule type="expression" dxfId="717" priority="2572" stopIfTrue="1">
      <formula>P1862&lt;&gt;P1861</formula>
    </cfRule>
  </conditionalFormatting>
  <conditionalFormatting sqref="P1862">
    <cfRule type="expression" dxfId="716" priority="2571" stopIfTrue="1">
      <formula>P1862&lt;&gt;P1861</formula>
    </cfRule>
  </conditionalFormatting>
  <conditionalFormatting sqref="P1862">
    <cfRule type="expression" dxfId="715" priority="2570" stopIfTrue="1">
      <formula>P1862&lt;&gt;P1861</formula>
    </cfRule>
  </conditionalFormatting>
  <conditionalFormatting sqref="P1862">
    <cfRule type="expression" dxfId="714" priority="2569" stopIfTrue="1">
      <formula>P1862&lt;&gt;P1861</formula>
    </cfRule>
  </conditionalFormatting>
  <conditionalFormatting sqref="P1862">
    <cfRule type="expression" dxfId="713" priority="2568" stopIfTrue="1">
      <formula>P1862&lt;&gt;P1861</formula>
    </cfRule>
  </conditionalFormatting>
  <conditionalFormatting sqref="P1862">
    <cfRule type="expression" dxfId="712" priority="2567" stopIfTrue="1">
      <formula>P1862&lt;&gt;P1861</formula>
    </cfRule>
  </conditionalFormatting>
  <conditionalFormatting sqref="P1862">
    <cfRule type="expression" dxfId="711" priority="2566" stopIfTrue="1">
      <formula>P1862&lt;&gt;P1861</formula>
    </cfRule>
  </conditionalFormatting>
  <conditionalFormatting sqref="P1862">
    <cfRule type="expression" dxfId="710" priority="2565" stopIfTrue="1">
      <formula>P1862&lt;&gt;P1861</formula>
    </cfRule>
  </conditionalFormatting>
  <conditionalFormatting sqref="P1862">
    <cfRule type="expression" dxfId="709" priority="2564" stopIfTrue="1">
      <formula>P1862&lt;&gt;P1861</formula>
    </cfRule>
  </conditionalFormatting>
  <conditionalFormatting sqref="P1862">
    <cfRule type="expression" dxfId="708" priority="2563" stopIfTrue="1">
      <formula>P1862&lt;&gt;P1861</formula>
    </cfRule>
  </conditionalFormatting>
  <conditionalFormatting sqref="P1862">
    <cfRule type="expression" dxfId="707" priority="2562" stopIfTrue="1">
      <formula>P1862&lt;&gt;P1861</formula>
    </cfRule>
  </conditionalFormatting>
  <conditionalFormatting sqref="P1862">
    <cfRule type="expression" dxfId="706" priority="2561" stopIfTrue="1">
      <formula>P1862&lt;&gt;P1861</formula>
    </cfRule>
  </conditionalFormatting>
  <conditionalFormatting sqref="P1862">
    <cfRule type="expression" dxfId="705" priority="2560" stopIfTrue="1">
      <formula>P1862&lt;&gt;P1861</formula>
    </cfRule>
  </conditionalFormatting>
  <conditionalFormatting sqref="P1862">
    <cfRule type="expression" dxfId="704" priority="2559" stopIfTrue="1">
      <formula>P1862&lt;&gt;P1861</formula>
    </cfRule>
  </conditionalFormatting>
  <conditionalFormatting sqref="P1862">
    <cfRule type="expression" dxfId="703" priority="2558" stopIfTrue="1">
      <formula>P1862&lt;&gt;P1861</formula>
    </cfRule>
  </conditionalFormatting>
  <conditionalFormatting sqref="P1862">
    <cfRule type="expression" dxfId="702" priority="2557" stopIfTrue="1">
      <formula>P1862&lt;&gt;P1861</formula>
    </cfRule>
  </conditionalFormatting>
  <conditionalFormatting sqref="P1862">
    <cfRule type="expression" dxfId="701" priority="2556" stopIfTrue="1">
      <formula>P1862&lt;&gt;P1861</formula>
    </cfRule>
  </conditionalFormatting>
  <conditionalFormatting sqref="P1862">
    <cfRule type="expression" dxfId="700" priority="2555" stopIfTrue="1">
      <formula>P1862&lt;&gt;P1861</formula>
    </cfRule>
  </conditionalFormatting>
  <conditionalFormatting sqref="P1862">
    <cfRule type="expression" dxfId="699" priority="2554" stopIfTrue="1">
      <formula>P1862&lt;&gt;P1861</formula>
    </cfRule>
  </conditionalFormatting>
  <conditionalFormatting sqref="P1862">
    <cfRule type="expression" dxfId="698" priority="2553" stopIfTrue="1">
      <formula>P1862&lt;&gt;P1861</formula>
    </cfRule>
  </conditionalFormatting>
  <conditionalFormatting sqref="P1862">
    <cfRule type="expression" dxfId="697" priority="2552" stopIfTrue="1">
      <formula>P1862&lt;&gt;P1861</formula>
    </cfRule>
  </conditionalFormatting>
  <conditionalFormatting sqref="P1862">
    <cfRule type="expression" dxfId="696" priority="2551" stopIfTrue="1">
      <formula>P1862&lt;&gt;P1861</formula>
    </cfRule>
  </conditionalFormatting>
  <conditionalFormatting sqref="P1862">
    <cfRule type="expression" dxfId="695" priority="2550" stopIfTrue="1">
      <formula>P1862&lt;&gt;P1861</formula>
    </cfRule>
  </conditionalFormatting>
  <conditionalFormatting sqref="P1862">
    <cfRule type="expression" dxfId="694" priority="2549" stopIfTrue="1">
      <formula>P1862&lt;&gt;P1861</formula>
    </cfRule>
  </conditionalFormatting>
  <conditionalFormatting sqref="P1862">
    <cfRule type="expression" dxfId="693" priority="2548" stopIfTrue="1">
      <formula>P1862&lt;&gt;P1861</formula>
    </cfRule>
  </conditionalFormatting>
  <conditionalFormatting sqref="P1862">
    <cfRule type="expression" dxfId="692" priority="2547" stopIfTrue="1">
      <formula>P1862&lt;&gt;P1861</formula>
    </cfRule>
  </conditionalFormatting>
  <conditionalFormatting sqref="P1862">
    <cfRule type="expression" dxfId="691" priority="2546" stopIfTrue="1">
      <formula>P1862&lt;&gt;P1861</formula>
    </cfRule>
  </conditionalFormatting>
  <conditionalFormatting sqref="P1862">
    <cfRule type="expression" dxfId="690" priority="2545" stopIfTrue="1">
      <formula>P1862&lt;&gt;P1861</formula>
    </cfRule>
  </conditionalFormatting>
  <conditionalFormatting sqref="P1862">
    <cfRule type="expression" dxfId="689" priority="2544" stopIfTrue="1">
      <formula>P1862&lt;&gt;P1861</formula>
    </cfRule>
  </conditionalFormatting>
  <conditionalFormatting sqref="P1862">
    <cfRule type="expression" dxfId="688" priority="2543" stopIfTrue="1">
      <formula>P1862&lt;&gt;P1861</formula>
    </cfRule>
  </conditionalFormatting>
  <conditionalFormatting sqref="P1862">
    <cfRule type="expression" dxfId="687" priority="2542" stopIfTrue="1">
      <formula>P1862&lt;&gt;P1861</formula>
    </cfRule>
  </conditionalFormatting>
  <conditionalFormatting sqref="P1862">
    <cfRule type="expression" dxfId="686" priority="2541" stopIfTrue="1">
      <formula>P1862&lt;&gt;P1861</formula>
    </cfRule>
  </conditionalFormatting>
  <conditionalFormatting sqref="P1862">
    <cfRule type="expression" dxfId="685" priority="2540" stopIfTrue="1">
      <formula>P1862&lt;&gt;P1861</formula>
    </cfRule>
  </conditionalFormatting>
  <conditionalFormatting sqref="P1862">
    <cfRule type="expression" dxfId="684" priority="2539" stopIfTrue="1">
      <formula>P1862&lt;&gt;P1861</formula>
    </cfRule>
  </conditionalFormatting>
  <conditionalFormatting sqref="P1862">
    <cfRule type="expression" dxfId="683" priority="2538" stopIfTrue="1">
      <formula>P1862&lt;&gt;P1861</formula>
    </cfRule>
  </conditionalFormatting>
  <conditionalFormatting sqref="P1862">
    <cfRule type="expression" dxfId="682" priority="2537" stopIfTrue="1">
      <formula>P1862&lt;&gt;P1861</formula>
    </cfRule>
  </conditionalFormatting>
  <conditionalFormatting sqref="P1862">
    <cfRule type="expression" dxfId="681" priority="2536" stopIfTrue="1">
      <formula>P1862&lt;&gt;P1861</formula>
    </cfRule>
  </conditionalFormatting>
  <conditionalFormatting sqref="P1862">
    <cfRule type="expression" dxfId="680" priority="2535" stopIfTrue="1">
      <formula>P1862&lt;&gt;P1861</formula>
    </cfRule>
  </conditionalFormatting>
  <conditionalFormatting sqref="P1862">
    <cfRule type="expression" dxfId="679" priority="2534" stopIfTrue="1">
      <formula>P1862&lt;&gt;P1861</formula>
    </cfRule>
  </conditionalFormatting>
  <conditionalFormatting sqref="P1862">
    <cfRule type="expression" dxfId="678" priority="2533" stopIfTrue="1">
      <formula>P1862&lt;&gt;P1861</formula>
    </cfRule>
  </conditionalFormatting>
  <conditionalFormatting sqref="P1862">
    <cfRule type="expression" dxfId="677" priority="2532" stopIfTrue="1">
      <formula>P1862&lt;&gt;P1861</formula>
    </cfRule>
  </conditionalFormatting>
  <conditionalFormatting sqref="P1862">
    <cfRule type="expression" dxfId="676" priority="2531" stopIfTrue="1">
      <formula>P1862&lt;&gt;P1861</formula>
    </cfRule>
  </conditionalFormatting>
  <conditionalFormatting sqref="P1862">
    <cfRule type="expression" dxfId="675" priority="2530" stopIfTrue="1">
      <formula>P1862&lt;&gt;P1861</formula>
    </cfRule>
  </conditionalFormatting>
  <conditionalFormatting sqref="P1862">
    <cfRule type="expression" dxfId="674" priority="2529" stopIfTrue="1">
      <formula>P1862&lt;&gt;P1861</formula>
    </cfRule>
  </conditionalFormatting>
  <conditionalFormatting sqref="P1862">
    <cfRule type="expression" dxfId="673" priority="2528" stopIfTrue="1">
      <formula>P1862&lt;&gt;P1861</formula>
    </cfRule>
  </conditionalFormatting>
  <conditionalFormatting sqref="H1657">
    <cfRule type="expression" dxfId="672" priority="2527" stopIfTrue="1">
      <formula>H1657&lt;G1657</formula>
    </cfRule>
  </conditionalFormatting>
  <conditionalFormatting sqref="I1657">
    <cfRule type="expression" dxfId="671" priority="2526" stopIfTrue="1">
      <formula>I1657&lt;H1657</formula>
    </cfRule>
  </conditionalFormatting>
  <conditionalFormatting sqref="H1657">
    <cfRule type="expression" dxfId="670" priority="2525" stopIfTrue="1">
      <formula>H1657&lt;G1657</formula>
    </cfRule>
  </conditionalFormatting>
  <conditionalFormatting sqref="I1657">
    <cfRule type="expression" dxfId="669" priority="2524" stopIfTrue="1">
      <formula>I1657&lt;H1657</formula>
    </cfRule>
  </conditionalFormatting>
  <conditionalFormatting sqref="H1657">
    <cfRule type="expression" dxfId="668" priority="2523" stopIfTrue="1">
      <formula>H1657&lt;G1657</formula>
    </cfRule>
  </conditionalFormatting>
  <conditionalFormatting sqref="I1657">
    <cfRule type="expression" dxfId="667" priority="2522" stopIfTrue="1">
      <formula>I1657&lt;H1657</formula>
    </cfRule>
  </conditionalFormatting>
  <conditionalFormatting sqref="H1657">
    <cfRule type="expression" dxfId="666" priority="2521" stopIfTrue="1">
      <formula>H1657&lt;G1657</formula>
    </cfRule>
  </conditionalFormatting>
  <conditionalFormatting sqref="I1657">
    <cfRule type="expression" dxfId="665" priority="2520" stopIfTrue="1">
      <formula>I1657&lt;H1657</formula>
    </cfRule>
  </conditionalFormatting>
  <conditionalFormatting sqref="S1657">
    <cfRule type="expression" dxfId="664" priority="2519" stopIfTrue="1">
      <formula>S1657&lt;R1657</formula>
    </cfRule>
  </conditionalFormatting>
  <conditionalFormatting sqref="S1657">
    <cfRule type="expression" dxfId="663" priority="2518" stopIfTrue="1">
      <formula>S1657&lt;R1657</formula>
    </cfRule>
  </conditionalFormatting>
  <conditionalFormatting sqref="S1657">
    <cfRule type="expression" dxfId="662" priority="2517" stopIfTrue="1">
      <formula>S1657&lt;R1657</formula>
    </cfRule>
  </conditionalFormatting>
  <conditionalFormatting sqref="T1657">
    <cfRule type="expression" dxfId="661" priority="2516" stopIfTrue="1">
      <formula>T1657&lt;S1657</formula>
    </cfRule>
  </conditionalFormatting>
  <conditionalFormatting sqref="U1657">
    <cfRule type="expression" dxfId="660" priority="2515" stopIfTrue="1">
      <formula>U1657&lt;T1657</formula>
    </cfRule>
  </conditionalFormatting>
  <conditionalFormatting sqref="U1657">
    <cfRule type="expression" dxfId="659" priority="2514" stopIfTrue="1">
      <formula>U1657&lt;T1657</formula>
    </cfRule>
  </conditionalFormatting>
  <conditionalFormatting sqref="V1657">
    <cfRule type="expression" dxfId="658" priority="2513" stopIfTrue="1">
      <formula>V1657&lt;U1657</formula>
    </cfRule>
  </conditionalFormatting>
  <conditionalFormatting sqref="V1657">
    <cfRule type="expression" dxfId="657" priority="2512" stopIfTrue="1">
      <formula>V1657&lt;U1657</formula>
    </cfRule>
  </conditionalFormatting>
  <conditionalFormatting sqref="S1657">
    <cfRule type="expression" dxfId="656" priority="2511" stopIfTrue="1">
      <formula>S1657&lt;R1657</formula>
    </cfRule>
  </conditionalFormatting>
  <conditionalFormatting sqref="S1657">
    <cfRule type="expression" dxfId="655" priority="2510" stopIfTrue="1">
      <formula>S1657&lt;R1657</formula>
    </cfRule>
  </conditionalFormatting>
  <conditionalFormatting sqref="S1657">
    <cfRule type="expression" dxfId="654" priority="2509" stopIfTrue="1">
      <formula>S1657&lt;R1657</formula>
    </cfRule>
  </conditionalFormatting>
  <conditionalFormatting sqref="T1657">
    <cfRule type="expression" dxfId="653" priority="2508" stopIfTrue="1">
      <formula>T1657&lt;S1657</formula>
    </cfRule>
  </conditionalFormatting>
  <conditionalFormatting sqref="U1657">
    <cfRule type="expression" dxfId="652" priority="2507" stopIfTrue="1">
      <formula>U1657&lt;T1657</formula>
    </cfRule>
  </conditionalFormatting>
  <conditionalFormatting sqref="U1657">
    <cfRule type="expression" dxfId="651" priority="2506" stopIfTrue="1">
      <formula>U1657&lt;T1657</formula>
    </cfRule>
  </conditionalFormatting>
  <conditionalFormatting sqref="V1657">
    <cfRule type="expression" dxfId="650" priority="2505" stopIfTrue="1">
      <formula>V1657&lt;U1657</formula>
    </cfRule>
  </conditionalFormatting>
  <conditionalFormatting sqref="V1657">
    <cfRule type="expression" dxfId="649" priority="2504" stopIfTrue="1">
      <formula>V1657&lt;U1657</formula>
    </cfRule>
  </conditionalFormatting>
  <conditionalFormatting sqref="S1657">
    <cfRule type="expression" dxfId="648" priority="2503" stopIfTrue="1">
      <formula>S1657&lt;R1657</formula>
    </cfRule>
  </conditionalFormatting>
  <conditionalFormatting sqref="S1657">
    <cfRule type="expression" dxfId="647" priority="2502" stopIfTrue="1">
      <formula>S1657&lt;R1657</formula>
    </cfRule>
  </conditionalFormatting>
  <conditionalFormatting sqref="S1657">
    <cfRule type="expression" dxfId="646" priority="2501" stopIfTrue="1">
      <formula>S1657&lt;R1657</formula>
    </cfRule>
  </conditionalFormatting>
  <conditionalFormatting sqref="T1657">
    <cfRule type="expression" dxfId="645" priority="2500" stopIfTrue="1">
      <formula>T1657&lt;S1657</formula>
    </cfRule>
  </conditionalFormatting>
  <conditionalFormatting sqref="U1657">
    <cfRule type="expression" dxfId="644" priority="2499" stopIfTrue="1">
      <formula>U1657&lt;T1657</formula>
    </cfRule>
  </conditionalFormatting>
  <conditionalFormatting sqref="U1657">
    <cfRule type="expression" dxfId="643" priority="2498" stopIfTrue="1">
      <formula>U1657&lt;T1657</formula>
    </cfRule>
  </conditionalFormatting>
  <conditionalFormatting sqref="V1657">
    <cfRule type="expression" dxfId="642" priority="2497" stopIfTrue="1">
      <formula>V1657&lt;U1657</formula>
    </cfRule>
  </conditionalFormatting>
  <conditionalFormatting sqref="V1657">
    <cfRule type="expression" dxfId="641" priority="2496" stopIfTrue="1">
      <formula>V1657&lt;U1657</formula>
    </cfRule>
  </conditionalFormatting>
  <conditionalFormatting sqref="S1657">
    <cfRule type="expression" dxfId="640" priority="2495" stopIfTrue="1">
      <formula>S1657&lt;R1657</formula>
    </cfRule>
  </conditionalFormatting>
  <conditionalFormatting sqref="S1657">
    <cfRule type="expression" dxfId="639" priority="2494" stopIfTrue="1">
      <formula>S1657&lt;R1657</formula>
    </cfRule>
  </conditionalFormatting>
  <conditionalFormatting sqref="S1657">
    <cfRule type="expression" dxfId="638" priority="2493" stopIfTrue="1">
      <formula>S1657&lt;R1657</formula>
    </cfRule>
  </conditionalFormatting>
  <conditionalFormatting sqref="T1657">
    <cfRule type="expression" dxfId="637" priority="2492" stopIfTrue="1">
      <formula>T1657&lt;S1657</formula>
    </cfRule>
  </conditionalFormatting>
  <conditionalFormatting sqref="U1657">
    <cfRule type="expression" dxfId="636" priority="2491" stopIfTrue="1">
      <formula>U1657&lt;T1657</formula>
    </cfRule>
  </conditionalFormatting>
  <conditionalFormatting sqref="U1657">
    <cfRule type="expression" dxfId="635" priority="2490" stopIfTrue="1">
      <formula>U1657&lt;T1657</formula>
    </cfRule>
  </conditionalFormatting>
  <conditionalFormatting sqref="V1657">
    <cfRule type="expression" dxfId="634" priority="2489" stopIfTrue="1">
      <formula>V1657&lt;U1657</formula>
    </cfRule>
  </conditionalFormatting>
  <conditionalFormatting sqref="V1657">
    <cfRule type="expression" dxfId="633" priority="2488" stopIfTrue="1">
      <formula>V1657&lt;U1657</formula>
    </cfRule>
  </conditionalFormatting>
  <conditionalFormatting sqref="U1657">
    <cfRule type="expression" dxfId="632" priority="2487" stopIfTrue="1">
      <formula>U1657&lt;T1657</formula>
    </cfRule>
  </conditionalFormatting>
  <conditionalFormatting sqref="V1657">
    <cfRule type="expression" dxfId="631" priority="2486" stopIfTrue="1">
      <formula>V1657&lt;U1657</formula>
    </cfRule>
  </conditionalFormatting>
  <conditionalFormatting sqref="U1657">
    <cfRule type="expression" dxfId="630" priority="2485" stopIfTrue="1">
      <formula>U1657&lt;T1657</formula>
    </cfRule>
  </conditionalFormatting>
  <conditionalFormatting sqref="V1657">
    <cfRule type="expression" dxfId="629" priority="2484" stopIfTrue="1">
      <formula>V1657&lt;U1657</formula>
    </cfRule>
  </conditionalFormatting>
  <conditionalFormatting sqref="U1657">
    <cfRule type="expression" dxfId="628" priority="2483" stopIfTrue="1">
      <formula>U1657&lt;T1657</formula>
    </cfRule>
  </conditionalFormatting>
  <conditionalFormatting sqref="V1657">
    <cfRule type="expression" dxfId="627" priority="2482" stopIfTrue="1">
      <formula>V1657&lt;U1657</formula>
    </cfRule>
  </conditionalFormatting>
  <conditionalFormatting sqref="U1657">
    <cfRule type="expression" dxfId="626" priority="2481" stopIfTrue="1">
      <formula>U1657&lt;T1657</formula>
    </cfRule>
  </conditionalFormatting>
  <conditionalFormatting sqref="V1657">
    <cfRule type="expression" dxfId="625" priority="2480" stopIfTrue="1">
      <formula>V1657&lt;U1657</formula>
    </cfRule>
  </conditionalFormatting>
  <conditionalFormatting sqref="X1862">
    <cfRule type="expression" dxfId="624" priority="2479" stopIfTrue="1">
      <formula>X1862&lt;&gt;X1861</formula>
    </cfRule>
  </conditionalFormatting>
  <conditionalFormatting sqref="X1862">
    <cfRule type="expression" dxfId="623" priority="2478" stopIfTrue="1">
      <formula>X1862&lt;&gt;X1861</formula>
    </cfRule>
  </conditionalFormatting>
  <conditionalFormatting sqref="X1862">
    <cfRule type="expression" dxfId="622" priority="2477" stopIfTrue="1">
      <formula>X1862&lt;&gt;X1861</formula>
    </cfRule>
  </conditionalFormatting>
  <conditionalFormatting sqref="X1862">
    <cfRule type="expression" dxfId="621" priority="2476" stopIfTrue="1">
      <formula>X1862&lt;&gt;X1861</formula>
    </cfRule>
  </conditionalFormatting>
  <conditionalFormatting sqref="X1862">
    <cfRule type="expression" dxfId="620" priority="2475" stopIfTrue="1">
      <formula>X1862&lt;&gt;X1861</formula>
    </cfRule>
  </conditionalFormatting>
  <conditionalFormatting sqref="X1862">
    <cfRule type="expression" dxfId="619" priority="2474" stopIfTrue="1">
      <formula>X1862&lt;&gt;X1861</formula>
    </cfRule>
  </conditionalFormatting>
  <conditionalFormatting sqref="X1862">
    <cfRule type="expression" dxfId="618" priority="2473" stopIfTrue="1">
      <formula>X1862&lt;&gt;X1861</formula>
    </cfRule>
  </conditionalFormatting>
  <conditionalFormatting sqref="X1862">
    <cfRule type="expression" dxfId="617" priority="2472" stopIfTrue="1">
      <formula>X1862&lt;&gt;X1861</formula>
    </cfRule>
  </conditionalFormatting>
  <conditionalFormatting sqref="X1862">
    <cfRule type="expression" dxfId="616" priority="2471" stopIfTrue="1">
      <formula>X1862&lt;&gt;X1861</formula>
    </cfRule>
  </conditionalFormatting>
  <conditionalFormatting sqref="X1862">
    <cfRule type="expression" dxfId="615" priority="2470" stopIfTrue="1">
      <formula>X1862&lt;&gt;X1861</formula>
    </cfRule>
  </conditionalFormatting>
  <conditionalFormatting sqref="X1862">
    <cfRule type="expression" dxfId="614" priority="2469" stopIfTrue="1">
      <formula>X1862&lt;&gt;X1861</formula>
    </cfRule>
  </conditionalFormatting>
  <conditionalFormatting sqref="X1862">
    <cfRule type="expression" dxfId="613" priority="2468" stopIfTrue="1">
      <formula>X1862&lt;&gt;X1861</formula>
    </cfRule>
  </conditionalFormatting>
  <conditionalFormatting sqref="X1862">
    <cfRule type="expression" dxfId="612" priority="2467" stopIfTrue="1">
      <formula>X1862&lt;&gt;X1861</formula>
    </cfRule>
  </conditionalFormatting>
  <conditionalFormatting sqref="X1862">
    <cfRule type="expression" dxfId="611" priority="2466" stopIfTrue="1">
      <formula>X1862&lt;&gt;X1861</formula>
    </cfRule>
  </conditionalFormatting>
  <conditionalFormatting sqref="X1862">
    <cfRule type="expression" dxfId="610" priority="2465" stopIfTrue="1">
      <formula>X1862&lt;&gt;X1861</formula>
    </cfRule>
  </conditionalFormatting>
  <conditionalFormatting sqref="X1862">
    <cfRule type="expression" dxfId="609" priority="2464" stopIfTrue="1">
      <formula>X1862&lt;&gt;X1861</formula>
    </cfRule>
  </conditionalFormatting>
  <conditionalFormatting sqref="B1709:C1709">
    <cfRule type="expression" dxfId="608" priority="2414" stopIfTrue="1">
      <formula>B1709&lt;&gt;#REF!</formula>
    </cfRule>
  </conditionalFormatting>
  <conditionalFormatting sqref="B1739:C1739">
    <cfRule type="expression" dxfId="607" priority="2413" stopIfTrue="1">
      <formula>B1739&lt;&gt;#REF!</formula>
    </cfRule>
  </conditionalFormatting>
  <conditionalFormatting sqref="B1769:C1769">
    <cfRule type="expression" dxfId="606" priority="2412" stopIfTrue="1">
      <formula>B1769&lt;&gt;#REF!</formula>
    </cfRule>
  </conditionalFormatting>
  <conditionalFormatting sqref="B1799:C1799">
    <cfRule type="expression" dxfId="605" priority="2411" stopIfTrue="1">
      <formula>B1799&lt;&gt;#REF!</formula>
    </cfRule>
  </conditionalFormatting>
  <conditionalFormatting sqref="U1763">
    <cfRule type="expression" dxfId="604" priority="1641" stopIfTrue="1">
      <formula>U1763&lt;&gt;U1762</formula>
    </cfRule>
  </conditionalFormatting>
  <conditionalFormatting sqref="U1763">
    <cfRule type="expression" dxfId="603" priority="1642" stopIfTrue="1">
      <formula>U1763&lt;&gt;U1762</formula>
    </cfRule>
  </conditionalFormatting>
  <conditionalFormatting sqref="U1763">
    <cfRule type="expression" dxfId="602" priority="1643" stopIfTrue="1">
      <formula>U1763&lt;&gt;U1762</formula>
    </cfRule>
  </conditionalFormatting>
  <conditionalFormatting sqref="U1763">
    <cfRule type="expression" dxfId="601" priority="1644" stopIfTrue="1">
      <formula>U1763&lt;&gt;U1762</formula>
    </cfRule>
  </conditionalFormatting>
  <conditionalFormatting sqref="U1763">
    <cfRule type="expression" dxfId="600" priority="1645" stopIfTrue="1">
      <formula>U1763&lt;&gt;U1762</formula>
    </cfRule>
  </conditionalFormatting>
  <conditionalFormatting sqref="U1763">
    <cfRule type="expression" dxfId="599" priority="1646" stopIfTrue="1">
      <formula>U1763&lt;&gt;U1762</formula>
    </cfRule>
  </conditionalFormatting>
  <conditionalFormatting sqref="U1763">
    <cfRule type="expression" dxfId="598" priority="1647" stopIfTrue="1">
      <formula>U1763&lt;&gt;U1762</formula>
    </cfRule>
  </conditionalFormatting>
  <conditionalFormatting sqref="U1763">
    <cfRule type="expression" dxfId="597" priority="1648" stopIfTrue="1">
      <formula>U1763&lt;&gt;U1762</formula>
    </cfRule>
  </conditionalFormatting>
  <conditionalFormatting sqref="U1763">
    <cfRule type="expression" dxfId="596" priority="1649" stopIfTrue="1">
      <formula>U1763&lt;&gt;U1762</formula>
    </cfRule>
  </conditionalFormatting>
  <conditionalFormatting sqref="U1763">
    <cfRule type="expression" dxfId="595" priority="1650" stopIfTrue="1">
      <formula>U1763&lt;&gt;U1762</formula>
    </cfRule>
  </conditionalFormatting>
  <conditionalFormatting sqref="U1763">
    <cfRule type="expression" dxfId="594" priority="1651" stopIfTrue="1">
      <formula>U1763&lt;&gt;U1762</formula>
    </cfRule>
  </conditionalFormatting>
  <conditionalFormatting sqref="U1763">
    <cfRule type="expression" dxfId="593" priority="1652" stopIfTrue="1">
      <formula>U1763&lt;&gt;U1762</formula>
    </cfRule>
  </conditionalFormatting>
  <conditionalFormatting sqref="U1763">
    <cfRule type="expression" dxfId="592" priority="1653" stopIfTrue="1">
      <formula>U1763&lt;&gt;U1762</formula>
    </cfRule>
  </conditionalFormatting>
  <conditionalFormatting sqref="U1763">
    <cfRule type="expression" dxfId="591" priority="1654" stopIfTrue="1">
      <formula>U1763&lt;&gt;U1762</formula>
    </cfRule>
  </conditionalFormatting>
  <conditionalFormatting sqref="U1763">
    <cfRule type="expression" dxfId="590" priority="1655" stopIfTrue="1">
      <formula>U1763&lt;&gt;U1762</formula>
    </cfRule>
  </conditionalFormatting>
  <conditionalFormatting sqref="U1763">
    <cfRule type="expression" dxfId="589" priority="1656" stopIfTrue="1">
      <formula>U1763&lt;&gt;U1762</formula>
    </cfRule>
  </conditionalFormatting>
  <conditionalFormatting sqref="U1763">
    <cfRule type="expression" dxfId="588" priority="1657" stopIfTrue="1">
      <formula>U1763&lt;&gt;U1762</formula>
    </cfRule>
  </conditionalFormatting>
  <conditionalFormatting sqref="U1763">
    <cfRule type="expression" dxfId="587" priority="1658" stopIfTrue="1">
      <formula>U1763&lt;&gt;U1762</formula>
    </cfRule>
  </conditionalFormatting>
  <conditionalFormatting sqref="U1763">
    <cfRule type="expression" dxfId="586" priority="1659" stopIfTrue="1">
      <formula>U1763&lt;&gt;U1762</formula>
    </cfRule>
  </conditionalFormatting>
  <conditionalFormatting sqref="U1763">
    <cfRule type="expression" dxfId="585" priority="1660" stopIfTrue="1">
      <formula>U1763&lt;&gt;U1762</formula>
    </cfRule>
  </conditionalFormatting>
  <conditionalFormatting sqref="U1763">
    <cfRule type="expression" dxfId="584" priority="1661" stopIfTrue="1">
      <formula>U1763&lt;&gt;U1762</formula>
    </cfRule>
  </conditionalFormatting>
  <conditionalFormatting sqref="U1763">
    <cfRule type="expression" dxfId="583" priority="1662" stopIfTrue="1">
      <formula>U1763&lt;&gt;U1762</formula>
    </cfRule>
  </conditionalFormatting>
  <conditionalFormatting sqref="U1763">
    <cfRule type="expression" dxfId="582" priority="1663" stopIfTrue="1">
      <formula>U1763&lt;&gt;U1762</formula>
    </cfRule>
  </conditionalFormatting>
  <conditionalFormatting sqref="U1763">
    <cfRule type="expression" dxfId="581" priority="1664" stopIfTrue="1">
      <formula>U1763&lt;&gt;U1762</formula>
    </cfRule>
  </conditionalFormatting>
  <conditionalFormatting sqref="U1763">
    <cfRule type="expression" dxfId="580" priority="1665" stopIfTrue="1">
      <formula>U1763&lt;&gt;U1762</formula>
    </cfRule>
  </conditionalFormatting>
  <conditionalFormatting sqref="U1763">
    <cfRule type="expression" dxfId="579" priority="1666" stopIfTrue="1">
      <formula>U1763&lt;&gt;U1762</formula>
    </cfRule>
  </conditionalFormatting>
  <conditionalFormatting sqref="U1763">
    <cfRule type="expression" dxfId="578" priority="1667" stopIfTrue="1">
      <formula>U1763&lt;&gt;U1762</formula>
    </cfRule>
  </conditionalFormatting>
  <conditionalFormatting sqref="U1763">
    <cfRule type="expression" dxfId="577" priority="1668" stopIfTrue="1">
      <formula>U1763&lt;&gt;U1762</formula>
    </cfRule>
  </conditionalFormatting>
  <conditionalFormatting sqref="U1763">
    <cfRule type="expression" dxfId="576" priority="1669" stopIfTrue="1">
      <formula>U1763&lt;&gt;U1762</formula>
    </cfRule>
  </conditionalFormatting>
  <conditionalFormatting sqref="U1763">
    <cfRule type="expression" dxfId="575" priority="1670" stopIfTrue="1">
      <formula>U1763&lt;&gt;U1762</formula>
    </cfRule>
  </conditionalFormatting>
  <conditionalFormatting sqref="U1763">
    <cfRule type="expression" dxfId="574" priority="1671" stopIfTrue="1">
      <formula>U1763&lt;&gt;U1762</formula>
    </cfRule>
  </conditionalFormatting>
  <conditionalFormatting sqref="U1763">
    <cfRule type="expression" dxfId="573" priority="1672" stopIfTrue="1">
      <formula>U1763&lt;&gt;U1762</formula>
    </cfRule>
  </conditionalFormatting>
  <conditionalFormatting sqref="U1763">
    <cfRule type="expression" dxfId="572" priority="1673" stopIfTrue="1">
      <formula>U1763&lt;&gt;U1762</formula>
    </cfRule>
  </conditionalFormatting>
  <conditionalFormatting sqref="U1763">
    <cfRule type="expression" dxfId="571" priority="1674" stopIfTrue="1">
      <formula>U1763&lt;&gt;U1762</formula>
    </cfRule>
  </conditionalFormatting>
  <conditionalFormatting sqref="U1763">
    <cfRule type="expression" dxfId="570" priority="1675" stopIfTrue="1">
      <formula>U1763&lt;&gt;U1762</formula>
    </cfRule>
  </conditionalFormatting>
  <conditionalFormatting sqref="U1763">
    <cfRule type="expression" dxfId="569" priority="1676" stopIfTrue="1">
      <formula>U1763&lt;&gt;U1762</formula>
    </cfRule>
  </conditionalFormatting>
  <conditionalFormatting sqref="U1763">
    <cfRule type="expression" dxfId="568" priority="1677" stopIfTrue="1">
      <formula>U1763&lt;&gt;U1762</formula>
    </cfRule>
  </conditionalFormatting>
  <conditionalFormatting sqref="U1763">
    <cfRule type="expression" dxfId="567" priority="1678" stopIfTrue="1">
      <formula>U1763&lt;&gt;U1762</formula>
    </cfRule>
  </conditionalFormatting>
  <conditionalFormatting sqref="U1763">
    <cfRule type="expression" dxfId="566" priority="1679" stopIfTrue="1">
      <formula>U1763&lt;&gt;U1762</formula>
    </cfRule>
  </conditionalFormatting>
  <conditionalFormatting sqref="U1763">
    <cfRule type="expression" dxfId="565" priority="1680" stopIfTrue="1">
      <formula>U1763&lt;&gt;U1762</formula>
    </cfRule>
  </conditionalFormatting>
  <conditionalFormatting sqref="U1763">
    <cfRule type="expression" dxfId="564" priority="1640" stopIfTrue="1">
      <formula>U1763&lt;&gt;U1762</formula>
    </cfRule>
  </conditionalFormatting>
  <conditionalFormatting sqref="U1763">
    <cfRule type="expression" dxfId="563" priority="1639" stopIfTrue="1">
      <formula>U1763&lt;&gt;U1762</formula>
    </cfRule>
  </conditionalFormatting>
  <conditionalFormatting sqref="U1763">
    <cfRule type="expression" dxfId="562" priority="1638" stopIfTrue="1">
      <formula>U1763&lt;&gt;U1762</formula>
    </cfRule>
  </conditionalFormatting>
  <conditionalFormatting sqref="U1763">
    <cfRule type="expression" dxfId="561" priority="1637" stopIfTrue="1">
      <formula>U1763&lt;&gt;U1762</formula>
    </cfRule>
  </conditionalFormatting>
  <conditionalFormatting sqref="U1763">
    <cfRule type="expression" dxfId="560" priority="1636" stopIfTrue="1">
      <formula>U1763&lt;&gt;U1762</formula>
    </cfRule>
  </conditionalFormatting>
  <conditionalFormatting sqref="U1763">
    <cfRule type="expression" dxfId="559" priority="1635" stopIfTrue="1">
      <formula>U1763&lt;&gt;U1762</formula>
    </cfRule>
  </conditionalFormatting>
  <conditionalFormatting sqref="U1763">
    <cfRule type="expression" dxfId="558" priority="1634" stopIfTrue="1">
      <formula>U1763&lt;&gt;U1762</formula>
    </cfRule>
  </conditionalFormatting>
  <conditionalFormatting sqref="U1763">
    <cfRule type="expression" dxfId="557" priority="1633" stopIfTrue="1">
      <formula>U1763&lt;&gt;U1762</formula>
    </cfRule>
  </conditionalFormatting>
  <conditionalFormatting sqref="U1763">
    <cfRule type="expression" dxfId="556" priority="1632" stopIfTrue="1">
      <formula>U1763&lt;&gt;U1762</formula>
    </cfRule>
  </conditionalFormatting>
  <conditionalFormatting sqref="U1763">
    <cfRule type="expression" dxfId="555" priority="1631" stopIfTrue="1">
      <formula>U1763&lt;&gt;U1762</formula>
    </cfRule>
  </conditionalFormatting>
  <conditionalFormatting sqref="U1763">
    <cfRule type="expression" dxfId="554" priority="1630" stopIfTrue="1">
      <formula>U1763&lt;&gt;U1762</formula>
    </cfRule>
  </conditionalFormatting>
  <conditionalFormatting sqref="U1763">
    <cfRule type="expression" dxfId="553" priority="1629" stopIfTrue="1">
      <formula>U1763&lt;&gt;U1762</formula>
    </cfRule>
  </conditionalFormatting>
  <conditionalFormatting sqref="U1763">
    <cfRule type="expression" dxfId="552" priority="1628" stopIfTrue="1">
      <formula>U1763&lt;&gt;U1762</formula>
    </cfRule>
  </conditionalFormatting>
  <conditionalFormatting sqref="U1763">
    <cfRule type="expression" dxfId="551" priority="1627" stopIfTrue="1">
      <formula>U1763&lt;&gt;U1762</formula>
    </cfRule>
  </conditionalFormatting>
  <conditionalFormatting sqref="U1763">
    <cfRule type="expression" dxfId="550" priority="1626" stopIfTrue="1">
      <formula>U1763&lt;&gt;U1762</formula>
    </cfRule>
  </conditionalFormatting>
  <conditionalFormatting sqref="U1763">
    <cfRule type="expression" dxfId="549" priority="1625" stopIfTrue="1">
      <formula>U1763&lt;&gt;U1762</formula>
    </cfRule>
  </conditionalFormatting>
  <conditionalFormatting sqref="U1763">
    <cfRule type="expression" dxfId="548" priority="1624" stopIfTrue="1">
      <formula>U1763&lt;&gt;U1762</formula>
    </cfRule>
  </conditionalFormatting>
  <conditionalFormatting sqref="U1763">
    <cfRule type="expression" dxfId="547" priority="1623" stopIfTrue="1">
      <formula>U1763&lt;&gt;U1762</formula>
    </cfRule>
  </conditionalFormatting>
  <conditionalFormatting sqref="U1763">
    <cfRule type="expression" dxfId="546" priority="1622" stopIfTrue="1">
      <formula>U1763&lt;&gt;U1762</formula>
    </cfRule>
  </conditionalFormatting>
  <conditionalFormatting sqref="U1763">
    <cfRule type="expression" dxfId="545" priority="1621" stopIfTrue="1">
      <formula>U1763&lt;&gt;U1762</formula>
    </cfRule>
  </conditionalFormatting>
  <conditionalFormatting sqref="U1763">
    <cfRule type="expression" dxfId="544" priority="1620" stopIfTrue="1">
      <formula>U1763&lt;&gt;U1762</formula>
    </cfRule>
  </conditionalFormatting>
  <conditionalFormatting sqref="U1763">
    <cfRule type="expression" dxfId="543" priority="1619" stopIfTrue="1">
      <formula>U1763&lt;&gt;U1762</formula>
    </cfRule>
  </conditionalFormatting>
  <conditionalFormatting sqref="U1763">
    <cfRule type="expression" dxfId="542" priority="1618" stopIfTrue="1">
      <formula>U1763&lt;&gt;U1762</formula>
    </cfRule>
  </conditionalFormatting>
  <conditionalFormatting sqref="U1763">
    <cfRule type="expression" dxfId="541" priority="1617" stopIfTrue="1">
      <formula>U1763&lt;&gt;U1762</formula>
    </cfRule>
  </conditionalFormatting>
  <conditionalFormatting sqref="U1763">
    <cfRule type="expression" dxfId="540" priority="1616" stopIfTrue="1">
      <formula>U1763&lt;&gt;U1762</formula>
    </cfRule>
  </conditionalFormatting>
  <conditionalFormatting sqref="U1763">
    <cfRule type="expression" dxfId="539" priority="1615" stopIfTrue="1">
      <formula>U1763&lt;&gt;U1762</formula>
    </cfRule>
  </conditionalFormatting>
  <conditionalFormatting sqref="U1763">
    <cfRule type="expression" dxfId="538" priority="1614" stopIfTrue="1">
      <formula>U1763&lt;&gt;U1762</formula>
    </cfRule>
  </conditionalFormatting>
  <conditionalFormatting sqref="U1763">
    <cfRule type="expression" dxfId="537" priority="1613" stopIfTrue="1">
      <formula>U1763&lt;&gt;U1762</formula>
    </cfRule>
  </conditionalFormatting>
  <conditionalFormatting sqref="U1763">
    <cfRule type="expression" dxfId="536" priority="1612" stopIfTrue="1">
      <formula>U1763&lt;&gt;U1762</formula>
    </cfRule>
  </conditionalFormatting>
  <conditionalFormatting sqref="U1763">
    <cfRule type="expression" dxfId="535" priority="1611" stopIfTrue="1">
      <formula>U1763&lt;&gt;U1762</formula>
    </cfRule>
  </conditionalFormatting>
  <conditionalFormatting sqref="U1763">
    <cfRule type="expression" dxfId="534" priority="1610" stopIfTrue="1">
      <formula>U1763&lt;&gt;U1762</formula>
    </cfRule>
  </conditionalFormatting>
  <conditionalFormatting sqref="U1763">
    <cfRule type="expression" dxfId="533" priority="1609" stopIfTrue="1">
      <formula>U1763&lt;&gt;U1762</formula>
    </cfRule>
  </conditionalFormatting>
  <conditionalFormatting sqref="U1763">
    <cfRule type="expression" dxfId="532" priority="1608" stopIfTrue="1">
      <formula>U1763&lt;&gt;U1762</formula>
    </cfRule>
  </conditionalFormatting>
  <conditionalFormatting sqref="U1763">
    <cfRule type="expression" dxfId="531" priority="1607" stopIfTrue="1">
      <formula>U1763&lt;&gt;U1762</formula>
    </cfRule>
  </conditionalFormatting>
  <conditionalFormatting sqref="U1763">
    <cfRule type="expression" dxfId="530" priority="1606" stopIfTrue="1">
      <formula>U1763&lt;&gt;U1762</formula>
    </cfRule>
  </conditionalFormatting>
  <conditionalFormatting sqref="U1763">
    <cfRule type="expression" dxfId="529" priority="1605" stopIfTrue="1">
      <formula>U1763&lt;&gt;U1762</formula>
    </cfRule>
  </conditionalFormatting>
  <conditionalFormatting sqref="U1763">
    <cfRule type="expression" dxfId="528" priority="1604" stopIfTrue="1">
      <formula>U1763&lt;&gt;U1762</formula>
    </cfRule>
  </conditionalFormatting>
  <conditionalFormatting sqref="U1763">
    <cfRule type="expression" dxfId="527" priority="1603" stopIfTrue="1">
      <formula>U1763&lt;&gt;U1762</formula>
    </cfRule>
  </conditionalFormatting>
  <conditionalFormatting sqref="U1763">
    <cfRule type="expression" dxfId="526" priority="1602" stopIfTrue="1">
      <formula>U1763&lt;&gt;U1762</formula>
    </cfRule>
  </conditionalFormatting>
  <conditionalFormatting sqref="U1763">
    <cfRule type="expression" dxfId="525" priority="1601" stopIfTrue="1">
      <formula>U1763&lt;&gt;U1762</formula>
    </cfRule>
  </conditionalFormatting>
  <conditionalFormatting sqref="W1738">
    <cfRule type="expression" dxfId="524" priority="1330" stopIfTrue="1">
      <formula>W1738&lt;V1738</formula>
    </cfRule>
  </conditionalFormatting>
  <conditionalFormatting sqref="W1738">
    <cfRule type="expression" dxfId="523" priority="1331" stopIfTrue="1">
      <formula>W1738&lt;V1738</formula>
    </cfRule>
  </conditionalFormatting>
  <conditionalFormatting sqref="W1738">
    <cfRule type="expression" dxfId="522" priority="1332" stopIfTrue="1">
      <formula>W1738&lt;V1738</formula>
    </cfRule>
  </conditionalFormatting>
  <conditionalFormatting sqref="W1738">
    <cfRule type="expression" dxfId="521" priority="1333" stopIfTrue="1">
      <formula>W1738&lt;V1738</formula>
    </cfRule>
  </conditionalFormatting>
  <conditionalFormatting sqref="W1738">
    <cfRule type="expression" dxfId="520" priority="1334" stopIfTrue="1">
      <formula>W1738&lt;V1738</formula>
    </cfRule>
  </conditionalFormatting>
  <conditionalFormatting sqref="W1738">
    <cfRule type="expression" dxfId="519" priority="1335" stopIfTrue="1">
      <formula>W1738&lt;V1738</formula>
    </cfRule>
  </conditionalFormatting>
  <conditionalFormatting sqref="W1738">
    <cfRule type="expression" dxfId="518" priority="1336" stopIfTrue="1">
      <formula>W1738&lt;V1738</formula>
    </cfRule>
  </conditionalFormatting>
  <conditionalFormatting sqref="W1738">
    <cfRule type="expression" dxfId="517" priority="1337" stopIfTrue="1">
      <formula>W1738&lt;V1738</formula>
    </cfRule>
  </conditionalFormatting>
  <conditionalFormatting sqref="W1738">
    <cfRule type="expression" dxfId="516" priority="1338" stopIfTrue="1">
      <formula>W1738&lt;V1738</formula>
    </cfRule>
  </conditionalFormatting>
  <conditionalFormatting sqref="W1738">
    <cfRule type="expression" dxfId="515" priority="1329" stopIfTrue="1">
      <formula>W1738&lt;V1738</formula>
    </cfRule>
  </conditionalFormatting>
  <conditionalFormatting sqref="W1738">
    <cfRule type="expression" dxfId="514" priority="1328" stopIfTrue="1">
      <formula>W1738&lt;V1738</formula>
    </cfRule>
  </conditionalFormatting>
  <conditionalFormatting sqref="W1738">
    <cfRule type="expression" dxfId="513" priority="1327" stopIfTrue="1">
      <formula>W1738&lt;V1738</formula>
    </cfRule>
  </conditionalFormatting>
  <conditionalFormatting sqref="W1738">
    <cfRule type="expression" dxfId="512" priority="1326" stopIfTrue="1">
      <formula>W1738&lt;V1738</formula>
    </cfRule>
  </conditionalFormatting>
  <conditionalFormatting sqref="W1738">
    <cfRule type="expression" dxfId="511" priority="1325" stopIfTrue="1">
      <formula>W1738&lt;V1738</formula>
    </cfRule>
  </conditionalFormatting>
  <conditionalFormatting sqref="W1738">
    <cfRule type="expression" dxfId="510" priority="1324" stopIfTrue="1">
      <formula>W1738&lt;V1738</formula>
    </cfRule>
  </conditionalFormatting>
  <conditionalFormatting sqref="W1738">
    <cfRule type="expression" dxfId="509" priority="1323" stopIfTrue="1">
      <formula>W1738&lt;V1738</formula>
    </cfRule>
  </conditionalFormatting>
  <conditionalFormatting sqref="W1738">
    <cfRule type="expression" dxfId="508" priority="1322" stopIfTrue="1">
      <formula>W1738&lt;V1738</formula>
    </cfRule>
  </conditionalFormatting>
  <conditionalFormatting sqref="W1738">
    <cfRule type="expression" dxfId="507" priority="1321" stopIfTrue="1">
      <formula>W1738&lt;V1738</formula>
    </cfRule>
  </conditionalFormatting>
  <conditionalFormatting sqref="W1763">
    <cfRule type="expression" dxfId="506" priority="1281" stopIfTrue="1">
      <formula>W1763&lt;&gt;W1762</formula>
    </cfRule>
  </conditionalFormatting>
  <conditionalFormatting sqref="W1763">
    <cfRule type="expression" dxfId="505" priority="1282" stopIfTrue="1">
      <formula>W1763&lt;&gt;W1762</formula>
    </cfRule>
  </conditionalFormatting>
  <conditionalFormatting sqref="W1763">
    <cfRule type="expression" dxfId="504" priority="1283" stopIfTrue="1">
      <formula>W1763&lt;&gt;W1762</formula>
    </cfRule>
  </conditionalFormatting>
  <conditionalFormatting sqref="W1763">
    <cfRule type="expression" dxfId="503" priority="1284" stopIfTrue="1">
      <formula>W1763&lt;&gt;W1762</formula>
    </cfRule>
  </conditionalFormatting>
  <conditionalFormatting sqref="W1763">
    <cfRule type="expression" dxfId="502" priority="1285" stopIfTrue="1">
      <formula>W1763&lt;&gt;W1762</formula>
    </cfRule>
  </conditionalFormatting>
  <conditionalFormatting sqref="W1763">
    <cfRule type="expression" dxfId="501" priority="1286" stopIfTrue="1">
      <formula>W1763&lt;&gt;W1762</formula>
    </cfRule>
  </conditionalFormatting>
  <conditionalFormatting sqref="W1763">
    <cfRule type="expression" dxfId="500" priority="1287" stopIfTrue="1">
      <formula>W1763&lt;&gt;W1762</formula>
    </cfRule>
  </conditionalFormatting>
  <conditionalFormatting sqref="W1763">
    <cfRule type="expression" dxfId="499" priority="1288" stopIfTrue="1">
      <formula>W1763&lt;&gt;W1762</formula>
    </cfRule>
  </conditionalFormatting>
  <conditionalFormatting sqref="W1763">
    <cfRule type="expression" dxfId="498" priority="1289" stopIfTrue="1">
      <formula>W1763&lt;&gt;W1762</formula>
    </cfRule>
  </conditionalFormatting>
  <conditionalFormatting sqref="W1763">
    <cfRule type="expression" dxfId="497" priority="1290" stopIfTrue="1">
      <formula>W1763&lt;&gt;W1762</formula>
    </cfRule>
  </conditionalFormatting>
  <conditionalFormatting sqref="W1763">
    <cfRule type="expression" dxfId="496" priority="1291" stopIfTrue="1">
      <formula>W1763&lt;&gt;W1762</formula>
    </cfRule>
  </conditionalFormatting>
  <conditionalFormatting sqref="W1763">
    <cfRule type="expression" dxfId="495" priority="1292" stopIfTrue="1">
      <formula>W1763&lt;&gt;W1762</formula>
    </cfRule>
  </conditionalFormatting>
  <conditionalFormatting sqref="W1763">
    <cfRule type="expression" dxfId="494" priority="1293" stopIfTrue="1">
      <formula>W1763&lt;&gt;W1762</formula>
    </cfRule>
  </conditionalFormatting>
  <conditionalFormatting sqref="W1763">
    <cfRule type="expression" dxfId="493" priority="1294" stopIfTrue="1">
      <formula>W1763&lt;&gt;W1762</formula>
    </cfRule>
  </conditionalFormatting>
  <conditionalFormatting sqref="W1763">
    <cfRule type="expression" dxfId="492" priority="1295" stopIfTrue="1">
      <formula>W1763&lt;&gt;W1762</formula>
    </cfRule>
  </conditionalFormatting>
  <conditionalFormatting sqref="W1763">
    <cfRule type="expression" dxfId="491" priority="1296" stopIfTrue="1">
      <formula>W1763&lt;&gt;W1762</formula>
    </cfRule>
  </conditionalFormatting>
  <conditionalFormatting sqref="W1763">
    <cfRule type="expression" dxfId="490" priority="1297" stopIfTrue="1">
      <formula>W1763&lt;&gt;W1762</formula>
    </cfRule>
  </conditionalFormatting>
  <conditionalFormatting sqref="W1763">
    <cfRule type="expression" dxfId="489" priority="1298" stopIfTrue="1">
      <formula>W1763&lt;&gt;W1762</formula>
    </cfRule>
  </conditionalFormatting>
  <conditionalFormatting sqref="W1763">
    <cfRule type="expression" dxfId="488" priority="1299" stopIfTrue="1">
      <formula>W1763&lt;&gt;W1762</formula>
    </cfRule>
  </conditionalFormatting>
  <conditionalFormatting sqref="W1763">
    <cfRule type="expression" dxfId="487" priority="1300" stopIfTrue="1">
      <formula>W1763&lt;&gt;W1762</formula>
    </cfRule>
  </conditionalFormatting>
  <conditionalFormatting sqref="W1763">
    <cfRule type="expression" dxfId="486" priority="1301" stopIfTrue="1">
      <formula>W1763&lt;&gt;W1762</formula>
    </cfRule>
  </conditionalFormatting>
  <conditionalFormatting sqref="W1763">
    <cfRule type="expression" dxfId="485" priority="1302" stopIfTrue="1">
      <formula>W1763&lt;&gt;W1762</formula>
    </cfRule>
  </conditionalFormatting>
  <conditionalFormatting sqref="W1763">
    <cfRule type="expression" dxfId="484" priority="1303" stopIfTrue="1">
      <formula>W1763&lt;&gt;W1762</formula>
    </cfRule>
  </conditionalFormatting>
  <conditionalFormatting sqref="W1763">
    <cfRule type="expression" dxfId="483" priority="1304" stopIfTrue="1">
      <formula>W1763&lt;&gt;W1762</formula>
    </cfRule>
  </conditionalFormatting>
  <conditionalFormatting sqref="W1763">
    <cfRule type="expression" dxfId="482" priority="1305" stopIfTrue="1">
      <formula>W1763&lt;&gt;W1762</formula>
    </cfRule>
  </conditionalFormatting>
  <conditionalFormatting sqref="W1763">
    <cfRule type="expression" dxfId="481" priority="1306" stopIfTrue="1">
      <formula>W1763&lt;&gt;W1762</formula>
    </cfRule>
  </conditionalFormatting>
  <conditionalFormatting sqref="W1763">
    <cfRule type="expression" dxfId="480" priority="1307" stopIfTrue="1">
      <formula>W1763&lt;&gt;W1762</formula>
    </cfRule>
  </conditionalFormatting>
  <conditionalFormatting sqref="W1763">
    <cfRule type="expression" dxfId="479" priority="1308" stopIfTrue="1">
      <formula>W1763&lt;&gt;W1762</formula>
    </cfRule>
  </conditionalFormatting>
  <conditionalFormatting sqref="W1763">
    <cfRule type="expression" dxfId="478" priority="1309" stopIfTrue="1">
      <formula>W1763&lt;&gt;W1762</formula>
    </cfRule>
  </conditionalFormatting>
  <conditionalFormatting sqref="W1763">
    <cfRule type="expression" dxfId="477" priority="1310" stopIfTrue="1">
      <formula>W1763&lt;&gt;W1762</formula>
    </cfRule>
  </conditionalFormatting>
  <conditionalFormatting sqref="W1763">
    <cfRule type="expression" dxfId="476" priority="1311" stopIfTrue="1">
      <formula>W1763&lt;&gt;W1762</formula>
    </cfRule>
  </conditionalFormatting>
  <conditionalFormatting sqref="W1763">
    <cfRule type="expression" dxfId="475" priority="1312" stopIfTrue="1">
      <formula>W1763&lt;&gt;W1762</formula>
    </cfRule>
  </conditionalFormatting>
  <conditionalFormatting sqref="W1763">
    <cfRule type="expression" dxfId="474" priority="1313" stopIfTrue="1">
      <formula>W1763&lt;&gt;W1762</formula>
    </cfRule>
  </conditionalFormatting>
  <conditionalFormatting sqref="W1763">
    <cfRule type="expression" dxfId="473" priority="1314" stopIfTrue="1">
      <formula>W1763&lt;&gt;W1762</formula>
    </cfRule>
  </conditionalFormatting>
  <conditionalFormatting sqref="W1763">
    <cfRule type="expression" dxfId="472" priority="1315" stopIfTrue="1">
      <formula>W1763&lt;&gt;W1762</formula>
    </cfRule>
  </conditionalFormatting>
  <conditionalFormatting sqref="W1763">
    <cfRule type="expression" dxfId="471" priority="1316" stopIfTrue="1">
      <formula>W1763&lt;&gt;W1762</formula>
    </cfRule>
  </conditionalFormatting>
  <conditionalFormatting sqref="W1763">
    <cfRule type="expression" dxfId="470" priority="1317" stopIfTrue="1">
      <formula>W1763&lt;&gt;W1762</formula>
    </cfRule>
  </conditionalFormatting>
  <conditionalFormatting sqref="W1763">
    <cfRule type="expression" dxfId="469" priority="1318" stopIfTrue="1">
      <formula>W1763&lt;&gt;W1762</formula>
    </cfRule>
  </conditionalFormatting>
  <conditionalFormatting sqref="W1763">
    <cfRule type="expression" dxfId="468" priority="1319" stopIfTrue="1">
      <formula>W1763&lt;&gt;W1762</formula>
    </cfRule>
  </conditionalFormatting>
  <conditionalFormatting sqref="W1763">
    <cfRule type="expression" dxfId="467" priority="1320" stopIfTrue="1">
      <formula>W1763&lt;&gt;W1762</formula>
    </cfRule>
  </conditionalFormatting>
  <conditionalFormatting sqref="W1763">
    <cfRule type="expression" dxfId="466" priority="1280" stopIfTrue="1">
      <formula>W1763&lt;&gt;W1762</formula>
    </cfRule>
  </conditionalFormatting>
  <conditionalFormatting sqref="W1763">
    <cfRule type="expression" dxfId="465" priority="1279" stopIfTrue="1">
      <formula>W1763&lt;&gt;W1762</formula>
    </cfRule>
  </conditionalFormatting>
  <conditionalFormatting sqref="W1763">
    <cfRule type="expression" dxfId="464" priority="1278" stopIfTrue="1">
      <formula>W1763&lt;&gt;W1762</formula>
    </cfRule>
  </conditionalFormatting>
  <conditionalFormatting sqref="W1763">
    <cfRule type="expression" dxfId="463" priority="1277" stopIfTrue="1">
      <formula>W1763&lt;&gt;W1762</formula>
    </cfRule>
  </conditionalFormatting>
  <conditionalFormatting sqref="W1763">
    <cfRule type="expression" dxfId="462" priority="1276" stopIfTrue="1">
      <formula>W1763&lt;&gt;W1762</formula>
    </cfRule>
  </conditionalFormatting>
  <conditionalFormatting sqref="W1763">
    <cfRule type="expression" dxfId="461" priority="1275" stopIfTrue="1">
      <formula>W1763&lt;&gt;W1762</formula>
    </cfRule>
  </conditionalFormatting>
  <conditionalFormatting sqref="W1763">
    <cfRule type="expression" dxfId="460" priority="1274" stopIfTrue="1">
      <formula>W1763&lt;&gt;W1762</formula>
    </cfRule>
  </conditionalFormatting>
  <conditionalFormatting sqref="W1763">
    <cfRule type="expression" dxfId="459" priority="1273" stopIfTrue="1">
      <formula>W1763&lt;&gt;W1762</formula>
    </cfRule>
  </conditionalFormatting>
  <conditionalFormatting sqref="W1763">
    <cfRule type="expression" dxfId="458" priority="1272" stopIfTrue="1">
      <formula>W1763&lt;&gt;W1762</formula>
    </cfRule>
  </conditionalFormatting>
  <conditionalFormatting sqref="W1763">
    <cfRule type="expression" dxfId="457" priority="1271" stopIfTrue="1">
      <formula>W1763&lt;&gt;W1762</formula>
    </cfRule>
  </conditionalFormatting>
  <conditionalFormatting sqref="W1763">
    <cfRule type="expression" dxfId="456" priority="1270" stopIfTrue="1">
      <formula>W1763&lt;&gt;W1762</formula>
    </cfRule>
  </conditionalFormatting>
  <conditionalFormatting sqref="W1763">
    <cfRule type="expression" dxfId="455" priority="1269" stopIfTrue="1">
      <formula>W1763&lt;&gt;W1762</formula>
    </cfRule>
  </conditionalFormatting>
  <conditionalFormatting sqref="W1763">
    <cfRule type="expression" dxfId="454" priority="1268" stopIfTrue="1">
      <formula>W1763&lt;&gt;W1762</formula>
    </cfRule>
  </conditionalFormatting>
  <conditionalFormatting sqref="W1763">
    <cfRule type="expression" dxfId="453" priority="1267" stopIfTrue="1">
      <formula>W1763&lt;&gt;W1762</formula>
    </cfRule>
  </conditionalFormatting>
  <conditionalFormatting sqref="W1763">
    <cfRule type="expression" dxfId="452" priority="1266" stopIfTrue="1">
      <formula>W1763&lt;&gt;W1762</formula>
    </cfRule>
  </conditionalFormatting>
  <conditionalFormatting sqref="W1763">
    <cfRule type="expression" dxfId="451" priority="1265" stopIfTrue="1">
      <formula>W1763&lt;&gt;W1762</formula>
    </cfRule>
  </conditionalFormatting>
  <conditionalFormatting sqref="W1763">
    <cfRule type="expression" dxfId="450" priority="1264" stopIfTrue="1">
      <formula>W1763&lt;&gt;W1762</formula>
    </cfRule>
  </conditionalFormatting>
  <conditionalFormatting sqref="W1763">
    <cfRule type="expression" dxfId="449" priority="1263" stopIfTrue="1">
      <formula>W1763&lt;&gt;W1762</formula>
    </cfRule>
  </conditionalFormatting>
  <conditionalFormatting sqref="W1763">
    <cfRule type="expression" dxfId="448" priority="1262" stopIfTrue="1">
      <formula>W1763&lt;&gt;W1762</formula>
    </cfRule>
  </conditionalFormatting>
  <conditionalFormatting sqref="W1763">
    <cfRule type="expression" dxfId="447" priority="1261" stopIfTrue="1">
      <formula>W1763&lt;&gt;W1762</formula>
    </cfRule>
  </conditionalFormatting>
  <conditionalFormatting sqref="W1763">
    <cfRule type="expression" dxfId="446" priority="1260" stopIfTrue="1">
      <formula>W1763&lt;&gt;W1762</formula>
    </cfRule>
  </conditionalFormatting>
  <conditionalFormatting sqref="W1763">
    <cfRule type="expression" dxfId="445" priority="1259" stopIfTrue="1">
      <formula>W1763&lt;&gt;W1762</formula>
    </cfRule>
  </conditionalFormatting>
  <conditionalFormatting sqref="W1763">
    <cfRule type="expression" dxfId="444" priority="1258" stopIfTrue="1">
      <formula>W1763&lt;&gt;W1762</formula>
    </cfRule>
  </conditionalFormatting>
  <conditionalFormatting sqref="W1763">
    <cfRule type="expression" dxfId="443" priority="1257" stopIfTrue="1">
      <formula>W1763&lt;&gt;W1762</formula>
    </cfRule>
  </conditionalFormatting>
  <conditionalFormatting sqref="W1763">
    <cfRule type="expression" dxfId="442" priority="1256" stopIfTrue="1">
      <formula>W1763&lt;&gt;W1762</formula>
    </cfRule>
  </conditionalFormatting>
  <conditionalFormatting sqref="W1763">
    <cfRule type="expression" dxfId="441" priority="1255" stopIfTrue="1">
      <formula>W1763&lt;&gt;W1762</formula>
    </cfRule>
  </conditionalFormatting>
  <conditionalFormatting sqref="W1763">
    <cfRule type="expression" dxfId="440" priority="1254" stopIfTrue="1">
      <formula>W1763&lt;&gt;W1762</formula>
    </cfRule>
  </conditionalFormatting>
  <conditionalFormatting sqref="W1763">
    <cfRule type="expression" dxfId="439" priority="1253" stopIfTrue="1">
      <formula>W1763&lt;&gt;W1762</formula>
    </cfRule>
  </conditionalFormatting>
  <conditionalFormatting sqref="W1763">
    <cfRule type="expression" dxfId="438" priority="1252" stopIfTrue="1">
      <formula>W1763&lt;&gt;W1762</formula>
    </cfRule>
  </conditionalFormatting>
  <conditionalFormatting sqref="W1763">
    <cfRule type="expression" dxfId="437" priority="1251" stopIfTrue="1">
      <formula>W1763&lt;&gt;W1762</formula>
    </cfRule>
  </conditionalFormatting>
  <conditionalFormatting sqref="W1763">
    <cfRule type="expression" dxfId="436" priority="1250" stopIfTrue="1">
      <formula>W1763&lt;&gt;W1762</formula>
    </cfRule>
  </conditionalFormatting>
  <conditionalFormatting sqref="W1763">
    <cfRule type="expression" dxfId="435" priority="1249" stopIfTrue="1">
      <formula>W1763&lt;&gt;W1762</formula>
    </cfRule>
  </conditionalFormatting>
  <conditionalFormatting sqref="W1763">
    <cfRule type="expression" dxfId="434" priority="1248" stopIfTrue="1">
      <formula>W1763&lt;&gt;W1762</formula>
    </cfRule>
  </conditionalFormatting>
  <conditionalFormatting sqref="W1763">
    <cfRule type="expression" dxfId="433" priority="1247" stopIfTrue="1">
      <formula>W1763&lt;&gt;W1762</formula>
    </cfRule>
  </conditionalFormatting>
  <conditionalFormatting sqref="W1763">
    <cfRule type="expression" dxfId="432" priority="1246" stopIfTrue="1">
      <formula>W1763&lt;&gt;W1762</formula>
    </cfRule>
  </conditionalFormatting>
  <conditionalFormatting sqref="W1763">
    <cfRule type="expression" dxfId="431" priority="1245" stopIfTrue="1">
      <formula>W1763&lt;&gt;W1762</formula>
    </cfRule>
  </conditionalFormatting>
  <conditionalFormatting sqref="W1763">
    <cfRule type="expression" dxfId="430" priority="1244" stopIfTrue="1">
      <formula>W1763&lt;&gt;W1762</formula>
    </cfRule>
  </conditionalFormatting>
  <conditionalFormatting sqref="W1763">
    <cfRule type="expression" dxfId="429" priority="1243" stopIfTrue="1">
      <formula>W1763&lt;&gt;W1762</formula>
    </cfRule>
  </conditionalFormatting>
  <conditionalFormatting sqref="W1763">
    <cfRule type="expression" dxfId="428" priority="1242" stopIfTrue="1">
      <formula>W1763&lt;&gt;W1762</formula>
    </cfRule>
  </conditionalFormatting>
  <conditionalFormatting sqref="W1763">
    <cfRule type="expression" dxfId="427" priority="1241" stopIfTrue="1">
      <formula>W1763&lt;&gt;W1762</formula>
    </cfRule>
  </conditionalFormatting>
  <conditionalFormatting sqref="X1763">
    <cfRule type="expression" dxfId="426" priority="1101" stopIfTrue="1">
      <formula>X1763&lt;&gt;X1762</formula>
    </cfRule>
  </conditionalFormatting>
  <conditionalFormatting sqref="X1763">
    <cfRule type="expression" dxfId="425" priority="1102" stopIfTrue="1">
      <formula>X1763&lt;&gt;X1762</formula>
    </cfRule>
  </conditionalFormatting>
  <conditionalFormatting sqref="X1763">
    <cfRule type="expression" dxfId="424" priority="1103" stopIfTrue="1">
      <formula>X1763&lt;&gt;X1762</formula>
    </cfRule>
  </conditionalFormatting>
  <conditionalFormatting sqref="X1763">
    <cfRule type="expression" dxfId="423" priority="1104" stopIfTrue="1">
      <formula>X1763&lt;&gt;X1762</formula>
    </cfRule>
  </conditionalFormatting>
  <conditionalFormatting sqref="X1763">
    <cfRule type="expression" dxfId="422" priority="1105" stopIfTrue="1">
      <formula>X1763&lt;&gt;X1762</formula>
    </cfRule>
  </conditionalFormatting>
  <conditionalFormatting sqref="X1763">
    <cfRule type="expression" dxfId="421" priority="1106" stopIfTrue="1">
      <formula>X1763&lt;&gt;X1762</formula>
    </cfRule>
  </conditionalFormatting>
  <conditionalFormatting sqref="X1763">
    <cfRule type="expression" dxfId="420" priority="1107" stopIfTrue="1">
      <formula>X1763&lt;&gt;X1762</formula>
    </cfRule>
  </conditionalFormatting>
  <conditionalFormatting sqref="X1763">
    <cfRule type="expression" dxfId="419" priority="1108" stopIfTrue="1">
      <formula>X1763&lt;&gt;X1762</formula>
    </cfRule>
  </conditionalFormatting>
  <conditionalFormatting sqref="X1763">
    <cfRule type="expression" dxfId="418" priority="1109" stopIfTrue="1">
      <formula>X1763&lt;&gt;X1762</formula>
    </cfRule>
  </conditionalFormatting>
  <conditionalFormatting sqref="X1763">
    <cfRule type="expression" dxfId="417" priority="1110" stopIfTrue="1">
      <formula>X1763&lt;&gt;X1762</formula>
    </cfRule>
  </conditionalFormatting>
  <conditionalFormatting sqref="X1763">
    <cfRule type="expression" dxfId="416" priority="1111" stopIfTrue="1">
      <formula>X1763&lt;&gt;X1762</formula>
    </cfRule>
  </conditionalFormatting>
  <conditionalFormatting sqref="X1763">
    <cfRule type="expression" dxfId="415" priority="1112" stopIfTrue="1">
      <formula>X1763&lt;&gt;X1762</formula>
    </cfRule>
  </conditionalFormatting>
  <conditionalFormatting sqref="X1763">
    <cfRule type="expression" dxfId="414" priority="1113" stopIfTrue="1">
      <formula>X1763&lt;&gt;X1762</formula>
    </cfRule>
  </conditionalFormatting>
  <conditionalFormatting sqref="X1763">
    <cfRule type="expression" dxfId="413" priority="1114" stopIfTrue="1">
      <formula>X1763&lt;&gt;X1762</formula>
    </cfRule>
  </conditionalFormatting>
  <conditionalFormatting sqref="X1763">
    <cfRule type="expression" dxfId="412" priority="1115" stopIfTrue="1">
      <formula>X1763&lt;&gt;X1762</formula>
    </cfRule>
  </conditionalFormatting>
  <conditionalFormatting sqref="X1763">
    <cfRule type="expression" dxfId="411" priority="1116" stopIfTrue="1">
      <formula>X1763&lt;&gt;X1762</formula>
    </cfRule>
  </conditionalFormatting>
  <conditionalFormatting sqref="X1763">
    <cfRule type="expression" dxfId="410" priority="1117" stopIfTrue="1">
      <formula>X1763&lt;&gt;X1762</formula>
    </cfRule>
  </conditionalFormatting>
  <conditionalFormatting sqref="X1763">
    <cfRule type="expression" dxfId="409" priority="1118" stopIfTrue="1">
      <formula>X1763&lt;&gt;X1762</formula>
    </cfRule>
  </conditionalFormatting>
  <conditionalFormatting sqref="X1763">
    <cfRule type="expression" dxfId="408" priority="1119" stopIfTrue="1">
      <formula>X1763&lt;&gt;X1762</formula>
    </cfRule>
  </conditionalFormatting>
  <conditionalFormatting sqref="X1763">
    <cfRule type="expression" dxfId="407" priority="1120" stopIfTrue="1">
      <formula>X1763&lt;&gt;X1762</formula>
    </cfRule>
  </conditionalFormatting>
  <conditionalFormatting sqref="X1763">
    <cfRule type="expression" dxfId="406" priority="1121" stopIfTrue="1">
      <formula>X1763&lt;&gt;X1762</formula>
    </cfRule>
  </conditionalFormatting>
  <conditionalFormatting sqref="X1763">
    <cfRule type="expression" dxfId="405" priority="1122" stopIfTrue="1">
      <formula>X1763&lt;&gt;X1762</formula>
    </cfRule>
  </conditionalFormatting>
  <conditionalFormatting sqref="X1763">
    <cfRule type="expression" dxfId="404" priority="1123" stopIfTrue="1">
      <formula>X1763&lt;&gt;X1762</formula>
    </cfRule>
  </conditionalFormatting>
  <conditionalFormatting sqref="X1763">
    <cfRule type="expression" dxfId="403" priority="1124" stopIfTrue="1">
      <formula>X1763&lt;&gt;X1762</formula>
    </cfRule>
  </conditionalFormatting>
  <conditionalFormatting sqref="X1763">
    <cfRule type="expression" dxfId="402" priority="1125" stopIfTrue="1">
      <formula>X1763&lt;&gt;X1762</formula>
    </cfRule>
  </conditionalFormatting>
  <conditionalFormatting sqref="X1763">
    <cfRule type="expression" dxfId="401" priority="1126" stopIfTrue="1">
      <formula>X1763&lt;&gt;X1762</formula>
    </cfRule>
  </conditionalFormatting>
  <conditionalFormatting sqref="X1763">
    <cfRule type="expression" dxfId="400" priority="1127" stopIfTrue="1">
      <formula>X1763&lt;&gt;X1762</formula>
    </cfRule>
  </conditionalFormatting>
  <conditionalFormatting sqref="X1763">
    <cfRule type="expression" dxfId="399" priority="1128" stopIfTrue="1">
      <formula>X1763&lt;&gt;X1762</formula>
    </cfRule>
  </conditionalFormatting>
  <conditionalFormatting sqref="X1763">
    <cfRule type="expression" dxfId="398" priority="1129" stopIfTrue="1">
      <formula>X1763&lt;&gt;X1762</formula>
    </cfRule>
  </conditionalFormatting>
  <conditionalFormatting sqref="X1763">
    <cfRule type="expression" dxfId="397" priority="1130" stopIfTrue="1">
      <formula>X1763&lt;&gt;X1762</formula>
    </cfRule>
  </conditionalFormatting>
  <conditionalFormatting sqref="X1763">
    <cfRule type="expression" dxfId="396" priority="1131" stopIfTrue="1">
      <formula>X1763&lt;&gt;X1762</formula>
    </cfRule>
  </conditionalFormatting>
  <conditionalFormatting sqref="X1763">
    <cfRule type="expression" dxfId="395" priority="1132" stopIfTrue="1">
      <formula>X1763&lt;&gt;X1762</formula>
    </cfRule>
  </conditionalFormatting>
  <conditionalFormatting sqref="X1763">
    <cfRule type="expression" dxfId="394" priority="1133" stopIfTrue="1">
      <formula>X1763&lt;&gt;X1762</formula>
    </cfRule>
  </conditionalFormatting>
  <conditionalFormatting sqref="X1763">
    <cfRule type="expression" dxfId="393" priority="1134" stopIfTrue="1">
      <formula>X1763&lt;&gt;X1762</formula>
    </cfRule>
  </conditionalFormatting>
  <conditionalFormatting sqref="X1763">
    <cfRule type="expression" dxfId="392" priority="1135" stopIfTrue="1">
      <formula>X1763&lt;&gt;X1762</formula>
    </cfRule>
  </conditionalFormatting>
  <conditionalFormatting sqref="X1763">
    <cfRule type="expression" dxfId="391" priority="1136" stopIfTrue="1">
      <formula>X1763&lt;&gt;X1762</formula>
    </cfRule>
  </conditionalFormatting>
  <conditionalFormatting sqref="X1763">
    <cfRule type="expression" dxfId="390" priority="1137" stopIfTrue="1">
      <formula>X1763&lt;&gt;X1762</formula>
    </cfRule>
  </conditionalFormatting>
  <conditionalFormatting sqref="X1763">
    <cfRule type="expression" dxfId="389" priority="1138" stopIfTrue="1">
      <formula>X1763&lt;&gt;X1762</formula>
    </cfRule>
  </conditionalFormatting>
  <conditionalFormatting sqref="X1763">
    <cfRule type="expression" dxfId="388" priority="1139" stopIfTrue="1">
      <formula>X1763&lt;&gt;X1762</formula>
    </cfRule>
  </conditionalFormatting>
  <conditionalFormatting sqref="X1763">
    <cfRule type="expression" dxfId="387" priority="1140" stopIfTrue="1">
      <formula>X1763&lt;&gt;X1762</formula>
    </cfRule>
  </conditionalFormatting>
  <conditionalFormatting sqref="X1763">
    <cfRule type="expression" dxfId="386" priority="1100" stopIfTrue="1">
      <formula>X1763&lt;&gt;X1762</formula>
    </cfRule>
  </conditionalFormatting>
  <conditionalFormatting sqref="X1763">
    <cfRule type="expression" dxfId="385" priority="1099" stopIfTrue="1">
      <formula>X1763&lt;&gt;X1762</formula>
    </cfRule>
  </conditionalFormatting>
  <conditionalFormatting sqref="X1763">
    <cfRule type="expression" dxfId="384" priority="1098" stopIfTrue="1">
      <formula>X1763&lt;&gt;X1762</formula>
    </cfRule>
  </conditionalFormatting>
  <conditionalFormatting sqref="X1763">
    <cfRule type="expression" dxfId="383" priority="1097" stopIfTrue="1">
      <formula>X1763&lt;&gt;X1762</formula>
    </cfRule>
  </conditionalFormatting>
  <conditionalFormatting sqref="X1763">
    <cfRule type="expression" dxfId="382" priority="1096" stopIfTrue="1">
      <formula>X1763&lt;&gt;X1762</formula>
    </cfRule>
  </conditionalFormatting>
  <conditionalFormatting sqref="X1763">
    <cfRule type="expression" dxfId="381" priority="1095" stopIfTrue="1">
      <formula>X1763&lt;&gt;X1762</formula>
    </cfRule>
  </conditionalFormatting>
  <conditionalFormatting sqref="X1763">
    <cfRule type="expression" dxfId="380" priority="1094" stopIfTrue="1">
      <formula>X1763&lt;&gt;X1762</formula>
    </cfRule>
  </conditionalFormatting>
  <conditionalFormatting sqref="X1763">
    <cfRule type="expression" dxfId="379" priority="1093" stopIfTrue="1">
      <formula>X1763&lt;&gt;X1762</formula>
    </cfRule>
  </conditionalFormatting>
  <conditionalFormatting sqref="X1763">
    <cfRule type="expression" dxfId="378" priority="1092" stopIfTrue="1">
      <formula>X1763&lt;&gt;X1762</formula>
    </cfRule>
  </conditionalFormatting>
  <conditionalFormatting sqref="X1763">
    <cfRule type="expression" dxfId="377" priority="1091" stopIfTrue="1">
      <formula>X1763&lt;&gt;X1762</formula>
    </cfRule>
  </conditionalFormatting>
  <conditionalFormatting sqref="X1763">
    <cfRule type="expression" dxfId="376" priority="1090" stopIfTrue="1">
      <formula>X1763&lt;&gt;X1762</formula>
    </cfRule>
  </conditionalFormatting>
  <conditionalFormatting sqref="X1763">
    <cfRule type="expression" dxfId="375" priority="1089" stopIfTrue="1">
      <formula>X1763&lt;&gt;X1762</formula>
    </cfRule>
  </conditionalFormatting>
  <conditionalFormatting sqref="X1763">
    <cfRule type="expression" dxfId="374" priority="1088" stopIfTrue="1">
      <formula>X1763&lt;&gt;X1762</formula>
    </cfRule>
  </conditionalFormatting>
  <conditionalFormatting sqref="X1763">
    <cfRule type="expression" dxfId="373" priority="1087" stopIfTrue="1">
      <formula>X1763&lt;&gt;X1762</formula>
    </cfRule>
  </conditionalFormatting>
  <conditionalFormatting sqref="X1763">
    <cfRule type="expression" dxfId="372" priority="1086" stopIfTrue="1">
      <formula>X1763&lt;&gt;X1762</formula>
    </cfRule>
  </conditionalFormatting>
  <conditionalFormatting sqref="X1763">
    <cfRule type="expression" dxfId="371" priority="1085" stopIfTrue="1">
      <formula>X1763&lt;&gt;X1762</formula>
    </cfRule>
  </conditionalFormatting>
  <conditionalFormatting sqref="X1763">
    <cfRule type="expression" dxfId="370" priority="1084" stopIfTrue="1">
      <formula>X1763&lt;&gt;X1762</formula>
    </cfRule>
  </conditionalFormatting>
  <conditionalFormatting sqref="X1763">
    <cfRule type="expression" dxfId="369" priority="1083" stopIfTrue="1">
      <formula>X1763&lt;&gt;X1762</formula>
    </cfRule>
  </conditionalFormatting>
  <conditionalFormatting sqref="X1763">
    <cfRule type="expression" dxfId="368" priority="1082" stopIfTrue="1">
      <formula>X1763&lt;&gt;X1762</formula>
    </cfRule>
  </conditionalFormatting>
  <conditionalFormatting sqref="X1763">
    <cfRule type="expression" dxfId="367" priority="1081" stopIfTrue="1">
      <formula>X1763&lt;&gt;X1762</formula>
    </cfRule>
  </conditionalFormatting>
  <conditionalFormatting sqref="X1763">
    <cfRule type="expression" dxfId="366" priority="1080" stopIfTrue="1">
      <formula>X1763&lt;&gt;X1762</formula>
    </cfRule>
  </conditionalFormatting>
  <conditionalFormatting sqref="X1763">
    <cfRule type="expression" dxfId="365" priority="1079" stopIfTrue="1">
      <formula>X1763&lt;&gt;X1762</formula>
    </cfRule>
  </conditionalFormatting>
  <conditionalFormatting sqref="X1763">
    <cfRule type="expression" dxfId="364" priority="1078" stopIfTrue="1">
      <formula>X1763&lt;&gt;X1762</formula>
    </cfRule>
  </conditionalFormatting>
  <conditionalFormatting sqref="X1763">
    <cfRule type="expression" dxfId="363" priority="1077" stopIfTrue="1">
      <formula>X1763&lt;&gt;X1762</formula>
    </cfRule>
  </conditionalFormatting>
  <conditionalFormatting sqref="X1763">
    <cfRule type="expression" dxfId="362" priority="1076" stopIfTrue="1">
      <formula>X1763&lt;&gt;X1762</formula>
    </cfRule>
  </conditionalFormatting>
  <conditionalFormatting sqref="X1763">
    <cfRule type="expression" dxfId="361" priority="1075" stopIfTrue="1">
      <formula>X1763&lt;&gt;X1762</formula>
    </cfRule>
  </conditionalFormatting>
  <conditionalFormatting sqref="X1763">
    <cfRule type="expression" dxfId="360" priority="1074" stopIfTrue="1">
      <formula>X1763&lt;&gt;X1762</formula>
    </cfRule>
  </conditionalFormatting>
  <conditionalFormatting sqref="X1763">
    <cfRule type="expression" dxfId="359" priority="1073" stopIfTrue="1">
      <formula>X1763&lt;&gt;X1762</formula>
    </cfRule>
  </conditionalFormatting>
  <conditionalFormatting sqref="X1763">
    <cfRule type="expression" dxfId="358" priority="1072" stopIfTrue="1">
      <formula>X1763&lt;&gt;X1762</formula>
    </cfRule>
  </conditionalFormatting>
  <conditionalFormatting sqref="X1763">
    <cfRule type="expression" dxfId="357" priority="1071" stopIfTrue="1">
      <formula>X1763&lt;&gt;X1762</formula>
    </cfRule>
  </conditionalFormatting>
  <conditionalFormatting sqref="X1763">
    <cfRule type="expression" dxfId="356" priority="1070" stopIfTrue="1">
      <formula>X1763&lt;&gt;X1762</formula>
    </cfRule>
  </conditionalFormatting>
  <conditionalFormatting sqref="X1763">
    <cfRule type="expression" dxfId="355" priority="1069" stopIfTrue="1">
      <formula>X1763&lt;&gt;X1762</formula>
    </cfRule>
  </conditionalFormatting>
  <conditionalFormatting sqref="X1763">
    <cfRule type="expression" dxfId="354" priority="1068" stopIfTrue="1">
      <formula>X1763&lt;&gt;X1762</formula>
    </cfRule>
  </conditionalFormatting>
  <conditionalFormatting sqref="X1763">
    <cfRule type="expression" dxfId="353" priority="1067" stopIfTrue="1">
      <formula>X1763&lt;&gt;X1762</formula>
    </cfRule>
  </conditionalFormatting>
  <conditionalFormatting sqref="X1763">
    <cfRule type="expression" dxfId="352" priority="1066" stopIfTrue="1">
      <formula>X1763&lt;&gt;X1762</formula>
    </cfRule>
  </conditionalFormatting>
  <conditionalFormatting sqref="X1763">
    <cfRule type="expression" dxfId="351" priority="1065" stopIfTrue="1">
      <formula>X1763&lt;&gt;X1762</formula>
    </cfRule>
  </conditionalFormatting>
  <conditionalFormatting sqref="X1763">
    <cfRule type="expression" dxfId="350" priority="1064" stopIfTrue="1">
      <formula>X1763&lt;&gt;X1762</formula>
    </cfRule>
  </conditionalFormatting>
  <conditionalFormatting sqref="X1763">
    <cfRule type="expression" dxfId="349" priority="1063" stopIfTrue="1">
      <formula>X1763&lt;&gt;X1762</formula>
    </cfRule>
  </conditionalFormatting>
  <conditionalFormatting sqref="X1763">
    <cfRule type="expression" dxfId="348" priority="1062" stopIfTrue="1">
      <formula>X1763&lt;&gt;X1762</formula>
    </cfRule>
  </conditionalFormatting>
  <conditionalFormatting sqref="X1763">
    <cfRule type="expression" dxfId="347" priority="1061" stopIfTrue="1">
      <formula>X1763&lt;&gt;X1762</formula>
    </cfRule>
  </conditionalFormatting>
  <conditionalFormatting sqref="Y1738">
    <cfRule type="expression" dxfId="346" priority="970" stopIfTrue="1">
      <formula>Y1738&lt;X1738</formula>
    </cfRule>
  </conditionalFormatting>
  <conditionalFormatting sqref="Y1738">
    <cfRule type="expression" dxfId="345" priority="971" stopIfTrue="1">
      <formula>Y1738&lt;X1738</formula>
    </cfRule>
  </conditionalFormatting>
  <conditionalFormatting sqref="Y1738">
    <cfRule type="expression" dxfId="344" priority="972" stopIfTrue="1">
      <formula>Y1738&lt;X1738</formula>
    </cfRule>
  </conditionalFormatting>
  <conditionalFormatting sqref="Y1738">
    <cfRule type="expression" dxfId="343" priority="973" stopIfTrue="1">
      <formula>Y1738&lt;X1738</formula>
    </cfRule>
  </conditionalFormatting>
  <conditionalFormatting sqref="Y1738">
    <cfRule type="expression" dxfId="342" priority="974" stopIfTrue="1">
      <formula>Y1738&lt;X1738</formula>
    </cfRule>
  </conditionalFormatting>
  <conditionalFormatting sqref="Y1738">
    <cfRule type="expression" dxfId="341" priority="975" stopIfTrue="1">
      <formula>Y1738&lt;X1738</formula>
    </cfRule>
  </conditionalFormatting>
  <conditionalFormatting sqref="Y1738">
    <cfRule type="expression" dxfId="340" priority="976" stopIfTrue="1">
      <formula>Y1738&lt;X1738</formula>
    </cfRule>
  </conditionalFormatting>
  <conditionalFormatting sqref="Y1738">
    <cfRule type="expression" dxfId="339" priority="977" stopIfTrue="1">
      <formula>Y1738&lt;X1738</formula>
    </cfRule>
  </conditionalFormatting>
  <conditionalFormatting sqref="Y1738">
    <cfRule type="expression" dxfId="338" priority="978" stopIfTrue="1">
      <formula>Y1738&lt;X1738</formula>
    </cfRule>
  </conditionalFormatting>
  <conditionalFormatting sqref="Y1738">
    <cfRule type="expression" dxfId="337" priority="969" stopIfTrue="1">
      <formula>Y1738&lt;X1738</formula>
    </cfRule>
  </conditionalFormatting>
  <conditionalFormatting sqref="Y1738">
    <cfRule type="expression" dxfId="336" priority="968" stopIfTrue="1">
      <formula>Y1738&lt;X1738</formula>
    </cfRule>
  </conditionalFormatting>
  <conditionalFormatting sqref="Y1738">
    <cfRule type="expression" dxfId="335" priority="967" stopIfTrue="1">
      <formula>Y1738&lt;X1738</formula>
    </cfRule>
  </conditionalFormatting>
  <conditionalFormatting sqref="Y1738">
    <cfRule type="expression" dxfId="334" priority="966" stopIfTrue="1">
      <formula>Y1738&lt;X1738</formula>
    </cfRule>
  </conditionalFormatting>
  <conditionalFormatting sqref="Y1738">
    <cfRule type="expression" dxfId="333" priority="965" stopIfTrue="1">
      <formula>Y1738&lt;X1738</formula>
    </cfRule>
  </conditionalFormatting>
  <conditionalFormatting sqref="Y1738">
    <cfRule type="expression" dxfId="332" priority="964" stopIfTrue="1">
      <formula>Y1738&lt;X1738</formula>
    </cfRule>
  </conditionalFormatting>
  <conditionalFormatting sqref="Y1738">
    <cfRule type="expression" dxfId="331" priority="963" stopIfTrue="1">
      <formula>Y1738&lt;X1738</formula>
    </cfRule>
  </conditionalFormatting>
  <conditionalFormatting sqref="Y1738">
    <cfRule type="expression" dxfId="330" priority="962" stopIfTrue="1">
      <formula>Y1738&lt;X1738</formula>
    </cfRule>
  </conditionalFormatting>
  <conditionalFormatting sqref="Y1738">
    <cfRule type="expression" dxfId="329" priority="961" stopIfTrue="1">
      <formula>Y1738&lt;X1738</formula>
    </cfRule>
  </conditionalFormatting>
  <conditionalFormatting sqref="Y1763">
    <cfRule type="expression" dxfId="328" priority="921" stopIfTrue="1">
      <formula>Y1763&lt;&gt;Y1762</formula>
    </cfRule>
  </conditionalFormatting>
  <conditionalFormatting sqref="Y1763">
    <cfRule type="expression" dxfId="327" priority="922" stopIfTrue="1">
      <formula>Y1763&lt;&gt;Y1762</formula>
    </cfRule>
  </conditionalFormatting>
  <conditionalFormatting sqref="Y1763">
    <cfRule type="expression" dxfId="326" priority="923" stopIfTrue="1">
      <formula>Y1763&lt;&gt;Y1762</formula>
    </cfRule>
  </conditionalFormatting>
  <conditionalFormatting sqref="Y1763">
    <cfRule type="expression" dxfId="325" priority="924" stopIfTrue="1">
      <formula>Y1763&lt;&gt;Y1762</formula>
    </cfRule>
  </conditionalFormatting>
  <conditionalFormatting sqref="Y1763">
    <cfRule type="expression" dxfId="324" priority="925" stopIfTrue="1">
      <formula>Y1763&lt;&gt;Y1762</formula>
    </cfRule>
  </conditionalFormatting>
  <conditionalFormatting sqref="Y1763">
    <cfRule type="expression" dxfId="323" priority="926" stopIfTrue="1">
      <formula>Y1763&lt;&gt;Y1762</formula>
    </cfRule>
  </conditionalFormatting>
  <conditionalFormatting sqref="Y1763">
    <cfRule type="expression" dxfId="322" priority="927" stopIfTrue="1">
      <formula>Y1763&lt;&gt;Y1762</formula>
    </cfRule>
  </conditionalFormatting>
  <conditionalFormatting sqref="Y1763">
    <cfRule type="expression" dxfId="321" priority="928" stopIfTrue="1">
      <formula>Y1763&lt;&gt;Y1762</formula>
    </cfRule>
  </conditionalFormatting>
  <conditionalFormatting sqref="Y1763">
    <cfRule type="expression" dxfId="320" priority="929" stopIfTrue="1">
      <formula>Y1763&lt;&gt;Y1762</formula>
    </cfRule>
  </conditionalFormatting>
  <conditionalFormatting sqref="Y1763">
    <cfRule type="expression" dxfId="319" priority="930" stopIfTrue="1">
      <formula>Y1763&lt;&gt;Y1762</formula>
    </cfRule>
  </conditionalFormatting>
  <conditionalFormatting sqref="Y1763">
    <cfRule type="expression" dxfId="318" priority="931" stopIfTrue="1">
      <formula>Y1763&lt;&gt;Y1762</formula>
    </cfRule>
  </conditionalFormatting>
  <conditionalFormatting sqref="Y1763">
    <cfRule type="expression" dxfId="317" priority="932" stopIfTrue="1">
      <formula>Y1763&lt;&gt;Y1762</formula>
    </cfRule>
  </conditionalFormatting>
  <conditionalFormatting sqref="Y1763">
    <cfRule type="expression" dxfId="316" priority="933" stopIfTrue="1">
      <formula>Y1763&lt;&gt;Y1762</formula>
    </cfRule>
  </conditionalFormatting>
  <conditionalFormatting sqref="Y1763">
    <cfRule type="expression" dxfId="315" priority="934" stopIfTrue="1">
      <formula>Y1763&lt;&gt;Y1762</formula>
    </cfRule>
  </conditionalFormatting>
  <conditionalFormatting sqref="Y1763">
    <cfRule type="expression" dxfId="314" priority="935" stopIfTrue="1">
      <formula>Y1763&lt;&gt;Y1762</formula>
    </cfRule>
  </conditionalFormatting>
  <conditionalFormatting sqref="Y1763">
    <cfRule type="expression" dxfId="313" priority="936" stopIfTrue="1">
      <formula>Y1763&lt;&gt;Y1762</formula>
    </cfRule>
  </conditionalFormatting>
  <conditionalFormatting sqref="Y1763">
    <cfRule type="expression" dxfId="312" priority="937" stopIfTrue="1">
      <formula>Y1763&lt;&gt;Y1762</formula>
    </cfRule>
  </conditionalFormatting>
  <conditionalFormatting sqref="Y1763">
    <cfRule type="expression" dxfId="311" priority="938" stopIfTrue="1">
      <formula>Y1763&lt;&gt;Y1762</formula>
    </cfRule>
  </conditionalFormatting>
  <conditionalFormatting sqref="Y1763">
    <cfRule type="expression" dxfId="310" priority="939" stopIfTrue="1">
      <formula>Y1763&lt;&gt;Y1762</formula>
    </cfRule>
  </conditionalFormatting>
  <conditionalFormatting sqref="Y1763">
    <cfRule type="expression" dxfId="309" priority="940" stopIfTrue="1">
      <formula>Y1763&lt;&gt;Y1762</formula>
    </cfRule>
  </conditionalFormatting>
  <conditionalFormatting sqref="Y1763">
    <cfRule type="expression" dxfId="308" priority="941" stopIfTrue="1">
      <formula>Y1763&lt;&gt;Y1762</formula>
    </cfRule>
  </conditionalFormatting>
  <conditionalFormatting sqref="Y1763">
    <cfRule type="expression" dxfId="307" priority="942" stopIfTrue="1">
      <formula>Y1763&lt;&gt;Y1762</formula>
    </cfRule>
  </conditionalFormatting>
  <conditionalFormatting sqref="Y1763">
    <cfRule type="expression" dxfId="306" priority="943" stopIfTrue="1">
      <formula>Y1763&lt;&gt;Y1762</formula>
    </cfRule>
  </conditionalFormatting>
  <conditionalFormatting sqref="Y1763">
    <cfRule type="expression" dxfId="305" priority="944" stopIfTrue="1">
      <formula>Y1763&lt;&gt;Y1762</formula>
    </cfRule>
  </conditionalFormatting>
  <conditionalFormatting sqref="Y1763">
    <cfRule type="expression" dxfId="304" priority="945" stopIfTrue="1">
      <formula>Y1763&lt;&gt;Y1762</formula>
    </cfRule>
  </conditionalFormatting>
  <conditionalFormatting sqref="Y1763">
    <cfRule type="expression" dxfId="303" priority="946" stopIfTrue="1">
      <formula>Y1763&lt;&gt;Y1762</formula>
    </cfRule>
  </conditionalFormatting>
  <conditionalFormatting sqref="Y1763">
    <cfRule type="expression" dxfId="302" priority="947" stopIfTrue="1">
      <formula>Y1763&lt;&gt;Y1762</formula>
    </cfRule>
  </conditionalFormatting>
  <conditionalFormatting sqref="Y1763">
    <cfRule type="expression" dxfId="301" priority="948" stopIfTrue="1">
      <formula>Y1763&lt;&gt;Y1762</formula>
    </cfRule>
  </conditionalFormatting>
  <conditionalFormatting sqref="Y1763">
    <cfRule type="expression" dxfId="300" priority="949" stopIfTrue="1">
      <formula>Y1763&lt;&gt;Y1762</formula>
    </cfRule>
  </conditionalFormatting>
  <conditionalFormatting sqref="Y1763">
    <cfRule type="expression" dxfId="299" priority="950" stopIfTrue="1">
      <formula>Y1763&lt;&gt;Y1762</formula>
    </cfRule>
  </conditionalFormatting>
  <conditionalFormatting sqref="Y1763">
    <cfRule type="expression" dxfId="298" priority="951" stopIfTrue="1">
      <formula>Y1763&lt;&gt;Y1762</formula>
    </cfRule>
  </conditionalFormatting>
  <conditionalFormatting sqref="Y1763">
    <cfRule type="expression" dxfId="297" priority="952" stopIfTrue="1">
      <formula>Y1763&lt;&gt;Y1762</formula>
    </cfRule>
  </conditionalFormatting>
  <conditionalFormatting sqref="Y1763">
    <cfRule type="expression" dxfId="296" priority="953" stopIfTrue="1">
      <formula>Y1763&lt;&gt;Y1762</formula>
    </cfRule>
  </conditionalFormatting>
  <conditionalFormatting sqref="Y1763">
    <cfRule type="expression" dxfId="295" priority="954" stopIfTrue="1">
      <formula>Y1763&lt;&gt;Y1762</formula>
    </cfRule>
  </conditionalFormatting>
  <conditionalFormatting sqref="Y1763">
    <cfRule type="expression" dxfId="294" priority="955" stopIfTrue="1">
      <formula>Y1763&lt;&gt;Y1762</formula>
    </cfRule>
  </conditionalFormatting>
  <conditionalFormatting sqref="Y1763">
    <cfRule type="expression" dxfId="293" priority="956" stopIfTrue="1">
      <formula>Y1763&lt;&gt;Y1762</formula>
    </cfRule>
  </conditionalFormatting>
  <conditionalFormatting sqref="Y1763">
    <cfRule type="expression" dxfId="292" priority="957" stopIfTrue="1">
      <formula>Y1763&lt;&gt;Y1762</formula>
    </cfRule>
  </conditionalFormatting>
  <conditionalFormatting sqref="Y1763">
    <cfRule type="expression" dxfId="291" priority="958" stopIfTrue="1">
      <formula>Y1763&lt;&gt;Y1762</formula>
    </cfRule>
  </conditionalFormatting>
  <conditionalFormatting sqref="Y1763">
    <cfRule type="expression" dxfId="290" priority="959" stopIfTrue="1">
      <formula>Y1763&lt;&gt;Y1762</formula>
    </cfRule>
  </conditionalFormatting>
  <conditionalFormatting sqref="Y1763">
    <cfRule type="expression" dxfId="289" priority="960" stopIfTrue="1">
      <formula>Y1763&lt;&gt;Y1762</formula>
    </cfRule>
  </conditionalFormatting>
  <conditionalFormatting sqref="Y1763">
    <cfRule type="expression" dxfId="288" priority="920" stopIfTrue="1">
      <formula>Y1763&lt;&gt;Y1762</formula>
    </cfRule>
  </conditionalFormatting>
  <conditionalFormatting sqref="Y1763">
    <cfRule type="expression" dxfId="287" priority="919" stopIfTrue="1">
      <formula>Y1763&lt;&gt;Y1762</formula>
    </cfRule>
  </conditionalFormatting>
  <conditionalFormatting sqref="Y1763">
    <cfRule type="expression" dxfId="286" priority="918" stopIfTrue="1">
      <formula>Y1763&lt;&gt;Y1762</formula>
    </cfRule>
  </conditionalFormatting>
  <conditionalFormatting sqref="Y1763">
    <cfRule type="expression" dxfId="285" priority="917" stopIfTrue="1">
      <formula>Y1763&lt;&gt;Y1762</formula>
    </cfRule>
  </conditionalFormatting>
  <conditionalFormatting sqref="Y1763">
    <cfRule type="expression" dxfId="284" priority="916" stopIfTrue="1">
      <formula>Y1763&lt;&gt;Y1762</formula>
    </cfRule>
  </conditionalFormatting>
  <conditionalFormatting sqref="Y1763">
    <cfRule type="expression" dxfId="283" priority="915" stopIfTrue="1">
      <formula>Y1763&lt;&gt;Y1762</formula>
    </cfRule>
  </conditionalFormatting>
  <conditionalFormatting sqref="Y1763">
    <cfRule type="expression" dxfId="282" priority="914" stopIfTrue="1">
      <formula>Y1763&lt;&gt;Y1762</formula>
    </cfRule>
  </conditionalFormatting>
  <conditionalFormatting sqref="Y1763">
    <cfRule type="expression" dxfId="281" priority="913" stopIfTrue="1">
      <formula>Y1763&lt;&gt;Y1762</formula>
    </cfRule>
  </conditionalFormatting>
  <conditionalFormatting sqref="Y1763">
    <cfRule type="expression" dxfId="280" priority="912" stopIfTrue="1">
      <formula>Y1763&lt;&gt;Y1762</formula>
    </cfRule>
  </conditionalFormatting>
  <conditionalFormatting sqref="Y1763">
    <cfRule type="expression" dxfId="279" priority="911" stopIfTrue="1">
      <formula>Y1763&lt;&gt;Y1762</formula>
    </cfRule>
  </conditionalFormatting>
  <conditionalFormatting sqref="Y1763">
    <cfRule type="expression" dxfId="278" priority="910" stopIfTrue="1">
      <formula>Y1763&lt;&gt;Y1762</formula>
    </cfRule>
  </conditionalFormatting>
  <conditionalFormatting sqref="Y1763">
    <cfRule type="expression" dxfId="277" priority="909" stopIfTrue="1">
      <formula>Y1763&lt;&gt;Y1762</formula>
    </cfRule>
  </conditionalFormatting>
  <conditionalFormatting sqref="Y1763">
    <cfRule type="expression" dxfId="276" priority="908" stopIfTrue="1">
      <formula>Y1763&lt;&gt;Y1762</formula>
    </cfRule>
  </conditionalFormatting>
  <conditionalFormatting sqref="Y1763">
    <cfRule type="expression" dxfId="275" priority="907" stopIfTrue="1">
      <formula>Y1763&lt;&gt;Y1762</formula>
    </cfRule>
  </conditionalFormatting>
  <conditionalFormatting sqref="Y1763">
    <cfRule type="expression" dxfId="274" priority="906" stopIfTrue="1">
      <formula>Y1763&lt;&gt;Y1762</formula>
    </cfRule>
  </conditionalFormatting>
  <conditionalFormatting sqref="Y1763">
    <cfRule type="expression" dxfId="273" priority="905" stopIfTrue="1">
      <formula>Y1763&lt;&gt;Y1762</formula>
    </cfRule>
  </conditionalFormatting>
  <conditionalFormatting sqref="Y1763">
    <cfRule type="expression" dxfId="272" priority="904" stopIfTrue="1">
      <formula>Y1763&lt;&gt;Y1762</formula>
    </cfRule>
  </conditionalFormatting>
  <conditionalFormatting sqref="Y1763">
    <cfRule type="expression" dxfId="271" priority="903" stopIfTrue="1">
      <formula>Y1763&lt;&gt;Y1762</formula>
    </cfRule>
  </conditionalFormatting>
  <conditionalFormatting sqref="Y1763">
    <cfRule type="expression" dxfId="270" priority="902" stopIfTrue="1">
      <formula>Y1763&lt;&gt;Y1762</formula>
    </cfRule>
  </conditionalFormatting>
  <conditionalFormatting sqref="Y1763">
    <cfRule type="expression" dxfId="269" priority="901" stopIfTrue="1">
      <formula>Y1763&lt;&gt;Y1762</formula>
    </cfRule>
  </conditionalFormatting>
  <conditionalFormatting sqref="Y1763">
    <cfRule type="expression" dxfId="268" priority="900" stopIfTrue="1">
      <formula>Y1763&lt;&gt;Y1762</formula>
    </cfRule>
  </conditionalFormatting>
  <conditionalFormatting sqref="Y1763">
    <cfRule type="expression" dxfId="267" priority="899" stopIfTrue="1">
      <formula>Y1763&lt;&gt;Y1762</formula>
    </cfRule>
  </conditionalFormatting>
  <conditionalFormatting sqref="Y1763">
    <cfRule type="expression" dxfId="266" priority="898" stopIfTrue="1">
      <formula>Y1763&lt;&gt;Y1762</formula>
    </cfRule>
  </conditionalFormatting>
  <conditionalFormatting sqref="Y1763">
    <cfRule type="expression" dxfId="265" priority="897" stopIfTrue="1">
      <formula>Y1763&lt;&gt;Y1762</formula>
    </cfRule>
  </conditionalFormatting>
  <conditionalFormatting sqref="Y1763">
    <cfRule type="expression" dxfId="264" priority="896" stopIfTrue="1">
      <formula>Y1763&lt;&gt;Y1762</formula>
    </cfRule>
  </conditionalFormatting>
  <conditionalFormatting sqref="Y1763">
    <cfRule type="expression" dxfId="263" priority="895" stopIfTrue="1">
      <formula>Y1763&lt;&gt;Y1762</formula>
    </cfRule>
  </conditionalFormatting>
  <conditionalFormatting sqref="Y1763">
    <cfRule type="expression" dxfId="262" priority="894" stopIfTrue="1">
      <formula>Y1763&lt;&gt;Y1762</formula>
    </cfRule>
  </conditionalFormatting>
  <conditionalFormatting sqref="Y1763">
    <cfRule type="expression" dxfId="261" priority="893" stopIfTrue="1">
      <formula>Y1763&lt;&gt;Y1762</formula>
    </cfRule>
  </conditionalFormatting>
  <conditionalFormatting sqref="Y1763">
    <cfRule type="expression" dxfId="260" priority="892" stopIfTrue="1">
      <formula>Y1763&lt;&gt;Y1762</formula>
    </cfRule>
  </conditionalFormatting>
  <conditionalFormatting sqref="Y1763">
    <cfRule type="expression" dxfId="259" priority="891" stopIfTrue="1">
      <formula>Y1763&lt;&gt;Y1762</formula>
    </cfRule>
  </conditionalFormatting>
  <conditionalFormatting sqref="Y1763">
    <cfRule type="expression" dxfId="258" priority="890" stopIfTrue="1">
      <formula>Y1763&lt;&gt;Y1762</formula>
    </cfRule>
  </conditionalFormatting>
  <conditionalFormatting sqref="Y1763">
    <cfRule type="expression" dxfId="257" priority="889" stopIfTrue="1">
      <formula>Y1763&lt;&gt;Y1762</formula>
    </cfRule>
  </conditionalFormatting>
  <conditionalFormatting sqref="Y1763">
    <cfRule type="expression" dxfId="256" priority="888" stopIfTrue="1">
      <formula>Y1763&lt;&gt;Y1762</formula>
    </cfRule>
  </conditionalFormatting>
  <conditionalFormatting sqref="Y1763">
    <cfRule type="expression" dxfId="255" priority="887" stopIfTrue="1">
      <formula>Y1763&lt;&gt;Y1762</formula>
    </cfRule>
  </conditionalFormatting>
  <conditionalFormatting sqref="Y1763">
    <cfRule type="expression" dxfId="254" priority="886" stopIfTrue="1">
      <formula>Y1763&lt;&gt;Y1762</formula>
    </cfRule>
  </conditionalFormatting>
  <conditionalFormatting sqref="Y1763">
    <cfRule type="expression" dxfId="253" priority="885" stopIfTrue="1">
      <formula>Y1763&lt;&gt;Y1762</formula>
    </cfRule>
  </conditionalFormatting>
  <conditionalFormatting sqref="Y1763">
    <cfRule type="expression" dxfId="252" priority="884" stopIfTrue="1">
      <formula>Y1763&lt;&gt;Y1762</formula>
    </cfRule>
  </conditionalFormatting>
  <conditionalFormatting sqref="Y1763">
    <cfRule type="expression" dxfId="251" priority="883" stopIfTrue="1">
      <formula>Y1763&lt;&gt;Y1762</formula>
    </cfRule>
  </conditionalFormatting>
  <conditionalFormatting sqref="Y1763">
    <cfRule type="expression" dxfId="250" priority="882" stopIfTrue="1">
      <formula>Y1763&lt;&gt;Y1762</formula>
    </cfRule>
  </conditionalFormatting>
  <conditionalFormatting sqref="Y1763">
    <cfRule type="expression" dxfId="249" priority="881" stopIfTrue="1">
      <formula>Y1763&lt;&gt;Y1762</formula>
    </cfRule>
  </conditionalFormatting>
  <conditionalFormatting sqref="Z1763">
    <cfRule type="expression" dxfId="248" priority="823" stopIfTrue="1">
      <formula>Z1763&lt;&gt;Z1762</formula>
    </cfRule>
  </conditionalFormatting>
  <conditionalFormatting sqref="Z1763">
    <cfRule type="expression" dxfId="247" priority="824" stopIfTrue="1">
      <formula>Z1763&lt;&gt;Z1762</formula>
    </cfRule>
  </conditionalFormatting>
  <conditionalFormatting sqref="Z1763">
    <cfRule type="expression" dxfId="246" priority="825" stopIfTrue="1">
      <formula>Z1763&lt;&gt;Z1762</formula>
    </cfRule>
  </conditionalFormatting>
  <conditionalFormatting sqref="Z1763">
    <cfRule type="expression" dxfId="245" priority="826" stopIfTrue="1">
      <formula>Z1763&lt;&gt;Z1762</formula>
    </cfRule>
  </conditionalFormatting>
  <conditionalFormatting sqref="Z1763">
    <cfRule type="expression" dxfId="244" priority="827" stopIfTrue="1">
      <formula>Z1763&lt;&gt;Z1762</formula>
    </cfRule>
  </conditionalFormatting>
  <conditionalFormatting sqref="Z1763">
    <cfRule type="expression" dxfId="243" priority="828" stopIfTrue="1">
      <formula>Z1763&lt;&gt;Z1762</formula>
    </cfRule>
  </conditionalFormatting>
  <conditionalFormatting sqref="Z1763">
    <cfRule type="expression" dxfId="242" priority="829" stopIfTrue="1">
      <formula>Z1763&lt;&gt;Z1762</formula>
    </cfRule>
  </conditionalFormatting>
  <conditionalFormatting sqref="Z1763">
    <cfRule type="expression" dxfId="241" priority="830" stopIfTrue="1">
      <formula>Z1763&lt;&gt;Z1762</formula>
    </cfRule>
  </conditionalFormatting>
  <conditionalFormatting sqref="Z1763">
    <cfRule type="expression" dxfId="240" priority="831" stopIfTrue="1">
      <formula>Z1763&lt;&gt;Z1762</formula>
    </cfRule>
  </conditionalFormatting>
  <conditionalFormatting sqref="Z1763">
    <cfRule type="expression" dxfId="239" priority="832" stopIfTrue="1">
      <formula>Z1763&lt;&gt;Z1762</formula>
    </cfRule>
  </conditionalFormatting>
  <conditionalFormatting sqref="Z1763">
    <cfRule type="expression" dxfId="238" priority="833" stopIfTrue="1">
      <formula>Z1763&lt;&gt;Z1762</formula>
    </cfRule>
  </conditionalFormatting>
  <conditionalFormatting sqref="Z1763">
    <cfRule type="expression" dxfId="237" priority="834" stopIfTrue="1">
      <formula>Z1763&lt;&gt;Z1762</formula>
    </cfRule>
  </conditionalFormatting>
  <conditionalFormatting sqref="Z1763">
    <cfRule type="expression" dxfId="236" priority="835" stopIfTrue="1">
      <formula>Z1763&lt;&gt;Z1762</formula>
    </cfRule>
  </conditionalFormatting>
  <conditionalFormatting sqref="Z1763">
    <cfRule type="expression" dxfId="235" priority="836" stopIfTrue="1">
      <formula>Z1763&lt;&gt;Z1762</formula>
    </cfRule>
  </conditionalFormatting>
  <conditionalFormatting sqref="Z1763">
    <cfRule type="expression" dxfId="234" priority="837" stopIfTrue="1">
      <formula>Z1763&lt;&gt;Z1762</formula>
    </cfRule>
  </conditionalFormatting>
  <conditionalFormatting sqref="Z1763">
    <cfRule type="expression" dxfId="233" priority="838" stopIfTrue="1">
      <formula>Z1763&lt;&gt;Z1762</formula>
    </cfRule>
  </conditionalFormatting>
  <conditionalFormatting sqref="Z1763">
    <cfRule type="expression" dxfId="232" priority="839" stopIfTrue="1">
      <formula>Z1763&lt;&gt;Z1762</formula>
    </cfRule>
  </conditionalFormatting>
  <conditionalFormatting sqref="Z1763">
    <cfRule type="expression" dxfId="231" priority="840" stopIfTrue="1">
      <formula>Z1763&lt;&gt;Z1762</formula>
    </cfRule>
  </conditionalFormatting>
  <conditionalFormatting sqref="Z1763">
    <cfRule type="expression" dxfId="230" priority="841" stopIfTrue="1">
      <formula>Z1763&lt;&gt;Z1762</formula>
    </cfRule>
  </conditionalFormatting>
  <conditionalFormatting sqref="Z1763">
    <cfRule type="expression" dxfId="229" priority="842" stopIfTrue="1">
      <formula>Z1763&lt;&gt;Z1762</formula>
    </cfRule>
  </conditionalFormatting>
  <conditionalFormatting sqref="Z1763">
    <cfRule type="expression" dxfId="228" priority="843" stopIfTrue="1">
      <formula>Z1763&lt;&gt;Z1762</formula>
    </cfRule>
  </conditionalFormatting>
  <conditionalFormatting sqref="Z1763">
    <cfRule type="expression" dxfId="227" priority="844" stopIfTrue="1">
      <formula>Z1763&lt;&gt;Z1762</formula>
    </cfRule>
  </conditionalFormatting>
  <conditionalFormatting sqref="Z1763">
    <cfRule type="expression" dxfId="226" priority="845" stopIfTrue="1">
      <formula>Z1763&lt;&gt;Z1762</formula>
    </cfRule>
  </conditionalFormatting>
  <conditionalFormatting sqref="Z1763">
    <cfRule type="expression" dxfId="225" priority="846" stopIfTrue="1">
      <formula>Z1763&lt;&gt;Z1762</formula>
    </cfRule>
  </conditionalFormatting>
  <conditionalFormatting sqref="Z1763">
    <cfRule type="expression" dxfId="224" priority="847" stopIfTrue="1">
      <formula>Z1763&lt;&gt;Z1762</formula>
    </cfRule>
  </conditionalFormatting>
  <conditionalFormatting sqref="Z1763">
    <cfRule type="expression" dxfId="223" priority="848" stopIfTrue="1">
      <formula>Z1763&lt;&gt;Z1762</formula>
    </cfRule>
  </conditionalFormatting>
  <conditionalFormatting sqref="Z1763">
    <cfRule type="expression" dxfId="222" priority="849" stopIfTrue="1">
      <formula>Z1763&lt;&gt;Z1762</formula>
    </cfRule>
  </conditionalFormatting>
  <conditionalFormatting sqref="Z1763">
    <cfRule type="expression" dxfId="221" priority="850" stopIfTrue="1">
      <formula>Z1763&lt;&gt;Z1762</formula>
    </cfRule>
  </conditionalFormatting>
  <conditionalFormatting sqref="Z1763">
    <cfRule type="expression" dxfId="220" priority="851" stopIfTrue="1">
      <formula>Z1763&lt;&gt;Z1762</formula>
    </cfRule>
  </conditionalFormatting>
  <conditionalFormatting sqref="Z1763">
    <cfRule type="expression" dxfId="219" priority="852" stopIfTrue="1">
      <formula>Z1763&lt;&gt;Z1762</formula>
    </cfRule>
  </conditionalFormatting>
  <conditionalFormatting sqref="Z1763">
    <cfRule type="expression" dxfId="218" priority="853" stopIfTrue="1">
      <formula>Z1763&lt;&gt;Z1762</formula>
    </cfRule>
  </conditionalFormatting>
  <conditionalFormatting sqref="Z1763">
    <cfRule type="expression" dxfId="217" priority="854" stopIfTrue="1">
      <formula>Z1763&lt;&gt;Z1762</formula>
    </cfRule>
  </conditionalFormatting>
  <conditionalFormatting sqref="Z1763">
    <cfRule type="expression" dxfId="216" priority="855" stopIfTrue="1">
      <formula>Z1763&lt;&gt;Z1762</formula>
    </cfRule>
  </conditionalFormatting>
  <conditionalFormatting sqref="Z1763">
    <cfRule type="expression" dxfId="215" priority="856" stopIfTrue="1">
      <formula>Z1763&lt;&gt;Z1762</formula>
    </cfRule>
  </conditionalFormatting>
  <conditionalFormatting sqref="Z1763">
    <cfRule type="expression" dxfId="214" priority="857" stopIfTrue="1">
      <formula>Z1763&lt;&gt;Z1762</formula>
    </cfRule>
  </conditionalFormatting>
  <conditionalFormatting sqref="Z1763">
    <cfRule type="expression" dxfId="213" priority="858" stopIfTrue="1">
      <formula>Z1763&lt;&gt;Z1762</formula>
    </cfRule>
  </conditionalFormatting>
  <conditionalFormatting sqref="Z1763">
    <cfRule type="expression" dxfId="212" priority="859" stopIfTrue="1">
      <formula>Z1763&lt;&gt;Z1762</formula>
    </cfRule>
  </conditionalFormatting>
  <conditionalFormatting sqref="Z1763">
    <cfRule type="expression" dxfId="211" priority="860" stopIfTrue="1">
      <formula>Z1763&lt;&gt;Z1762</formula>
    </cfRule>
  </conditionalFormatting>
  <conditionalFormatting sqref="Z1763">
    <cfRule type="expression" dxfId="210" priority="861" stopIfTrue="1">
      <formula>Z1763&lt;&gt;Z1762</formula>
    </cfRule>
  </conditionalFormatting>
  <conditionalFormatting sqref="Z1763">
    <cfRule type="expression" dxfId="209" priority="862" stopIfTrue="1">
      <formula>Z1763&lt;&gt;Z1762</formula>
    </cfRule>
  </conditionalFormatting>
  <conditionalFormatting sqref="Z1763">
    <cfRule type="expression" dxfId="208" priority="822" stopIfTrue="1">
      <formula>Z1763&lt;&gt;Z1762</formula>
    </cfRule>
  </conditionalFormatting>
  <conditionalFormatting sqref="Z1763">
    <cfRule type="expression" dxfId="207" priority="821" stopIfTrue="1">
      <formula>Z1763&lt;&gt;Z1762</formula>
    </cfRule>
  </conditionalFormatting>
  <conditionalFormatting sqref="Z1763">
    <cfRule type="expression" dxfId="206" priority="820" stopIfTrue="1">
      <formula>Z1763&lt;&gt;Z1762</formula>
    </cfRule>
  </conditionalFormatting>
  <conditionalFormatting sqref="Z1763">
    <cfRule type="expression" dxfId="205" priority="819" stopIfTrue="1">
      <formula>Z1763&lt;&gt;Z1762</formula>
    </cfRule>
  </conditionalFormatting>
  <conditionalFormatting sqref="Z1763">
    <cfRule type="expression" dxfId="204" priority="818" stopIfTrue="1">
      <formula>Z1763&lt;&gt;Z1762</formula>
    </cfRule>
  </conditionalFormatting>
  <conditionalFormatting sqref="Z1763">
    <cfRule type="expression" dxfId="203" priority="817" stopIfTrue="1">
      <formula>Z1763&lt;&gt;Z1762</formula>
    </cfRule>
  </conditionalFormatting>
  <conditionalFormatting sqref="Z1763">
    <cfRule type="expression" dxfId="202" priority="816" stopIfTrue="1">
      <formula>Z1763&lt;&gt;Z1762</formula>
    </cfRule>
  </conditionalFormatting>
  <conditionalFormatting sqref="Z1763">
    <cfRule type="expression" dxfId="201" priority="815" stopIfTrue="1">
      <formula>Z1763&lt;&gt;Z1762</formula>
    </cfRule>
  </conditionalFormatting>
  <conditionalFormatting sqref="Z1763">
    <cfRule type="expression" dxfId="200" priority="814" stopIfTrue="1">
      <formula>Z1763&lt;&gt;Z1762</formula>
    </cfRule>
  </conditionalFormatting>
  <conditionalFormatting sqref="Z1763">
    <cfRule type="expression" dxfId="199" priority="813" stopIfTrue="1">
      <formula>Z1763&lt;&gt;Z1762</formula>
    </cfRule>
  </conditionalFormatting>
  <conditionalFormatting sqref="Z1763">
    <cfRule type="expression" dxfId="198" priority="812" stopIfTrue="1">
      <formula>Z1763&lt;&gt;Z1762</formula>
    </cfRule>
  </conditionalFormatting>
  <conditionalFormatting sqref="Z1763">
    <cfRule type="expression" dxfId="197" priority="811" stopIfTrue="1">
      <formula>Z1763&lt;&gt;Z1762</formula>
    </cfRule>
  </conditionalFormatting>
  <conditionalFormatting sqref="Z1763">
    <cfRule type="expression" dxfId="196" priority="810" stopIfTrue="1">
      <formula>Z1763&lt;&gt;Z1762</formula>
    </cfRule>
  </conditionalFormatting>
  <conditionalFormatting sqref="Z1763">
    <cfRule type="expression" dxfId="195" priority="809" stopIfTrue="1">
      <formula>Z1763&lt;&gt;Z1762</formula>
    </cfRule>
  </conditionalFormatting>
  <conditionalFormatting sqref="Z1763">
    <cfRule type="expression" dxfId="194" priority="808" stopIfTrue="1">
      <formula>Z1763&lt;&gt;Z1762</formula>
    </cfRule>
  </conditionalFormatting>
  <conditionalFormatting sqref="Z1763">
    <cfRule type="expression" dxfId="193" priority="807" stopIfTrue="1">
      <formula>Z1763&lt;&gt;Z1762</formula>
    </cfRule>
  </conditionalFormatting>
  <conditionalFormatting sqref="Z1763">
    <cfRule type="expression" dxfId="192" priority="806" stopIfTrue="1">
      <formula>Z1763&lt;&gt;Z1762</formula>
    </cfRule>
  </conditionalFormatting>
  <conditionalFormatting sqref="Z1763">
    <cfRule type="expression" dxfId="191" priority="805" stopIfTrue="1">
      <formula>Z1763&lt;&gt;Z1762</formula>
    </cfRule>
  </conditionalFormatting>
  <conditionalFormatting sqref="Z1763">
    <cfRule type="expression" dxfId="190" priority="804" stopIfTrue="1">
      <formula>Z1763&lt;&gt;Z1762</formula>
    </cfRule>
  </conditionalFormatting>
  <conditionalFormatting sqref="Z1763">
    <cfRule type="expression" dxfId="189" priority="803" stopIfTrue="1">
      <formula>Z1763&lt;&gt;Z1762</formula>
    </cfRule>
  </conditionalFormatting>
  <conditionalFormatting sqref="Z1763">
    <cfRule type="expression" dxfId="188" priority="802" stopIfTrue="1">
      <formula>Z1763&lt;&gt;Z1762</formula>
    </cfRule>
  </conditionalFormatting>
  <conditionalFormatting sqref="Z1763">
    <cfRule type="expression" dxfId="187" priority="801" stopIfTrue="1">
      <formula>Z1763&lt;&gt;Z1762</formula>
    </cfRule>
  </conditionalFormatting>
  <conditionalFormatting sqref="Z1763">
    <cfRule type="expression" dxfId="186" priority="800" stopIfTrue="1">
      <formula>Z1763&lt;&gt;Z1762</formula>
    </cfRule>
  </conditionalFormatting>
  <conditionalFormatting sqref="Z1763">
    <cfRule type="expression" dxfId="185" priority="799" stopIfTrue="1">
      <formula>Z1763&lt;&gt;Z1762</formula>
    </cfRule>
  </conditionalFormatting>
  <conditionalFormatting sqref="Z1763">
    <cfRule type="expression" dxfId="184" priority="798" stopIfTrue="1">
      <formula>Z1763&lt;&gt;Z1762</formula>
    </cfRule>
  </conditionalFormatting>
  <conditionalFormatting sqref="Z1763">
    <cfRule type="expression" dxfId="183" priority="797" stopIfTrue="1">
      <formula>Z1763&lt;&gt;Z1762</formula>
    </cfRule>
  </conditionalFormatting>
  <conditionalFormatting sqref="Z1763">
    <cfRule type="expression" dxfId="182" priority="796" stopIfTrue="1">
      <formula>Z1763&lt;&gt;Z1762</formula>
    </cfRule>
  </conditionalFormatting>
  <conditionalFormatting sqref="Z1763">
    <cfRule type="expression" dxfId="181" priority="795" stopIfTrue="1">
      <formula>Z1763&lt;&gt;Z1762</formula>
    </cfRule>
  </conditionalFormatting>
  <conditionalFormatting sqref="Z1763">
    <cfRule type="expression" dxfId="180" priority="794" stopIfTrue="1">
      <formula>Z1763&lt;&gt;Z1762</formula>
    </cfRule>
  </conditionalFormatting>
  <conditionalFormatting sqref="Z1763">
    <cfRule type="expression" dxfId="179" priority="793" stopIfTrue="1">
      <formula>Z1763&lt;&gt;Z1762</formula>
    </cfRule>
  </conditionalFormatting>
  <conditionalFormatting sqref="Z1763">
    <cfRule type="expression" dxfId="178" priority="792" stopIfTrue="1">
      <formula>Z1763&lt;&gt;Z1762</formula>
    </cfRule>
  </conditionalFormatting>
  <conditionalFormatting sqref="Z1763">
    <cfRule type="expression" dxfId="177" priority="791" stopIfTrue="1">
      <formula>Z1763&lt;&gt;Z1762</formula>
    </cfRule>
  </conditionalFormatting>
  <conditionalFormatting sqref="Z1763">
    <cfRule type="expression" dxfId="176" priority="790" stopIfTrue="1">
      <formula>Z1763&lt;&gt;Z1762</formula>
    </cfRule>
  </conditionalFormatting>
  <conditionalFormatting sqref="Z1763">
    <cfRule type="expression" dxfId="175" priority="789" stopIfTrue="1">
      <formula>Z1763&lt;&gt;Z1762</formula>
    </cfRule>
  </conditionalFormatting>
  <conditionalFormatting sqref="Z1763">
    <cfRule type="expression" dxfId="174" priority="788" stopIfTrue="1">
      <formula>Z1763&lt;&gt;Z1762</formula>
    </cfRule>
  </conditionalFormatting>
  <conditionalFormatting sqref="Z1763">
    <cfRule type="expression" dxfId="173" priority="787" stopIfTrue="1">
      <formula>Z1763&lt;&gt;Z1762</formula>
    </cfRule>
  </conditionalFormatting>
  <conditionalFormatting sqref="Z1763">
    <cfRule type="expression" dxfId="172" priority="786" stopIfTrue="1">
      <formula>Z1763&lt;&gt;Z1762</formula>
    </cfRule>
  </conditionalFormatting>
  <conditionalFormatting sqref="Z1763">
    <cfRule type="expression" dxfId="171" priority="785" stopIfTrue="1">
      <formula>Z1763&lt;&gt;Z1762</formula>
    </cfRule>
  </conditionalFormatting>
  <conditionalFormatting sqref="Z1763">
    <cfRule type="expression" dxfId="170" priority="784" stopIfTrue="1">
      <formula>Z1763&lt;&gt;Z1762</formula>
    </cfRule>
  </conditionalFormatting>
  <conditionalFormatting sqref="Z1763">
    <cfRule type="expression" dxfId="169" priority="783" stopIfTrue="1">
      <formula>Z1763&lt;&gt;Z1762</formula>
    </cfRule>
  </conditionalFormatting>
  <conditionalFormatting sqref="Z1777">
    <cfRule type="expression" dxfId="168" priority="782" stopIfTrue="1">
      <formula>Z1777&lt;&gt;Z1776</formula>
    </cfRule>
  </conditionalFormatting>
  <conditionalFormatting sqref="O1738">
    <cfRule type="expression" dxfId="167" priority="692" stopIfTrue="1">
      <formula>O1738&lt;N1738</formula>
    </cfRule>
  </conditionalFormatting>
  <conditionalFormatting sqref="O1738">
    <cfRule type="expression" dxfId="166" priority="693" stopIfTrue="1">
      <formula>O1738&lt;N1738</formula>
    </cfRule>
  </conditionalFormatting>
  <conditionalFormatting sqref="O1738">
    <cfRule type="expression" dxfId="165" priority="694" stopIfTrue="1">
      <formula>O1738&lt;N1738</formula>
    </cfRule>
  </conditionalFormatting>
  <conditionalFormatting sqref="O1738">
    <cfRule type="expression" dxfId="164" priority="695" stopIfTrue="1">
      <formula>O1738&lt;N1738</formula>
    </cfRule>
  </conditionalFormatting>
  <conditionalFormatting sqref="O1738">
    <cfRule type="expression" dxfId="163" priority="696" stopIfTrue="1">
      <formula>O1738&lt;N1738</formula>
    </cfRule>
  </conditionalFormatting>
  <conditionalFormatting sqref="O1738">
    <cfRule type="expression" dxfId="162" priority="697" stopIfTrue="1">
      <formula>O1738&lt;N1738</formula>
    </cfRule>
  </conditionalFormatting>
  <conditionalFormatting sqref="O1738">
    <cfRule type="expression" dxfId="161" priority="698" stopIfTrue="1">
      <formula>O1738&lt;N1738</formula>
    </cfRule>
  </conditionalFormatting>
  <conditionalFormatting sqref="O1738">
    <cfRule type="expression" dxfId="160" priority="699" stopIfTrue="1">
      <formula>O1738&lt;N1738</formula>
    </cfRule>
  </conditionalFormatting>
  <conditionalFormatting sqref="O1738">
    <cfRule type="expression" dxfId="159" priority="700" stopIfTrue="1">
      <formula>O1738&lt;N1738</formula>
    </cfRule>
  </conditionalFormatting>
  <conditionalFormatting sqref="O1738">
    <cfRule type="expression" dxfId="158" priority="691" stopIfTrue="1">
      <formula>O1738&lt;N1738</formula>
    </cfRule>
  </conditionalFormatting>
  <conditionalFormatting sqref="O1738">
    <cfRule type="expression" dxfId="157" priority="690" stopIfTrue="1">
      <formula>O1738&lt;N1738</formula>
    </cfRule>
  </conditionalFormatting>
  <conditionalFormatting sqref="O1738">
    <cfRule type="expression" dxfId="156" priority="689" stopIfTrue="1">
      <formula>O1738&lt;N1738</formula>
    </cfRule>
  </conditionalFormatting>
  <conditionalFormatting sqref="O1738">
    <cfRule type="expression" dxfId="155" priority="688" stopIfTrue="1">
      <formula>O1738&lt;N1738</formula>
    </cfRule>
  </conditionalFormatting>
  <conditionalFormatting sqref="O1738">
    <cfRule type="expression" dxfId="154" priority="687" stopIfTrue="1">
      <formula>O1738&lt;N1738</formula>
    </cfRule>
  </conditionalFormatting>
  <conditionalFormatting sqref="O1738">
    <cfRule type="expression" dxfId="153" priority="686" stopIfTrue="1">
      <formula>O1738&lt;N1738</formula>
    </cfRule>
  </conditionalFormatting>
  <conditionalFormatting sqref="O1738">
    <cfRule type="expression" dxfId="152" priority="685" stopIfTrue="1">
      <formula>O1738&lt;N1738</formula>
    </cfRule>
  </conditionalFormatting>
  <conditionalFormatting sqref="O1738">
    <cfRule type="expression" dxfId="151" priority="684" stopIfTrue="1">
      <formula>O1738&lt;N1738</formula>
    </cfRule>
  </conditionalFormatting>
  <conditionalFormatting sqref="O1738">
    <cfRule type="expression" dxfId="150" priority="683" stopIfTrue="1">
      <formula>O1738&lt;N1738</formula>
    </cfRule>
  </conditionalFormatting>
  <conditionalFormatting sqref="V1738">
    <cfRule type="expression" dxfId="149" priority="494" stopIfTrue="1">
      <formula>V1738&lt;U1738</formula>
    </cfRule>
  </conditionalFormatting>
  <conditionalFormatting sqref="V1738">
    <cfRule type="expression" dxfId="148" priority="495" stopIfTrue="1">
      <formula>V1738&lt;U1738</formula>
    </cfRule>
  </conditionalFormatting>
  <conditionalFormatting sqref="V1738">
    <cfRule type="expression" dxfId="147" priority="496" stopIfTrue="1">
      <formula>V1738&lt;U1738</formula>
    </cfRule>
  </conditionalFormatting>
  <conditionalFormatting sqref="V1738">
    <cfRule type="expression" dxfId="146" priority="497" stopIfTrue="1">
      <formula>V1738&lt;U1738</formula>
    </cfRule>
  </conditionalFormatting>
  <conditionalFormatting sqref="V1738">
    <cfRule type="expression" dxfId="145" priority="498" stopIfTrue="1">
      <formula>V1738&lt;U1738</formula>
    </cfRule>
  </conditionalFormatting>
  <conditionalFormatting sqref="V1738">
    <cfRule type="expression" dxfId="144" priority="499" stopIfTrue="1">
      <formula>V1738&lt;U1738</formula>
    </cfRule>
  </conditionalFormatting>
  <conditionalFormatting sqref="V1738">
    <cfRule type="expression" dxfId="143" priority="500" stopIfTrue="1">
      <formula>V1738&lt;U1738</formula>
    </cfRule>
  </conditionalFormatting>
  <conditionalFormatting sqref="V1738">
    <cfRule type="expression" dxfId="142" priority="501" stopIfTrue="1">
      <formula>V1738&lt;U1738</formula>
    </cfRule>
  </conditionalFormatting>
  <conditionalFormatting sqref="V1738">
    <cfRule type="expression" dxfId="141" priority="502" stopIfTrue="1">
      <formula>V1738&lt;U1738</formula>
    </cfRule>
  </conditionalFormatting>
  <conditionalFormatting sqref="V1738">
    <cfRule type="expression" dxfId="140" priority="493" stopIfTrue="1">
      <formula>V1738&lt;U1738</formula>
    </cfRule>
  </conditionalFormatting>
  <conditionalFormatting sqref="V1738">
    <cfRule type="expression" dxfId="139" priority="492" stopIfTrue="1">
      <formula>V1738&lt;U1738</formula>
    </cfRule>
  </conditionalFormatting>
  <conditionalFormatting sqref="V1738">
    <cfRule type="expression" dxfId="138" priority="491" stopIfTrue="1">
      <formula>V1738&lt;U1738</formula>
    </cfRule>
  </conditionalFormatting>
  <conditionalFormatting sqref="V1738">
    <cfRule type="expression" dxfId="137" priority="490" stopIfTrue="1">
      <formula>V1738&lt;U1738</formula>
    </cfRule>
  </conditionalFormatting>
  <conditionalFormatting sqref="V1738">
    <cfRule type="expression" dxfId="136" priority="489" stopIfTrue="1">
      <formula>V1738&lt;U1738</formula>
    </cfRule>
  </conditionalFormatting>
  <conditionalFormatting sqref="V1738">
    <cfRule type="expression" dxfId="135" priority="488" stopIfTrue="1">
      <formula>V1738&lt;U1738</formula>
    </cfRule>
  </conditionalFormatting>
  <conditionalFormatting sqref="V1738">
    <cfRule type="expression" dxfId="134" priority="487" stopIfTrue="1">
      <formula>V1738&lt;U1738</formula>
    </cfRule>
  </conditionalFormatting>
  <conditionalFormatting sqref="V1738">
    <cfRule type="expression" dxfId="133" priority="486" stopIfTrue="1">
      <formula>V1738&lt;U1738</formula>
    </cfRule>
  </conditionalFormatting>
  <conditionalFormatting sqref="V1738">
    <cfRule type="expression" dxfId="132" priority="485" stopIfTrue="1">
      <formula>V1738&lt;U1738</formula>
    </cfRule>
  </conditionalFormatting>
  <conditionalFormatting sqref="V1763">
    <cfRule type="expression" dxfId="131" priority="445" stopIfTrue="1">
      <formula>V1763&lt;&gt;V1762</formula>
    </cfRule>
  </conditionalFormatting>
  <conditionalFormatting sqref="V1763">
    <cfRule type="expression" dxfId="130" priority="446" stopIfTrue="1">
      <formula>V1763&lt;&gt;V1762</formula>
    </cfRule>
  </conditionalFormatting>
  <conditionalFormatting sqref="V1763">
    <cfRule type="expression" dxfId="129" priority="447" stopIfTrue="1">
      <formula>V1763&lt;&gt;V1762</formula>
    </cfRule>
  </conditionalFormatting>
  <conditionalFormatting sqref="V1763">
    <cfRule type="expression" dxfId="128" priority="448" stopIfTrue="1">
      <formula>V1763&lt;&gt;V1762</formula>
    </cfRule>
  </conditionalFormatting>
  <conditionalFormatting sqref="V1763">
    <cfRule type="expression" dxfId="127" priority="449" stopIfTrue="1">
      <formula>V1763&lt;&gt;V1762</formula>
    </cfRule>
  </conditionalFormatting>
  <conditionalFormatting sqref="V1763">
    <cfRule type="expression" dxfId="126" priority="450" stopIfTrue="1">
      <formula>V1763&lt;&gt;V1762</formula>
    </cfRule>
  </conditionalFormatting>
  <conditionalFormatting sqref="V1763">
    <cfRule type="expression" dxfId="125" priority="451" stopIfTrue="1">
      <formula>V1763&lt;&gt;V1762</formula>
    </cfRule>
  </conditionalFormatting>
  <conditionalFormatting sqref="V1763">
    <cfRule type="expression" dxfId="124" priority="452" stopIfTrue="1">
      <formula>V1763&lt;&gt;V1762</formula>
    </cfRule>
  </conditionalFormatting>
  <conditionalFormatting sqref="V1763">
    <cfRule type="expression" dxfId="123" priority="453" stopIfTrue="1">
      <formula>V1763&lt;&gt;V1762</formula>
    </cfRule>
  </conditionalFormatting>
  <conditionalFormatting sqref="V1763">
    <cfRule type="expression" dxfId="122" priority="454" stopIfTrue="1">
      <formula>V1763&lt;&gt;V1762</formula>
    </cfRule>
  </conditionalFormatting>
  <conditionalFormatting sqref="V1763">
    <cfRule type="expression" dxfId="121" priority="455" stopIfTrue="1">
      <formula>V1763&lt;&gt;V1762</formula>
    </cfRule>
  </conditionalFormatting>
  <conditionalFormatting sqref="V1763">
    <cfRule type="expression" dxfId="120" priority="456" stopIfTrue="1">
      <formula>V1763&lt;&gt;V1762</formula>
    </cfRule>
  </conditionalFormatting>
  <conditionalFormatting sqref="V1763">
    <cfRule type="expression" dxfId="119" priority="457" stopIfTrue="1">
      <formula>V1763&lt;&gt;V1762</formula>
    </cfRule>
  </conditionalFormatting>
  <conditionalFormatting sqref="V1763">
    <cfRule type="expression" dxfId="118" priority="458" stopIfTrue="1">
      <formula>V1763&lt;&gt;V1762</formula>
    </cfRule>
  </conditionalFormatting>
  <conditionalFormatting sqref="V1763">
    <cfRule type="expression" dxfId="117" priority="459" stopIfTrue="1">
      <formula>V1763&lt;&gt;V1762</formula>
    </cfRule>
  </conditionalFormatting>
  <conditionalFormatting sqref="V1763">
    <cfRule type="expression" dxfId="116" priority="460" stopIfTrue="1">
      <formula>V1763&lt;&gt;V1762</formula>
    </cfRule>
  </conditionalFormatting>
  <conditionalFormatting sqref="V1763">
    <cfRule type="expression" dxfId="115" priority="461" stopIfTrue="1">
      <formula>V1763&lt;&gt;V1762</formula>
    </cfRule>
  </conditionalFormatting>
  <conditionalFormatting sqref="V1763">
    <cfRule type="expression" dxfId="114" priority="462" stopIfTrue="1">
      <formula>V1763&lt;&gt;V1762</formula>
    </cfRule>
  </conditionalFormatting>
  <conditionalFormatting sqref="V1763">
    <cfRule type="expression" dxfId="113" priority="463" stopIfTrue="1">
      <formula>V1763&lt;&gt;V1762</formula>
    </cfRule>
  </conditionalFormatting>
  <conditionalFormatting sqref="V1763">
    <cfRule type="expression" dxfId="112" priority="464" stopIfTrue="1">
      <formula>V1763&lt;&gt;V1762</formula>
    </cfRule>
  </conditionalFormatting>
  <conditionalFormatting sqref="V1763">
    <cfRule type="expression" dxfId="111" priority="465" stopIfTrue="1">
      <formula>V1763&lt;&gt;V1762</formula>
    </cfRule>
  </conditionalFormatting>
  <conditionalFormatting sqref="V1763">
    <cfRule type="expression" dxfId="110" priority="466" stopIfTrue="1">
      <formula>V1763&lt;&gt;V1762</formula>
    </cfRule>
  </conditionalFormatting>
  <conditionalFormatting sqref="V1763">
    <cfRule type="expression" dxfId="109" priority="467" stopIfTrue="1">
      <formula>V1763&lt;&gt;V1762</formula>
    </cfRule>
  </conditionalFormatting>
  <conditionalFormatting sqref="V1763">
    <cfRule type="expression" dxfId="108" priority="468" stopIfTrue="1">
      <formula>V1763&lt;&gt;V1762</formula>
    </cfRule>
  </conditionalFormatting>
  <conditionalFormatting sqref="V1763">
    <cfRule type="expression" dxfId="107" priority="469" stopIfTrue="1">
      <formula>V1763&lt;&gt;V1762</formula>
    </cfRule>
  </conditionalFormatting>
  <conditionalFormatting sqref="V1763">
    <cfRule type="expression" dxfId="106" priority="470" stopIfTrue="1">
      <formula>V1763&lt;&gt;V1762</formula>
    </cfRule>
  </conditionalFormatting>
  <conditionalFormatting sqref="V1763">
    <cfRule type="expression" dxfId="105" priority="471" stopIfTrue="1">
      <formula>V1763&lt;&gt;V1762</formula>
    </cfRule>
  </conditionalFormatting>
  <conditionalFormatting sqref="V1763">
    <cfRule type="expression" dxfId="104" priority="472" stopIfTrue="1">
      <formula>V1763&lt;&gt;V1762</formula>
    </cfRule>
  </conditionalFormatting>
  <conditionalFormatting sqref="V1763">
    <cfRule type="expression" dxfId="103" priority="473" stopIfTrue="1">
      <formula>V1763&lt;&gt;V1762</formula>
    </cfRule>
  </conditionalFormatting>
  <conditionalFormatting sqref="V1763">
    <cfRule type="expression" dxfId="102" priority="474" stopIfTrue="1">
      <formula>V1763&lt;&gt;V1762</formula>
    </cfRule>
  </conditionalFormatting>
  <conditionalFormatting sqref="V1763">
    <cfRule type="expression" dxfId="101" priority="475" stopIfTrue="1">
      <formula>V1763&lt;&gt;V1762</formula>
    </cfRule>
  </conditionalFormatting>
  <conditionalFormatting sqref="V1763">
    <cfRule type="expression" dxfId="100" priority="476" stopIfTrue="1">
      <formula>V1763&lt;&gt;V1762</formula>
    </cfRule>
  </conditionalFormatting>
  <conditionalFormatting sqref="V1763">
    <cfRule type="expression" dxfId="99" priority="477" stopIfTrue="1">
      <formula>V1763&lt;&gt;V1762</formula>
    </cfRule>
  </conditionalFormatting>
  <conditionalFormatting sqref="V1763">
    <cfRule type="expression" dxfId="98" priority="478" stopIfTrue="1">
      <formula>V1763&lt;&gt;V1762</formula>
    </cfRule>
  </conditionalFormatting>
  <conditionalFormatting sqref="V1763">
    <cfRule type="expression" dxfId="97" priority="479" stopIfTrue="1">
      <formula>V1763&lt;&gt;V1762</formula>
    </cfRule>
  </conditionalFormatting>
  <conditionalFormatting sqref="V1763">
    <cfRule type="expression" dxfId="96" priority="480" stopIfTrue="1">
      <formula>V1763&lt;&gt;V1762</formula>
    </cfRule>
  </conditionalFormatting>
  <conditionalFormatting sqref="V1763">
    <cfRule type="expression" dxfId="95" priority="481" stopIfTrue="1">
      <formula>V1763&lt;&gt;V1762</formula>
    </cfRule>
  </conditionalFormatting>
  <conditionalFormatting sqref="V1763">
    <cfRule type="expression" dxfId="94" priority="482" stopIfTrue="1">
      <formula>V1763&lt;&gt;V1762</formula>
    </cfRule>
  </conditionalFormatting>
  <conditionalFormatting sqref="V1763">
    <cfRule type="expression" dxfId="93" priority="483" stopIfTrue="1">
      <formula>V1763&lt;&gt;V1762</formula>
    </cfRule>
  </conditionalFormatting>
  <conditionalFormatting sqref="V1763">
    <cfRule type="expression" dxfId="92" priority="484" stopIfTrue="1">
      <formula>V1763&lt;&gt;V1762</formula>
    </cfRule>
  </conditionalFormatting>
  <conditionalFormatting sqref="V1763">
    <cfRule type="expression" dxfId="91" priority="444" stopIfTrue="1">
      <formula>V1763&lt;&gt;V1762</formula>
    </cfRule>
  </conditionalFormatting>
  <conditionalFormatting sqref="V1763">
    <cfRule type="expression" dxfId="90" priority="443" stopIfTrue="1">
      <formula>V1763&lt;&gt;V1762</formula>
    </cfRule>
  </conditionalFormatting>
  <conditionalFormatting sqref="V1763">
    <cfRule type="expression" dxfId="89" priority="442" stopIfTrue="1">
      <formula>V1763&lt;&gt;V1762</formula>
    </cfRule>
  </conditionalFormatting>
  <conditionalFormatting sqref="V1763">
    <cfRule type="expression" dxfId="88" priority="441" stopIfTrue="1">
      <formula>V1763&lt;&gt;V1762</formula>
    </cfRule>
  </conditionalFormatting>
  <conditionalFormatting sqref="V1763">
    <cfRule type="expression" dxfId="87" priority="440" stopIfTrue="1">
      <formula>V1763&lt;&gt;V1762</formula>
    </cfRule>
  </conditionalFormatting>
  <conditionalFormatting sqref="V1763">
    <cfRule type="expression" dxfId="86" priority="439" stopIfTrue="1">
      <formula>V1763&lt;&gt;V1762</formula>
    </cfRule>
  </conditionalFormatting>
  <conditionalFormatting sqref="V1763">
    <cfRule type="expression" dxfId="85" priority="438" stopIfTrue="1">
      <formula>V1763&lt;&gt;V1762</formula>
    </cfRule>
  </conditionalFormatting>
  <conditionalFormatting sqref="V1763">
    <cfRule type="expression" dxfId="84" priority="437" stopIfTrue="1">
      <formula>V1763&lt;&gt;V1762</formula>
    </cfRule>
  </conditionalFormatting>
  <conditionalFormatting sqref="V1763">
    <cfRule type="expression" dxfId="83" priority="436" stopIfTrue="1">
      <formula>V1763&lt;&gt;V1762</formula>
    </cfRule>
  </conditionalFormatting>
  <conditionalFormatting sqref="V1763">
    <cfRule type="expression" dxfId="82" priority="435" stopIfTrue="1">
      <formula>V1763&lt;&gt;V1762</formula>
    </cfRule>
  </conditionalFormatting>
  <conditionalFormatting sqref="V1763">
    <cfRule type="expression" dxfId="81" priority="434" stopIfTrue="1">
      <formula>V1763&lt;&gt;V1762</formula>
    </cfRule>
  </conditionalFormatting>
  <conditionalFormatting sqref="V1763">
    <cfRule type="expression" dxfId="80" priority="433" stopIfTrue="1">
      <formula>V1763&lt;&gt;V1762</formula>
    </cfRule>
  </conditionalFormatting>
  <conditionalFormatting sqref="V1763">
    <cfRule type="expression" dxfId="79" priority="432" stopIfTrue="1">
      <formula>V1763&lt;&gt;V1762</formula>
    </cfRule>
  </conditionalFormatting>
  <conditionalFormatting sqref="V1763">
    <cfRule type="expression" dxfId="78" priority="431" stopIfTrue="1">
      <formula>V1763&lt;&gt;V1762</formula>
    </cfRule>
  </conditionalFormatting>
  <conditionalFormatting sqref="V1763">
    <cfRule type="expression" dxfId="77" priority="430" stopIfTrue="1">
      <formula>V1763&lt;&gt;V1762</formula>
    </cfRule>
  </conditionalFormatting>
  <conditionalFormatting sqref="V1763">
    <cfRule type="expression" dxfId="76" priority="429" stopIfTrue="1">
      <formula>V1763&lt;&gt;V1762</formula>
    </cfRule>
  </conditionalFormatting>
  <conditionalFormatting sqref="V1763">
    <cfRule type="expression" dxfId="75" priority="428" stopIfTrue="1">
      <formula>V1763&lt;&gt;V1762</formula>
    </cfRule>
  </conditionalFormatting>
  <conditionalFormatting sqref="V1763">
    <cfRule type="expression" dxfId="74" priority="427" stopIfTrue="1">
      <formula>V1763&lt;&gt;V1762</formula>
    </cfRule>
  </conditionalFormatting>
  <conditionalFormatting sqref="V1763">
    <cfRule type="expression" dxfId="73" priority="426" stopIfTrue="1">
      <formula>V1763&lt;&gt;V1762</formula>
    </cfRule>
  </conditionalFormatting>
  <conditionalFormatting sqref="V1763">
    <cfRule type="expression" dxfId="72" priority="425" stopIfTrue="1">
      <formula>V1763&lt;&gt;V1762</formula>
    </cfRule>
  </conditionalFormatting>
  <conditionalFormatting sqref="V1763">
    <cfRule type="expression" dxfId="71" priority="424" stopIfTrue="1">
      <formula>V1763&lt;&gt;V1762</formula>
    </cfRule>
  </conditionalFormatting>
  <conditionalFormatting sqref="V1763">
    <cfRule type="expression" dxfId="70" priority="423" stopIfTrue="1">
      <formula>V1763&lt;&gt;V1762</formula>
    </cfRule>
  </conditionalFormatting>
  <conditionalFormatting sqref="V1763">
    <cfRule type="expression" dxfId="69" priority="422" stopIfTrue="1">
      <formula>V1763&lt;&gt;V1762</formula>
    </cfRule>
  </conditionalFormatting>
  <conditionalFormatting sqref="V1763">
    <cfRule type="expression" dxfId="68" priority="421" stopIfTrue="1">
      <formula>V1763&lt;&gt;V1762</formula>
    </cfRule>
  </conditionalFormatting>
  <conditionalFormatting sqref="V1763">
    <cfRule type="expression" dxfId="67" priority="420" stopIfTrue="1">
      <formula>V1763&lt;&gt;V1762</formula>
    </cfRule>
  </conditionalFormatting>
  <conditionalFormatting sqref="V1763">
    <cfRule type="expression" dxfId="66" priority="419" stopIfTrue="1">
      <formula>V1763&lt;&gt;V1762</formula>
    </cfRule>
  </conditionalFormatting>
  <conditionalFormatting sqref="V1763">
    <cfRule type="expression" dxfId="65" priority="418" stopIfTrue="1">
      <formula>V1763&lt;&gt;V1762</formula>
    </cfRule>
  </conditionalFormatting>
  <conditionalFormatting sqref="V1763">
    <cfRule type="expression" dxfId="64" priority="417" stopIfTrue="1">
      <formula>V1763&lt;&gt;V1762</formula>
    </cfRule>
  </conditionalFormatting>
  <conditionalFormatting sqref="V1763">
    <cfRule type="expression" dxfId="63" priority="416" stopIfTrue="1">
      <formula>V1763&lt;&gt;V1762</formula>
    </cfRule>
  </conditionalFormatting>
  <conditionalFormatting sqref="V1763">
    <cfRule type="expression" dxfId="62" priority="415" stopIfTrue="1">
      <formula>V1763&lt;&gt;V1762</formula>
    </cfRule>
  </conditionalFormatting>
  <conditionalFormatting sqref="V1763">
    <cfRule type="expression" dxfId="61" priority="414" stopIfTrue="1">
      <formula>V1763&lt;&gt;V1762</formula>
    </cfRule>
  </conditionalFormatting>
  <conditionalFormatting sqref="V1763">
    <cfRule type="expression" dxfId="60" priority="413" stopIfTrue="1">
      <formula>V1763&lt;&gt;V1762</formula>
    </cfRule>
  </conditionalFormatting>
  <conditionalFormatting sqref="V1763">
    <cfRule type="expression" dxfId="59" priority="412" stopIfTrue="1">
      <formula>V1763&lt;&gt;V1762</formula>
    </cfRule>
  </conditionalFormatting>
  <conditionalFormatting sqref="V1763">
    <cfRule type="expression" dxfId="58" priority="411" stopIfTrue="1">
      <formula>V1763&lt;&gt;V1762</formula>
    </cfRule>
  </conditionalFormatting>
  <conditionalFormatting sqref="V1763">
    <cfRule type="expression" dxfId="57" priority="410" stopIfTrue="1">
      <formula>V1763&lt;&gt;V1762</formula>
    </cfRule>
  </conditionalFormatting>
  <conditionalFormatting sqref="V1763">
    <cfRule type="expression" dxfId="56" priority="409" stopIfTrue="1">
      <formula>V1763&lt;&gt;V1762</formula>
    </cfRule>
  </conditionalFormatting>
  <conditionalFormatting sqref="V1763">
    <cfRule type="expression" dxfId="55" priority="408" stopIfTrue="1">
      <formula>V1763&lt;&gt;V1762</formula>
    </cfRule>
  </conditionalFormatting>
  <conditionalFormatting sqref="V1763">
    <cfRule type="expression" dxfId="54" priority="407" stopIfTrue="1">
      <formula>V1763&lt;&gt;V1762</formula>
    </cfRule>
  </conditionalFormatting>
  <conditionalFormatting sqref="V1763">
    <cfRule type="expression" dxfId="53" priority="406" stopIfTrue="1">
      <formula>V1763&lt;&gt;V1762</formula>
    </cfRule>
  </conditionalFormatting>
  <conditionalFormatting sqref="V1763">
    <cfRule type="expression" dxfId="52" priority="405" stopIfTrue="1">
      <formula>V1763&lt;&gt;V1762</formula>
    </cfRule>
  </conditionalFormatting>
  <conditionalFormatting sqref="Q1681">
    <cfRule type="expression" dxfId="51" priority="22324" stopIfTrue="1">
      <formula>Q1681&lt;&gt;Q1679</formula>
    </cfRule>
  </conditionalFormatting>
  <conditionalFormatting sqref="B1738">
    <cfRule type="expression" dxfId="50" priority="216" stopIfTrue="1">
      <formula>B1738&lt;A1738</formula>
    </cfRule>
  </conditionalFormatting>
  <conditionalFormatting sqref="B1738">
    <cfRule type="expression" dxfId="49" priority="217" stopIfTrue="1">
      <formula>B1738&lt;A1738</formula>
    </cfRule>
  </conditionalFormatting>
  <conditionalFormatting sqref="B1738">
    <cfRule type="expression" dxfId="48" priority="218" stopIfTrue="1">
      <formula>B1738&lt;A1738</formula>
    </cfRule>
  </conditionalFormatting>
  <conditionalFormatting sqref="B1738">
    <cfRule type="expression" dxfId="47" priority="219" stopIfTrue="1">
      <formula>B1738&lt;A1738</formula>
    </cfRule>
  </conditionalFormatting>
  <conditionalFormatting sqref="B1738">
    <cfRule type="expression" dxfId="46" priority="220" stopIfTrue="1">
      <formula>B1738&lt;A1738</formula>
    </cfRule>
  </conditionalFormatting>
  <conditionalFormatting sqref="B1738">
    <cfRule type="expression" dxfId="45" priority="221" stopIfTrue="1">
      <formula>B1738&lt;A1738</formula>
    </cfRule>
  </conditionalFormatting>
  <conditionalFormatting sqref="B1738">
    <cfRule type="expression" dxfId="44" priority="222" stopIfTrue="1">
      <formula>B1738&lt;A1738</formula>
    </cfRule>
  </conditionalFormatting>
  <conditionalFormatting sqref="B1738">
    <cfRule type="expression" dxfId="43" priority="223" stopIfTrue="1">
      <formula>B1738&lt;A1738</formula>
    </cfRule>
  </conditionalFormatting>
  <conditionalFormatting sqref="B1738">
    <cfRule type="expression" dxfId="42" priority="224" stopIfTrue="1">
      <formula>B1738&lt;A1738</formula>
    </cfRule>
  </conditionalFormatting>
  <conditionalFormatting sqref="B1738">
    <cfRule type="expression" dxfId="41" priority="215" stopIfTrue="1">
      <formula>B1738&lt;A1738</formula>
    </cfRule>
  </conditionalFormatting>
  <conditionalFormatting sqref="B1738">
    <cfRule type="expression" dxfId="40" priority="214" stopIfTrue="1">
      <formula>B1738&lt;A1738</formula>
    </cfRule>
  </conditionalFormatting>
  <conditionalFormatting sqref="B1738">
    <cfRule type="expression" dxfId="39" priority="213" stopIfTrue="1">
      <formula>B1738&lt;A1738</formula>
    </cfRule>
  </conditionalFormatting>
  <conditionalFormatting sqref="B1738">
    <cfRule type="expression" dxfId="38" priority="212" stopIfTrue="1">
      <formula>B1738&lt;A1738</formula>
    </cfRule>
  </conditionalFormatting>
  <conditionalFormatting sqref="B1738">
    <cfRule type="expression" dxfId="37" priority="211" stopIfTrue="1">
      <formula>B1738&lt;A1738</formula>
    </cfRule>
  </conditionalFormatting>
  <conditionalFormatting sqref="B1738">
    <cfRule type="expression" dxfId="36" priority="210" stopIfTrue="1">
      <formula>B1738&lt;A1738</formula>
    </cfRule>
  </conditionalFormatting>
  <conditionalFormatting sqref="B1738">
    <cfRule type="expression" dxfId="35" priority="209" stopIfTrue="1">
      <formula>B1738&lt;A1738</formula>
    </cfRule>
  </conditionalFormatting>
  <conditionalFormatting sqref="B1738">
    <cfRule type="expression" dxfId="34" priority="208" stopIfTrue="1">
      <formula>B1738&lt;A1738</formula>
    </cfRule>
  </conditionalFormatting>
  <conditionalFormatting sqref="B1738">
    <cfRule type="expression" dxfId="33" priority="207" stopIfTrue="1">
      <formula>B1738&lt;A1738</formula>
    </cfRule>
  </conditionalFormatting>
  <conditionalFormatting sqref="AD1:AD4 AD11:AD28 AD599:AD1078 AD1955:AD1978 AD1895:AD1918 AD1835:AD1858 AD1775:AD1798 AD1715:AD1738 AD1595:AD1618 AD1535:AD1558 AD1475:AD1498 AD1355:AD1378 AD1235:AD1258 AD1175:AD1198 AD1115:AD1138 AD1085:AD1108 AD1145:AD1168 AD1205:AD1228 AD1265:AD1318 AD1325:AD1348 AD1385:AD1408 AD1415:AD1438 AD1445:AD1468 AD1505:AD1528 AD1565:AD1588 AD1625:AD1648 AD1655:AD1678 AD1685:AD1708 AD1745:AD1768 AD1805:AD1828 AD1865:AD1888 AD1925:AD1948 AD1985:AD1048576 AD35:AD574">
    <cfRule type="containsText" dxfId="32" priority="38" operator="containsText" text="FALSE">
      <formula>NOT(ISERROR(SEARCH("FALSE",AD1)))</formula>
    </cfRule>
  </conditionalFormatting>
  <conditionalFormatting sqref="AD5:AD10">
    <cfRule type="containsText" dxfId="31" priority="35" operator="containsText" text="FALSE">
      <formula>NOT(ISERROR(SEARCH("FALSE",AD5)))</formula>
    </cfRule>
  </conditionalFormatting>
  <conditionalFormatting sqref="AD575:AD598">
    <cfRule type="containsText" dxfId="30" priority="33" operator="containsText" text="FALSE">
      <formula>NOT(ISERROR(SEARCH("FALSE",AD575)))</formula>
    </cfRule>
  </conditionalFormatting>
  <conditionalFormatting sqref="AD1979:AD1984">
    <cfRule type="containsText" dxfId="29" priority="30" operator="containsText" text="FALSE">
      <formula>NOT(ISERROR(SEARCH("FALSE",AD1979)))</formula>
    </cfRule>
  </conditionalFormatting>
  <conditionalFormatting sqref="AD1949:AD1954">
    <cfRule type="containsText" dxfId="28" priority="29" operator="containsText" text="FALSE">
      <formula>NOT(ISERROR(SEARCH("FALSE",AD1949)))</formula>
    </cfRule>
  </conditionalFormatting>
  <conditionalFormatting sqref="AD1919:AD1924">
    <cfRule type="containsText" dxfId="27" priority="28" operator="containsText" text="FALSE">
      <formula>NOT(ISERROR(SEARCH("FALSE",AD1919)))</formula>
    </cfRule>
  </conditionalFormatting>
  <conditionalFormatting sqref="AD1889:AD1894">
    <cfRule type="containsText" dxfId="26" priority="27" operator="containsText" text="FALSE">
      <formula>NOT(ISERROR(SEARCH("FALSE",AD1889)))</formula>
    </cfRule>
  </conditionalFormatting>
  <conditionalFormatting sqref="AD1859:AD1864">
    <cfRule type="containsText" dxfId="25" priority="26" operator="containsText" text="FALSE">
      <formula>NOT(ISERROR(SEARCH("FALSE",AD1859)))</formula>
    </cfRule>
  </conditionalFormatting>
  <conditionalFormatting sqref="AD1829:AD1834">
    <cfRule type="containsText" dxfId="24" priority="25" operator="containsText" text="FALSE">
      <formula>NOT(ISERROR(SEARCH("FALSE",AD1829)))</formula>
    </cfRule>
  </conditionalFormatting>
  <conditionalFormatting sqref="AD1799:AD1804">
    <cfRule type="containsText" dxfId="23" priority="24" operator="containsText" text="FALSE">
      <formula>NOT(ISERROR(SEARCH("FALSE",AD1799)))</formula>
    </cfRule>
  </conditionalFormatting>
  <conditionalFormatting sqref="AD1769:AD1774">
    <cfRule type="containsText" dxfId="22" priority="23" operator="containsText" text="FALSE">
      <formula>NOT(ISERROR(SEARCH("FALSE",AD1769)))</formula>
    </cfRule>
  </conditionalFormatting>
  <conditionalFormatting sqref="AD1739:AD1744">
    <cfRule type="containsText" dxfId="21" priority="22" operator="containsText" text="FALSE">
      <formula>NOT(ISERROR(SEARCH("FALSE",AD1739)))</formula>
    </cfRule>
  </conditionalFormatting>
  <conditionalFormatting sqref="AD1709:AD1714">
    <cfRule type="containsText" dxfId="20" priority="21" operator="containsText" text="FALSE">
      <formula>NOT(ISERROR(SEARCH("FALSE",AD1709)))</formula>
    </cfRule>
  </conditionalFormatting>
  <conditionalFormatting sqref="AD1679:AD1684">
    <cfRule type="containsText" dxfId="19" priority="20" operator="containsText" text="FALSE">
      <formula>NOT(ISERROR(SEARCH("FALSE",AD1679)))</formula>
    </cfRule>
  </conditionalFormatting>
  <conditionalFormatting sqref="AD1649:AD1654">
    <cfRule type="containsText" dxfId="18" priority="19" operator="containsText" text="FALSE">
      <formula>NOT(ISERROR(SEARCH("FALSE",AD1649)))</formula>
    </cfRule>
  </conditionalFormatting>
  <conditionalFormatting sqref="AD1619:AD1624">
    <cfRule type="containsText" dxfId="17" priority="18" operator="containsText" text="FALSE">
      <formula>NOT(ISERROR(SEARCH("FALSE",AD1619)))</formula>
    </cfRule>
  </conditionalFormatting>
  <conditionalFormatting sqref="AD1589:AD1594">
    <cfRule type="containsText" dxfId="16" priority="17" operator="containsText" text="FALSE">
      <formula>NOT(ISERROR(SEARCH("FALSE",AD1589)))</formula>
    </cfRule>
  </conditionalFormatting>
  <conditionalFormatting sqref="AD1559:AD1564">
    <cfRule type="containsText" dxfId="15" priority="16" operator="containsText" text="FALSE">
      <formula>NOT(ISERROR(SEARCH("FALSE",AD1559)))</formula>
    </cfRule>
  </conditionalFormatting>
  <conditionalFormatting sqref="AD1529:AD1534">
    <cfRule type="containsText" dxfId="14" priority="15" operator="containsText" text="FALSE">
      <formula>NOT(ISERROR(SEARCH("FALSE",AD1529)))</formula>
    </cfRule>
  </conditionalFormatting>
  <conditionalFormatting sqref="AD1499:AD1504">
    <cfRule type="containsText" dxfId="13" priority="14" operator="containsText" text="FALSE">
      <formula>NOT(ISERROR(SEARCH("FALSE",AD1499)))</formula>
    </cfRule>
  </conditionalFormatting>
  <conditionalFormatting sqref="AD1469:AD1474">
    <cfRule type="containsText" dxfId="12" priority="13" operator="containsText" text="FALSE">
      <formula>NOT(ISERROR(SEARCH("FALSE",AD1469)))</formula>
    </cfRule>
  </conditionalFormatting>
  <conditionalFormatting sqref="AD1439:AD1444">
    <cfRule type="containsText" dxfId="11" priority="12" operator="containsText" text="FALSE">
      <formula>NOT(ISERROR(SEARCH("FALSE",AD1439)))</formula>
    </cfRule>
  </conditionalFormatting>
  <conditionalFormatting sqref="AD1409:AD1414">
    <cfRule type="containsText" dxfId="10" priority="11" operator="containsText" text="FALSE">
      <formula>NOT(ISERROR(SEARCH("FALSE",AD1409)))</formula>
    </cfRule>
  </conditionalFormatting>
  <conditionalFormatting sqref="AD1379:AD1384">
    <cfRule type="containsText" dxfId="9" priority="10" operator="containsText" text="FALSE">
      <formula>NOT(ISERROR(SEARCH("FALSE",AD1379)))</formula>
    </cfRule>
  </conditionalFormatting>
  <conditionalFormatting sqref="AD1349:AD1354">
    <cfRule type="containsText" dxfId="8" priority="9" operator="containsText" text="FALSE">
      <formula>NOT(ISERROR(SEARCH("FALSE",AD1349)))</formula>
    </cfRule>
  </conditionalFormatting>
  <conditionalFormatting sqref="AD1319:AD1324">
    <cfRule type="containsText" dxfId="7" priority="8" operator="containsText" text="FALSE">
      <formula>NOT(ISERROR(SEARCH("FALSE",AD1319)))</formula>
    </cfRule>
  </conditionalFormatting>
  <conditionalFormatting sqref="AD1259:AD1264">
    <cfRule type="containsText" dxfId="6" priority="7" operator="containsText" text="FALSE">
      <formula>NOT(ISERROR(SEARCH("FALSE",AD1259)))</formula>
    </cfRule>
  </conditionalFormatting>
  <conditionalFormatting sqref="AD1229:AD1234">
    <cfRule type="containsText" dxfId="5" priority="6" operator="containsText" text="FALSE">
      <formula>NOT(ISERROR(SEARCH("FALSE",AD1229)))</formula>
    </cfRule>
  </conditionalFormatting>
  <conditionalFormatting sqref="AD1199:AD1204">
    <cfRule type="containsText" dxfId="4" priority="5" operator="containsText" text="FALSE">
      <formula>NOT(ISERROR(SEARCH("FALSE",AD1199)))</formula>
    </cfRule>
  </conditionalFormatting>
  <conditionalFormatting sqref="AD1169:AD1174">
    <cfRule type="containsText" dxfId="3" priority="4" operator="containsText" text="FALSE">
      <formula>NOT(ISERROR(SEARCH("FALSE",AD1169)))</formula>
    </cfRule>
  </conditionalFormatting>
  <conditionalFormatting sqref="AD1139:AD1144">
    <cfRule type="containsText" dxfId="2" priority="3" operator="containsText" text="FALSE">
      <formula>NOT(ISERROR(SEARCH("FALSE",AD1139)))</formula>
    </cfRule>
  </conditionalFormatting>
  <conditionalFormatting sqref="AD1109:AD1114">
    <cfRule type="containsText" dxfId="1" priority="2" operator="containsText" text="FALSE">
      <formula>NOT(ISERROR(SEARCH("FALSE",AD1109)))</formula>
    </cfRule>
  </conditionalFormatting>
  <conditionalFormatting sqref="AD1079:AD1084">
    <cfRule type="containsText" dxfId="0" priority="1" operator="containsText" text="FALSE">
      <formula>NOT(ISERROR(SEARCH("FALSE",AD1079)))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2019-01-18T21:50:34Z</dcterms:modified>
</cp:coreProperties>
</file>