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laiseg\Desktop\"/>
    </mc:Choice>
  </mc:AlternateContent>
  <bookViews>
    <workbookView xWindow="0" yWindow="0" windowWidth="28800" windowHeight="13020" tabRatio="408"/>
  </bookViews>
  <sheets>
    <sheet name="SNAP_TOOL" sheetId="1" r:id="rId1"/>
    <sheet name="Reports" sheetId="7" r:id="rId2"/>
    <sheet name="Sample" sheetId="3" r:id="rId3"/>
    <sheet name="Auto Insert Info" sheetId="13" r:id="rId4"/>
    <sheet name="Notes" sheetId="14" r:id="rId5"/>
  </sheets>
  <definedNames>
    <definedName name="_xlnm.Print_Area" localSheetId="0">SNAP_TOOL!$A$1:$D$79</definedName>
    <definedName name="yn">'Auto Insert Info'!$E$2:$E$5</definedName>
    <definedName name="ynx">'Auto Insert Info'!$E$2:$E$6</definedName>
  </definedNames>
  <calcPr calcId="152511"/>
</workbook>
</file>

<file path=xl/calcChain.xml><?xml version="1.0" encoding="utf-8"?>
<calcChain xmlns="http://schemas.openxmlformats.org/spreadsheetml/2006/main">
  <c r="F267" i="7" l="1"/>
  <c r="E267" i="7"/>
  <c r="D267" i="7"/>
  <c r="F262" i="7"/>
  <c r="E262" i="7"/>
  <c r="D262" i="7"/>
  <c r="F257" i="7"/>
  <c r="E257" i="7"/>
  <c r="D257" i="7"/>
  <c r="F252" i="7"/>
  <c r="E252" i="7"/>
  <c r="D252" i="7"/>
  <c r="F247" i="7"/>
  <c r="E247" i="7"/>
  <c r="D247" i="7"/>
  <c r="F242" i="7"/>
  <c r="E242" i="7"/>
  <c r="D242" i="7"/>
  <c r="F237" i="7"/>
  <c r="E237" i="7"/>
  <c r="D237" i="7"/>
  <c r="F232" i="7"/>
  <c r="E232" i="7"/>
  <c r="D232" i="7"/>
  <c r="F227" i="7"/>
  <c r="E227" i="7"/>
  <c r="D227" i="7"/>
  <c r="F222" i="7"/>
  <c r="E222" i="7"/>
  <c r="D222" i="7"/>
  <c r="F211" i="7"/>
  <c r="E211" i="7"/>
  <c r="D211" i="7"/>
  <c r="F180" i="7"/>
  <c r="E180" i="7"/>
  <c r="D180" i="7"/>
  <c r="F172" i="7"/>
  <c r="E172" i="7"/>
  <c r="D172" i="7"/>
  <c r="F167" i="7"/>
  <c r="E167" i="7"/>
  <c r="D167" i="7"/>
  <c r="F162" i="7"/>
  <c r="E162" i="7"/>
  <c r="D162" i="7"/>
  <c r="F133" i="7"/>
  <c r="E133" i="7"/>
  <c r="D133" i="7"/>
  <c r="F128" i="7"/>
  <c r="E128" i="7"/>
  <c r="D128" i="7"/>
  <c r="F123" i="7"/>
  <c r="E123" i="7"/>
  <c r="D123" i="7"/>
  <c r="E107" i="7"/>
  <c r="F107" i="7"/>
  <c r="D107" i="7"/>
  <c r="F92" i="7"/>
  <c r="F67" i="7"/>
  <c r="E67" i="7"/>
  <c r="D67" i="7"/>
  <c r="F62" i="7"/>
  <c r="E62" i="7"/>
  <c r="F118" i="7"/>
  <c r="E118" i="7"/>
  <c r="D118" i="7"/>
  <c r="F56" i="7"/>
  <c r="E56" i="7"/>
  <c r="D56" i="7"/>
  <c r="F51" i="7"/>
  <c r="E51" i="7"/>
  <c r="D51" i="7"/>
  <c r="F46" i="7"/>
  <c r="E46" i="7"/>
  <c r="D46" i="7"/>
  <c r="F41" i="7"/>
  <c r="E41" i="7"/>
  <c r="D41" i="7"/>
  <c r="F30" i="7"/>
  <c r="E30" i="7"/>
  <c r="D30" i="7"/>
  <c r="D15" i="7"/>
  <c r="E15" i="7"/>
  <c r="F15" i="7"/>
  <c r="E50" i="1" l="1"/>
  <c r="E55" i="1" l="1"/>
  <c r="E56" i="1"/>
  <c r="F51" i="1"/>
  <c r="E51" i="1"/>
  <c r="F50" i="1"/>
  <c r="G50" i="1"/>
  <c r="BB44" i="1" l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E43" i="1"/>
  <c r="E46" i="1"/>
  <c r="E45" i="1"/>
  <c r="F45" i="1"/>
  <c r="E38" i="1"/>
  <c r="E37" i="1"/>
  <c r="I30" i="1"/>
  <c r="I29" i="1"/>
  <c r="H30" i="1"/>
  <c r="H29" i="1"/>
  <c r="G30" i="1"/>
  <c r="G29" i="1"/>
  <c r="F29" i="1"/>
  <c r="F30" i="1"/>
  <c r="E27" i="1"/>
  <c r="E26" i="1"/>
  <c r="E30" i="1"/>
  <c r="E22" i="1"/>
  <c r="E21" i="1"/>
  <c r="E61" i="1"/>
  <c r="B257" i="7" l="1"/>
  <c r="D258" i="7"/>
  <c r="C257" i="7"/>
  <c r="C252" i="7"/>
  <c r="B262" i="7"/>
  <c r="C262" i="7"/>
  <c r="G257" i="7" l="1"/>
  <c r="E258" i="7"/>
  <c r="G262" i="7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BB21" i="1" l="1"/>
  <c r="BB22" i="1" s="1"/>
  <c r="BA21" i="1"/>
  <c r="BA22" i="1" s="1"/>
  <c r="AZ21" i="1"/>
  <c r="AZ22" i="1" s="1"/>
  <c r="AY21" i="1"/>
  <c r="AY22" i="1" s="1"/>
  <c r="AX21" i="1"/>
  <c r="AX22" i="1" s="1"/>
  <c r="AW21" i="1"/>
  <c r="AW22" i="1" s="1"/>
  <c r="AV21" i="1"/>
  <c r="AV22" i="1" s="1"/>
  <c r="AU21" i="1"/>
  <c r="AU22" i="1" s="1"/>
  <c r="AT21" i="1"/>
  <c r="AT22" i="1" s="1"/>
  <c r="AS21" i="1"/>
  <c r="AS22" i="1" s="1"/>
  <c r="AR21" i="1"/>
  <c r="AR22" i="1" s="1"/>
  <c r="AQ21" i="1"/>
  <c r="AQ22" i="1" s="1"/>
  <c r="AP21" i="1"/>
  <c r="AP22" i="1" s="1"/>
  <c r="AO21" i="1"/>
  <c r="AO22" i="1" s="1"/>
  <c r="AN21" i="1"/>
  <c r="AN22" i="1" s="1"/>
  <c r="AM21" i="1"/>
  <c r="AM22" i="1" s="1"/>
  <c r="AL21" i="1"/>
  <c r="AL22" i="1" s="1"/>
  <c r="AK21" i="1"/>
  <c r="AK22" i="1" s="1"/>
  <c r="AJ21" i="1"/>
  <c r="AJ22" i="1" s="1"/>
  <c r="AI21" i="1"/>
  <c r="AI22" i="1" s="1"/>
  <c r="AH21" i="1"/>
  <c r="AH22" i="1" s="1"/>
  <c r="AG21" i="1"/>
  <c r="AG22" i="1" s="1"/>
  <c r="AF21" i="1"/>
  <c r="AF22" i="1" s="1"/>
  <c r="AE21" i="1"/>
  <c r="AE22" i="1" s="1"/>
  <c r="AD21" i="1"/>
  <c r="AD22" i="1" s="1"/>
  <c r="AC21" i="1"/>
  <c r="AC22" i="1" s="1"/>
  <c r="AB21" i="1"/>
  <c r="AB22" i="1" s="1"/>
  <c r="AA21" i="1"/>
  <c r="AA22" i="1" s="1"/>
  <c r="Z21" i="1"/>
  <c r="Z22" i="1" s="1"/>
  <c r="Y21" i="1"/>
  <c r="Y22" i="1" s="1"/>
  <c r="X21" i="1"/>
  <c r="X22" i="1" s="1"/>
  <c r="W21" i="1"/>
  <c r="W22" i="1" s="1"/>
  <c r="V21" i="1"/>
  <c r="V22" i="1" s="1"/>
  <c r="U21" i="1"/>
  <c r="U22" i="1" s="1"/>
  <c r="T21" i="1"/>
  <c r="T22" i="1" s="1"/>
  <c r="S21" i="1"/>
  <c r="S22" i="1" s="1"/>
  <c r="R21" i="1"/>
  <c r="R22" i="1" s="1"/>
  <c r="Q21" i="1"/>
  <c r="Q22" i="1" s="1"/>
  <c r="P21" i="1"/>
  <c r="P22" i="1" s="1"/>
  <c r="O22" i="1"/>
  <c r="O21" i="1"/>
  <c r="N22" i="1"/>
  <c r="N21" i="1"/>
  <c r="M22" i="1"/>
  <c r="M21" i="1"/>
  <c r="L22" i="1"/>
  <c r="L21" i="1"/>
  <c r="K22" i="1"/>
  <c r="K21" i="1"/>
  <c r="J22" i="1"/>
  <c r="J21" i="1"/>
  <c r="I22" i="1"/>
  <c r="I21" i="1"/>
  <c r="H22" i="1"/>
  <c r="H21" i="1"/>
  <c r="G22" i="1"/>
  <c r="G21" i="1"/>
  <c r="F22" i="1"/>
  <c r="F21" i="1"/>
  <c r="E34" i="1" l="1"/>
  <c r="E36" i="1" l="1"/>
  <c r="D268" i="7"/>
  <c r="C267" i="7"/>
  <c r="B267" i="7"/>
  <c r="E163" i="7"/>
  <c r="C162" i="7"/>
  <c r="B162" i="7"/>
  <c r="E268" i="7" l="1"/>
  <c r="G267" i="7"/>
  <c r="G162" i="7"/>
  <c r="D163" i="7"/>
  <c r="B252" i="7" l="1"/>
  <c r="E248" i="7"/>
  <c r="C247" i="7"/>
  <c r="B247" i="7"/>
  <c r="C242" i="7"/>
  <c r="B242" i="7"/>
  <c r="B237" i="7"/>
  <c r="D228" i="7"/>
  <c r="C227" i="7"/>
  <c r="B227" i="7"/>
  <c r="B232" i="7"/>
  <c r="C222" i="7"/>
  <c r="C211" i="7"/>
  <c r="B222" i="7"/>
  <c r="B211" i="7"/>
  <c r="B180" i="7"/>
  <c r="B172" i="7"/>
  <c r="B167" i="7"/>
  <c r="B133" i="7"/>
  <c r="B135" i="7"/>
  <c r="B140" i="7"/>
  <c r="B145" i="7"/>
  <c r="B150" i="7"/>
  <c r="B155" i="7"/>
  <c r="B175" i="7"/>
  <c r="B184" i="7"/>
  <c r="B189" i="7"/>
  <c r="B194" i="7"/>
  <c r="B201" i="7"/>
  <c r="B206" i="7"/>
  <c r="B41" i="7"/>
  <c r="B46" i="7"/>
  <c r="B51" i="7"/>
  <c r="B56" i="7"/>
  <c r="B62" i="7"/>
  <c r="B67" i="7"/>
  <c r="B77" i="7"/>
  <c r="B82" i="7"/>
  <c r="B87" i="7"/>
  <c r="B92" i="7"/>
  <c r="B35" i="7"/>
  <c r="B30" i="7"/>
  <c r="B25" i="7"/>
  <c r="B20" i="7"/>
  <c r="B15" i="7"/>
  <c r="E228" i="7" l="1"/>
  <c r="E253" i="7"/>
  <c r="E263" i="7"/>
  <c r="G252" i="7"/>
  <c r="G247" i="7"/>
  <c r="G242" i="7"/>
  <c r="D253" i="7"/>
  <c r="D248" i="7"/>
  <c r="D263" i="7"/>
  <c r="G227" i="7"/>
  <c r="F9" i="7" l="1"/>
  <c r="E9" i="7"/>
  <c r="D9" i="7"/>
  <c r="C9" i="7"/>
  <c r="B9" i="7"/>
  <c r="B128" i="7"/>
  <c r="B118" i="7"/>
  <c r="E10" i="7" l="1"/>
  <c r="G9" i="7"/>
  <c r="D10" i="7"/>
  <c r="BB51" i="1" l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BB50" i="1"/>
  <c r="BA50" i="1"/>
  <c r="AZ50" i="1"/>
  <c r="AY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BB30" i="1"/>
  <c r="BB29" i="1"/>
  <c r="BB28" i="1"/>
  <c r="BA30" i="1"/>
  <c r="BA29" i="1"/>
  <c r="BA28" i="1"/>
  <c r="AZ30" i="1"/>
  <c r="AZ29" i="1"/>
  <c r="AZ28" i="1"/>
  <c r="AY30" i="1"/>
  <c r="AY29" i="1"/>
  <c r="AY28" i="1"/>
  <c r="AX30" i="1"/>
  <c r="AX29" i="1"/>
  <c r="AX28" i="1"/>
  <c r="AW30" i="1"/>
  <c r="AW29" i="1"/>
  <c r="AW28" i="1"/>
  <c r="AV30" i="1"/>
  <c r="AV29" i="1"/>
  <c r="AV28" i="1"/>
  <c r="AU30" i="1"/>
  <c r="AU29" i="1"/>
  <c r="AU28" i="1"/>
  <c r="AT30" i="1"/>
  <c r="AT29" i="1"/>
  <c r="AT28" i="1"/>
  <c r="AS30" i="1"/>
  <c r="AS29" i="1"/>
  <c r="AS28" i="1"/>
  <c r="AR30" i="1"/>
  <c r="AR29" i="1"/>
  <c r="AR28" i="1"/>
  <c r="AQ30" i="1"/>
  <c r="AQ29" i="1"/>
  <c r="AQ28" i="1"/>
  <c r="AP30" i="1"/>
  <c r="AP29" i="1"/>
  <c r="AP28" i="1"/>
  <c r="AO30" i="1"/>
  <c r="AO29" i="1"/>
  <c r="AO28" i="1"/>
  <c r="AN30" i="1"/>
  <c r="AN29" i="1"/>
  <c r="AN28" i="1"/>
  <c r="AM30" i="1"/>
  <c r="AM29" i="1"/>
  <c r="AM28" i="1"/>
  <c r="AL30" i="1"/>
  <c r="AL29" i="1"/>
  <c r="AL28" i="1"/>
  <c r="AK30" i="1"/>
  <c r="AK29" i="1"/>
  <c r="AK28" i="1"/>
  <c r="AJ30" i="1"/>
  <c r="AJ29" i="1"/>
  <c r="AJ28" i="1"/>
  <c r="AI30" i="1"/>
  <c r="AI29" i="1"/>
  <c r="AI28" i="1"/>
  <c r="AH30" i="1"/>
  <c r="AH29" i="1"/>
  <c r="AH28" i="1"/>
  <c r="AG30" i="1"/>
  <c r="AG29" i="1"/>
  <c r="AG28" i="1"/>
  <c r="AF30" i="1"/>
  <c r="AF29" i="1"/>
  <c r="AF28" i="1"/>
  <c r="AE30" i="1"/>
  <c r="AE29" i="1"/>
  <c r="AE28" i="1"/>
  <c r="AD30" i="1"/>
  <c r="AD29" i="1"/>
  <c r="AD28" i="1"/>
  <c r="AC30" i="1"/>
  <c r="AC29" i="1"/>
  <c r="AC28" i="1"/>
  <c r="AB30" i="1"/>
  <c r="AB29" i="1"/>
  <c r="AB28" i="1"/>
  <c r="AA30" i="1"/>
  <c r="AA29" i="1"/>
  <c r="AA28" i="1"/>
  <c r="Z30" i="1"/>
  <c r="Z29" i="1"/>
  <c r="Z28" i="1"/>
  <c r="Y30" i="1"/>
  <c r="Y29" i="1"/>
  <c r="Y28" i="1"/>
  <c r="X30" i="1"/>
  <c r="X29" i="1"/>
  <c r="X28" i="1"/>
  <c r="W30" i="1"/>
  <c r="W29" i="1"/>
  <c r="W28" i="1"/>
  <c r="V30" i="1"/>
  <c r="V29" i="1"/>
  <c r="V28" i="1"/>
  <c r="U30" i="1"/>
  <c r="U29" i="1"/>
  <c r="U28" i="1"/>
  <c r="T30" i="1"/>
  <c r="T29" i="1"/>
  <c r="T28" i="1"/>
  <c r="S30" i="1"/>
  <c r="S29" i="1"/>
  <c r="S28" i="1"/>
  <c r="R30" i="1"/>
  <c r="R29" i="1"/>
  <c r="R28" i="1"/>
  <c r="Q30" i="1"/>
  <c r="Q29" i="1"/>
  <c r="Q28" i="1"/>
  <c r="P30" i="1"/>
  <c r="P29" i="1"/>
  <c r="P28" i="1"/>
  <c r="O30" i="1"/>
  <c r="O29" i="1"/>
  <c r="O28" i="1"/>
  <c r="N30" i="1"/>
  <c r="N29" i="1"/>
  <c r="N28" i="1"/>
  <c r="M30" i="1"/>
  <c r="M29" i="1"/>
  <c r="M28" i="1"/>
  <c r="L30" i="1"/>
  <c r="L29" i="1"/>
  <c r="L28" i="1"/>
  <c r="K30" i="1"/>
  <c r="K29" i="1"/>
  <c r="K28" i="1"/>
  <c r="J30" i="1"/>
  <c r="J29" i="1"/>
  <c r="J28" i="1"/>
  <c r="I28" i="1"/>
  <c r="H2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8" i="1"/>
  <c r="F37" i="1"/>
  <c r="F28" i="1"/>
  <c r="G27" i="1"/>
  <c r="E28" i="1"/>
  <c r="C237" i="7" l="1"/>
  <c r="C232" i="7"/>
  <c r="C180" i="7"/>
  <c r="C172" i="7"/>
  <c r="C167" i="7"/>
  <c r="C133" i="7"/>
  <c r="C128" i="7"/>
  <c r="C118" i="7"/>
  <c r="E92" i="7"/>
  <c r="D92" i="7"/>
  <c r="C92" i="7"/>
  <c r="C87" i="7"/>
  <c r="C82" i="7"/>
  <c r="C77" i="7"/>
  <c r="C67" i="7"/>
  <c r="C62" i="7"/>
  <c r="C56" i="7"/>
  <c r="C51" i="7"/>
  <c r="C46" i="7"/>
  <c r="D42" i="7"/>
  <c r="C41" i="7"/>
  <c r="F25" i="7"/>
  <c r="E25" i="7"/>
  <c r="D25" i="7"/>
  <c r="F20" i="7"/>
  <c r="E20" i="7"/>
  <c r="D20" i="7"/>
  <c r="C35" i="7"/>
  <c r="C30" i="7"/>
  <c r="C25" i="7"/>
  <c r="C20" i="7"/>
  <c r="C15" i="7"/>
  <c r="E42" i="7" l="1"/>
  <c r="G41" i="7"/>
  <c r="BB61" i="1"/>
  <c r="BA61" i="1"/>
  <c r="AZ61" i="1"/>
  <c r="AY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F35" i="7" l="1"/>
  <c r="E35" i="7"/>
  <c r="D35" i="7"/>
  <c r="E129" i="7"/>
  <c r="D129" i="7"/>
  <c r="G128" i="7" l="1"/>
  <c r="E31" i="7" l="1"/>
  <c r="D31" i="7"/>
  <c r="E16" i="7"/>
  <c r="E47" i="7" l="1"/>
  <c r="G46" i="7"/>
  <c r="D47" i="7"/>
  <c r="G30" i="7"/>
  <c r="G15" i="7"/>
  <c r="D16" i="7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F27" i="1"/>
  <c r="I34" i="1" l="1"/>
  <c r="H34" i="1"/>
  <c r="G34" i="1"/>
  <c r="F34" i="1"/>
  <c r="F36" i="1" l="1"/>
  <c r="F35" i="1"/>
  <c r="H36" i="1"/>
  <c r="H35" i="1"/>
  <c r="G36" i="1"/>
  <c r="G35" i="1"/>
  <c r="I36" i="1"/>
  <c r="I35" i="1"/>
  <c r="E52" i="7"/>
  <c r="D52" i="7"/>
  <c r="G51" i="7"/>
  <c r="E57" i="7" l="1"/>
  <c r="G56" i="7"/>
  <c r="D57" i="7"/>
  <c r="E119" i="7"/>
  <c r="D119" i="7" l="1"/>
  <c r="G118" i="7"/>
  <c r="E52" i="14" l="1"/>
  <c r="E51" i="14"/>
  <c r="E50" i="14"/>
  <c r="E49" i="14"/>
  <c r="D52" i="14"/>
  <c r="D51" i="14"/>
  <c r="D50" i="14"/>
  <c r="D49" i="14"/>
  <c r="D48" i="14"/>
  <c r="D21" i="14"/>
  <c r="D4" i="14"/>
  <c r="B35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D46" i="14"/>
  <c r="D47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D1" i="7" l="1"/>
  <c r="F26" i="1" l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G28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E71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E3" i="1"/>
  <c r="E5" i="1"/>
  <c r="E4" i="1"/>
  <c r="E2" i="1"/>
  <c r="H71" i="1" l="1"/>
  <c r="I71" i="1"/>
  <c r="G71" i="1"/>
  <c r="F71" i="1"/>
  <c r="BA36" i="1"/>
  <c r="BA35" i="1"/>
  <c r="AY36" i="1"/>
  <c r="AY35" i="1"/>
  <c r="AY71" i="1" s="1"/>
  <c r="AW36" i="1"/>
  <c r="AW35" i="1"/>
  <c r="AW71" i="1" s="1"/>
  <c r="AU36" i="1"/>
  <c r="AU35" i="1"/>
  <c r="AU71" i="1" s="1"/>
  <c r="AS36" i="1"/>
  <c r="AS35" i="1"/>
  <c r="AS71" i="1" s="1"/>
  <c r="AQ36" i="1"/>
  <c r="AQ35" i="1"/>
  <c r="AQ71" i="1" s="1"/>
  <c r="AO36" i="1"/>
  <c r="AO35" i="1"/>
  <c r="AO71" i="1" s="1"/>
  <c r="AM36" i="1"/>
  <c r="AM35" i="1"/>
  <c r="AK36" i="1"/>
  <c r="AK35" i="1"/>
  <c r="AK71" i="1" s="1"/>
  <c r="AI36" i="1"/>
  <c r="AI35" i="1"/>
  <c r="AI71" i="1" s="1"/>
  <c r="AG36" i="1"/>
  <c r="AG35" i="1"/>
  <c r="AG71" i="1" s="1"/>
  <c r="AE36" i="1"/>
  <c r="AE35" i="1"/>
  <c r="AE71" i="1" s="1"/>
  <c r="AC36" i="1"/>
  <c r="AC35" i="1"/>
  <c r="AC71" i="1" s="1"/>
  <c r="AA36" i="1"/>
  <c r="AA35" i="1"/>
  <c r="AA71" i="1" s="1"/>
  <c r="Y36" i="1"/>
  <c r="Y35" i="1"/>
  <c r="Y71" i="1" s="1"/>
  <c r="W36" i="1"/>
  <c r="W35" i="1"/>
  <c r="U36" i="1"/>
  <c r="U35" i="1"/>
  <c r="U71" i="1" s="1"/>
  <c r="S36" i="1"/>
  <c r="S35" i="1"/>
  <c r="S71" i="1" s="1"/>
  <c r="Q36" i="1"/>
  <c r="Q35" i="1"/>
  <c r="Q71" i="1" s="1"/>
  <c r="O36" i="1"/>
  <c r="O35" i="1"/>
  <c r="O71" i="1" s="1"/>
  <c r="M36" i="1"/>
  <c r="M35" i="1"/>
  <c r="M71" i="1" s="1"/>
  <c r="BB36" i="1"/>
  <c r="BB71" i="1"/>
  <c r="AZ36" i="1"/>
  <c r="AZ35" i="1"/>
  <c r="AZ71" i="1" s="1"/>
  <c r="AX36" i="1"/>
  <c r="AX35" i="1"/>
  <c r="AX71" i="1" s="1"/>
  <c r="AV36" i="1"/>
  <c r="AV35" i="1"/>
  <c r="AV71" i="1" s="1"/>
  <c r="AT36" i="1"/>
  <c r="AT35" i="1"/>
  <c r="AT71" i="1" s="1"/>
  <c r="AR36" i="1"/>
  <c r="AR35" i="1"/>
  <c r="AR71" i="1" s="1"/>
  <c r="AP36" i="1"/>
  <c r="AP35" i="1"/>
  <c r="AN36" i="1"/>
  <c r="AN35" i="1"/>
  <c r="AN71" i="1" s="1"/>
  <c r="AL36" i="1"/>
  <c r="AL35" i="1"/>
  <c r="AL71" i="1" s="1"/>
  <c r="AJ36" i="1"/>
  <c r="AJ35" i="1"/>
  <c r="AJ71" i="1" s="1"/>
  <c r="AH36" i="1"/>
  <c r="AH35" i="1"/>
  <c r="AH71" i="1" s="1"/>
  <c r="AF36" i="1"/>
  <c r="AF35" i="1"/>
  <c r="AF71" i="1" s="1"/>
  <c r="AD36" i="1"/>
  <c r="AD35" i="1"/>
  <c r="AD71" i="1" s="1"/>
  <c r="AB36" i="1"/>
  <c r="AB35" i="1"/>
  <c r="BA71" i="1" s="1"/>
  <c r="Z36" i="1"/>
  <c r="Z35" i="1"/>
  <c r="X36" i="1"/>
  <c r="X35" i="1"/>
  <c r="X71" i="1" s="1"/>
  <c r="V36" i="1"/>
  <c r="V35" i="1"/>
  <c r="V71" i="1" s="1"/>
  <c r="T36" i="1"/>
  <c r="T35" i="1"/>
  <c r="T71" i="1" s="1"/>
  <c r="R36" i="1"/>
  <c r="R35" i="1"/>
  <c r="R71" i="1" s="1"/>
  <c r="P36" i="1"/>
  <c r="P35" i="1"/>
  <c r="P71" i="1" s="1"/>
  <c r="N36" i="1"/>
  <c r="N35" i="1"/>
  <c r="N71" i="1" s="1"/>
  <c r="L36" i="1"/>
  <c r="L35" i="1"/>
  <c r="L71" i="1" s="1"/>
  <c r="K36" i="1"/>
  <c r="K35" i="1"/>
  <c r="K71" i="1" s="1"/>
  <c r="J35" i="1"/>
  <c r="J36" i="1"/>
  <c r="D62" i="7"/>
  <c r="D82" i="7"/>
  <c r="F82" i="7"/>
  <c r="E82" i="7"/>
  <c r="E77" i="7"/>
  <c r="D77" i="7"/>
  <c r="F77" i="7"/>
  <c r="B123" i="7"/>
  <c r="B107" i="7"/>
  <c r="B102" i="7"/>
  <c r="J71" i="1" l="1"/>
  <c r="Z71" i="1"/>
  <c r="AP71" i="1"/>
  <c r="W71" i="1"/>
  <c r="AM71" i="1"/>
  <c r="AB71" i="1"/>
  <c r="E93" i="7"/>
  <c r="D93" i="7"/>
  <c r="C123" i="7" l="1"/>
  <c r="C107" i="7"/>
  <c r="C102" i="7"/>
  <c r="F206" i="7" l="1"/>
  <c r="E206" i="7"/>
  <c r="D206" i="7"/>
  <c r="C206" i="7"/>
  <c r="E201" i="7"/>
  <c r="F201" i="7"/>
  <c r="D201" i="7"/>
  <c r="C201" i="7"/>
  <c r="D181" i="7"/>
  <c r="F175" i="7"/>
  <c r="E175" i="7"/>
  <c r="E176" i="7" s="1"/>
  <c r="D175" i="7"/>
  <c r="C175" i="7"/>
  <c r="D78" i="7"/>
  <c r="E173" i="7" l="1"/>
  <c r="E63" i="7"/>
  <c r="E134" i="7"/>
  <c r="D134" i="7"/>
  <c r="E243" i="7"/>
  <c r="D243" i="7"/>
  <c r="E181" i="7"/>
  <c r="G206" i="7"/>
  <c r="E207" i="7"/>
  <c r="D207" i="7"/>
  <c r="G201" i="7"/>
  <c r="E202" i="7"/>
  <c r="D202" i="7"/>
  <c r="G175" i="7"/>
  <c r="D176" i="7"/>
  <c r="G172" i="7"/>
  <c r="D173" i="7"/>
  <c r="G123" i="7"/>
  <c r="E124" i="7"/>
  <c r="D124" i="7"/>
  <c r="E78" i="7"/>
  <c r="D63" i="7"/>
  <c r="G77" i="7"/>
  <c r="G62" i="7"/>
  <c r="E168" i="7"/>
  <c r="D168" i="7"/>
  <c r="G180" i="7"/>
  <c r="G167" i="7"/>
  <c r="G133" i="7"/>
  <c r="G67" i="7" l="1"/>
  <c r="D68" i="7"/>
  <c r="E68" i="7"/>
  <c r="F4" i="7" l="1"/>
  <c r="E4" i="7"/>
  <c r="D4" i="7"/>
  <c r="E26" i="7" l="1"/>
  <c r="D21" i="7"/>
  <c r="E5" i="7"/>
  <c r="D36" i="7"/>
  <c r="D5" i="7"/>
  <c r="D26" i="7"/>
  <c r="E36" i="7"/>
  <c r="E21" i="7"/>
  <c r="G232" i="7"/>
  <c r="G237" i="7"/>
  <c r="G211" i="7"/>
  <c r="G25" i="7"/>
  <c r="G20" i="7"/>
  <c r="G35" i="7"/>
  <c r="G222" i="7"/>
  <c r="G4" i="7"/>
  <c r="E233" i="7"/>
  <c r="D233" i="7"/>
  <c r="C217" i="7"/>
  <c r="B217" i="7"/>
  <c r="C194" i="7"/>
  <c r="C189" i="7"/>
  <c r="C184" i="7"/>
  <c r="C155" i="7"/>
  <c r="C145" i="7"/>
  <c r="C140" i="7"/>
  <c r="C135" i="7"/>
  <c r="C150" i="7"/>
  <c r="C112" i="7"/>
  <c r="B112" i="7"/>
  <c r="C97" i="7"/>
  <c r="B97" i="7"/>
  <c r="C70" i="7"/>
  <c r="B70" i="7"/>
  <c r="D238" i="7" l="1"/>
  <c r="E238" i="7"/>
  <c r="E223" i="7"/>
  <c r="E212" i="7"/>
  <c r="D212" i="7"/>
  <c r="D223" i="7" l="1"/>
  <c r="C4" i="7" l="1"/>
  <c r="B4" i="7"/>
  <c r="D83" i="7" l="1"/>
  <c r="E83" i="7"/>
  <c r="G82" i="7"/>
  <c r="F87" i="7"/>
  <c r="D87" i="7"/>
  <c r="E87" i="7"/>
  <c r="E102" i="7"/>
  <c r="E88" i="7" l="1"/>
  <c r="G87" i="7"/>
  <c r="D88" i="7"/>
  <c r="G92" i="7"/>
  <c r="F102" i="7"/>
  <c r="D102" i="7"/>
  <c r="E103" i="7" s="1"/>
  <c r="E108" i="7" l="1"/>
  <c r="G107" i="7"/>
  <c r="D108" i="7"/>
  <c r="G102" i="7"/>
  <c r="D103" i="7"/>
</calcChain>
</file>

<file path=xl/sharedStrings.xml><?xml version="1.0" encoding="utf-8"?>
<sst xmlns="http://schemas.openxmlformats.org/spreadsheetml/2006/main" count="502" uniqueCount="174">
  <si>
    <t>Red is a finding if noted.</t>
  </si>
  <si>
    <t>Reporting</t>
  </si>
  <si>
    <t>N</t>
  </si>
  <si>
    <t>Yes</t>
  </si>
  <si>
    <t>No</t>
  </si>
  <si>
    <t>N/A</t>
  </si>
  <si>
    <t xml:space="preserve"> </t>
  </si>
  <si>
    <t>Percent</t>
  </si>
  <si>
    <t>OSST ID</t>
  </si>
  <si>
    <t>NAME (Last, First Initial)</t>
  </si>
  <si>
    <t>RECORD RETENTION</t>
  </si>
  <si>
    <t>EMPLOYMENT</t>
  </si>
  <si>
    <t>LAST FOUR SSN</t>
  </si>
  <si>
    <t>Total</t>
  </si>
  <si>
    <t>Total Count</t>
  </si>
  <si>
    <t>Gold = Other noncompliance issues.</t>
  </si>
  <si>
    <t>Location of Data</t>
  </si>
  <si>
    <t>References</t>
  </si>
  <si>
    <t xml:space="preserve">Finding </t>
  </si>
  <si>
    <t>Other Noncompliance Issue</t>
  </si>
  <si>
    <t>Select Reviewer Name:</t>
  </si>
  <si>
    <t>LEGEND:</t>
  </si>
  <si>
    <t>Participant's NAME (Last Name, First Initial):</t>
  </si>
  <si>
    <t>OSST ID:</t>
  </si>
  <si>
    <t>Case Manager Last Name:</t>
  </si>
  <si>
    <t>CASE NUM</t>
  </si>
  <si>
    <r>
      <t>Was the participant's case file available for review? (</t>
    </r>
    <r>
      <rPr>
        <b/>
        <sz val="10"/>
        <color theme="1"/>
        <rFont val="Arial"/>
        <family val="2"/>
      </rPr>
      <t>Y, N</t>
    </r>
    <r>
      <rPr>
        <sz val="10"/>
        <color theme="1"/>
        <rFont val="Arial"/>
        <family val="2"/>
      </rPr>
      <t>).</t>
    </r>
  </si>
  <si>
    <t>45 CFR 92.40, 92.42; 7 CFR 272.1 (e) &amp; (f); 273.7(f)(3), (m)(3)(v)(B) and the State Plan.</t>
  </si>
  <si>
    <t>7 CFR 273.7 (a), SNAP E&amp;T Toolkit, State Plan.</t>
  </si>
  <si>
    <t>7 CFR 273.7 (c)(2), SNAP E&amp;T Toolkit (pgs. 17, 19).</t>
  </si>
  <si>
    <t>FG 00-004 rev06/08/07, State Plan.</t>
  </si>
  <si>
    <t>WORK EXPERIENCE (WE) or SELF-INITIATED WORK EXPERIENCE (SIWE)</t>
  </si>
  <si>
    <t xml:space="preserve">7 CFR 273.7 (m) (3) (ii); State Plan </t>
  </si>
  <si>
    <t>Case File</t>
  </si>
  <si>
    <t>7 CFR 273.7 (m)(3)(ii) and (B); State Plan</t>
  </si>
  <si>
    <r>
      <t xml:space="preserve">Was a job description form maintained in the case file or other central location? </t>
    </r>
    <r>
      <rPr>
        <b/>
        <sz val="10"/>
        <color theme="1"/>
        <rFont val="Arial"/>
        <family val="2"/>
      </rPr>
      <t>(Y, N, X=not applicable).</t>
    </r>
    <r>
      <rPr>
        <sz val="10"/>
        <color theme="1"/>
        <rFont val="Arial"/>
        <family val="2"/>
      </rPr>
      <t xml:space="preserve"> </t>
    </r>
  </si>
  <si>
    <t xml:space="preserve">7 CFR 273.7 (m)(2)(iv) and State Plan. </t>
  </si>
  <si>
    <t>Skill Development Screen</t>
  </si>
  <si>
    <t>State Plan</t>
  </si>
  <si>
    <t xml:space="preserve">Comments </t>
  </si>
  <si>
    <t>7 CFR 273.7 (e) (i); State Plan.</t>
  </si>
  <si>
    <t>7 CFR 273.7 (m)(3)(v)(A); State Plan.</t>
  </si>
  <si>
    <t>EDUCATION AND TRAINING</t>
  </si>
  <si>
    <r>
      <t>Did the activity meet the definition outlined in the State Plan?</t>
    </r>
    <r>
      <rPr>
        <b/>
        <sz val="10"/>
        <color theme="1"/>
        <rFont val="Arial"/>
        <family val="2"/>
      </rPr>
      <t xml:space="preserve"> (Y, N, X=not applicable)</t>
    </r>
  </si>
  <si>
    <t>State Plan; Funding Education Components-Memo date January 5, 2012</t>
  </si>
  <si>
    <t>Comments</t>
  </si>
  <si>
    <t>FOOD STAMP REIMBURSEMENT (FSR)</t>
  </si>
  <si>
    <t xml:space="preserve">7 CFR 273.7 (d) (4) (ii), State Plan. </t>
  </si>
  <si>
    <t xml:space="preserve">Comments: Add a comment for each FSR request date for which the reimbursement was not documented. Note: Look at the FSR during the review period. </t>
  </si>
  <si>
    <t>Reporting and Skill Development Screen</t>
  </si>
  <si>
    <t>Reviewer Name: SNAP Staff</t>
  </si>
  <si>
    <t>Answer</t>
  </si>
  <si>
    <t>Blank Cells</t>
  </si>
  <si>
    <t>SNAP TOOL Samples</t>
  </si>
  <si>
    <t xml:space="preserve">Dates of Review: </t>
  </si>
  <si>
    <t>Case Manager Name</t>
  </si>
  <si>
    <t>Case number</t>
  </si>
  <si>
    <t>JST</t>
  </si>
  <si>
    <t>JS</t>
  </si>
  <si>
    <t>TAA</t>
  </si>
  <si>
    <t>Vocational</t>
  </si>
  <si>
    <t>Education</t>
  </si>
  <si>
    <t>X</t>
  </si>
  <si>
    <t>Y</t>
  </si>
  <si>
    <t>SNAP_Tool Notes</t>
  </si>
  <si>
    <t>NAME</t>
  </si>
  <si>
    <t>ISSUE (F)</t>
  </si>
  <si>
    <t>ISSUE (NC)</t>
  </si>
  <si>
    <t>DATE</t>
  </si>
  <si>
    <t>RESULTS</t>
  </si>
  <si>
    <t>Reviewer Name: Djuana Winston</t>
  </si>
  <si>
    <t>JS/JST</t>
  </si>
  <si>
    <t>CFR 273.7 (f)(1)(iii); State Plan</t>
  </si>
  <si>
    <t>FSR Request Screen</t>
  </si>
  <si>
    <t>Job History/Tracking Screen</t>
  </si>
  <si>
    <t>Job Participation Rate Screen</t>
  </si>
  <si>
    <t>Case File/Skill Development Screen</t>
  </si>
  <si>
    <t>WIOA</t>
  </si>
  <si>
    <t>Training</t>
  </si>
  <si>
    <t>Work Experience</t>
  </si>
  <si>
    <t>SE Work Experience</t>
  </si>
  <si>
    <t>Alternative Plan/Case Notes</t>
  </si>
  <si>
    <t>A</t>
  </si>
  <si>
    <t>Reviewer Name: Dave Carbone</t>
  </si>
  <si>
    <r>
      <t xml:space="preserve">  </t>
    </r>
    <r>
      <rPr>
        <b/>
        <sz val="10"/>
        <color theme="0"/>
        <rFont val="Arial"/>
        <family val="2"/>
      </rPr>
      <t>WORKFARE JOB SEARCH (JS)/WORKFARE JOB SEARCH             TRAINING (JST)</t>
    </r>
  </si>
  <si>
    <t>Case File/State Plan</t>
  </si>
  <si>
    <t xml:space="preserve">Skill Development Screen/Case File/Case Notes </t>
  </si>
  <si>
    <t>WFJS</t>
  </si>
  <si>
    <t>WFJST</t>
  </si>
  <si>
    <r>
      <t>Which activity?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</t>
    </r>
    <r>
      <rPr>
        <b/>
        <sz val="10"/>
        <color theme="1"/>
        <rFont val="Arial"/>
        <family val="2"/>
      </rPr>
      <t>Education, Vocational, WIOA, TAA</t>
    </r>
    <r>
      <rPr>
        <sz val="10"/>
        <color theme="1"/>
        <rFont val="Arial"/>
        <family val="2"/>
      </rPr>
      <t>).</t>
    </r>
  </si>
  <si>
    <r>
      <t xml:space="preserve">Was the worksite agreement executed with the employer prior to the participant beginning the work experience? </t>
    </r>
    <r>
      <rPr>
        <b/>
        <sz val="10"/>
        <color theme="1"/>
        <rFont val="Arial"/>
        <family val="2"/>
      </rPr>
      <t>(Y, N, X=not applicable)</t>
    </r>
    <r>
      <rPr>
        <sz val="10"/>
        <color theme="1"/>
        <rFont val="Arial"/>
        <family val="2"/>
      </rPr>
      <t xml:space="preserve"> </t>
    </r>
  </si>
  <si>
    <r>
      <t xml:space="preserve">Is there documentation in the case file to support the hours entered into the OSST system? </t>
    </r>
    <r>
      <rPr>
        <b/>
        <sz val="10"/>
        <color theme="1"/>
        <rFont val="Arial"/>
        <family val="2"/>
      </rPr>
      <t>(Y, N, X=not applicable).</t>
    </r>
  </si>
  <si>
    <r>
      <t>Is there documentation present to support the amount of reimbursements for each FSR issued? (</t>
    </r>
    <r>
      <rPr>
        <b/>
        <sz val="10"/>
        <color theme="1"/>
        <rFont val="Arial"/>
        <family val="2"/>
      </rPr>
      <t>Y, N, X=not applicable</t>
    </r>
    <r>
      <rPr>
        <sz val="10"/>
        <color theme="1"/>
        <rFont val="Arial"/>
        <family val="2"/>
      </rPr>
      <t>)</t>
    </r>
  </si>
  <si>
    <r>
      <t xml:space="preserve">If the participant was engaged in JST, did the JST meet the definition outlined in the State Plan? </t>
    </r>
    <r>
      <rPr>
        <b/>
        <sz val="10"/>
        <rFont val="Arial"/>
        <family val="2"/>
      </rPr>
      <t>(Y, N, X = not applicable</t>
    </r>
    <r>
      <rPr>
        <sz val="10"/>
        <rFont val="Arial"/>
        <family val="2"/>
      </rPr>
      <t xml:space="preserve">). </t>
    </r>
  </si>
  <si>
    <r>
      <t xml:space="preserve">Is there documentation in the case file to support the hours entered into the OSST system? </t>
    </r>
    <r>
      <rPr>
        <b/>
        <sz val="10"/>
        <rFont val="Arial"/>
        <family val="2"/>
      </rPr>
      <t>(Y, N, X = not applicable).</t>
    </r>
  </si>
  <si>
    <t>ENGAGEMENT</t>
  </si>
  <si>
    <t>7 CFR 273.7(f); State Plan</t>
  </si>
  <si>
    <t>7 CFR 273.7; State Plan</t>
  </si>
  <si>
    <t>Alternative Plan; Case Notes; Case File</t>
  </si>
  <si>
    <t>Skill Development; Case Notes; Case File</t>
  </si>
  <si>
    <t xml:space="preserve">SUPPLEMENTAL NUTRITION ASSISTANCE MONITORING TOOL  2016-2017   
</t>
  </si>
  <si>
    <r>
      <t xml:space="preserve"> 2016-2017 SNAP</t>
    </r>
    <r>
      <rPr>
        <sz val="20"/>
        <rFont val="Arial Rounded MT Bold"/>
        <family val="2"/>
      </rPr>
      <t xml:space="preserve">       </t>
    </r>
  </si>
  <si>
    <t xml:space="preserve"> INITIAL ENGAGEMENT</t>
  </si>
  <si>
    <t>Automated</t>
  </si>
  <si>
    <t>Manual</t>
  </si>
  <si>
    <t>MANUAL SANCTIONS</t>
  </si>
  <si>
    <t>State Plan; 7 CFR 273.7(f)</t>
  </si>
  <si>
    <t>State Plan; 7 CFR 273.7</t>
  </si>
  <si>
    <r>
      <t xml:space="preserve">If yes to 26, is there documentation to show that the education/training program was not funded by the LWDB until after the ABAWD was referred to SNAP E&amp;T? </t>
    </r>
    <r>
      <rPr>
        <b/>
        <sz val="10"/>
        <color theme="1"/>
        <rFont val="Arial"/>
        <family val="2"/>
      </rPr>
      <t>(Y, N, X=not applicable)</t>
    </r>
  </si>
  <si>
    <t>JOB SEARCH (JS)/JOB SEARCH TRAINING (JST)</t>
  </si>
  <si>
    <r>
      <t xml:space="preserve">Did the LWDB fund the ABAWD's education and training? </t>
    </r>
    <r>
      <rPr>
        <b/>
        <sz val="10"/>
        <color theme="1"/>
        <rFont val="Arial"/>
        <family val="2"/>
      </rPr>
      <t xml:space="preserve">(Y, N, X=not applicable) </t>
    </r>
  </si>
  <si>
    <t xml:space="preserve">Note:  If the participant was removed from the auto process and did not complete an orientation, assessment, workfare activity or attend the scheduled appointments, answer questions 38 to 42 (Manual Sanctions).  </t>
  </si>
  <si>
    <r>
      <t>Select</t>
    </r>
    <r>
      <rPr>
        <sz val="10"/>
        <color rgb="FF0070C0"/>
        <rFont val="Arial"/>
        <family val="2"/>
      </rPr>
      <t xml:space="preserve"> </t>
    </r>
    <r>
      <rPr>
        <sz val="10"/>
        <rFont val="Arial"/>
        <family val="2"/>
      </rPr>
      <t>Local Workforce Development  Board:</t>
    </r>
  </si>
  <si>
    <t>Select Local Workforce Development  Board:</t>
  </si>
  <si>
    <t>State Plan; 7 CFR 273.7(c)(2)</t>
  </si>
  <si>
    <t>Indicate whether the activity was automated or manual.</t>
  </si>
  <si>
    <r>
      <t xml:space="preserve">Was a worksite agreement maintained in the case file? </t>
    </r>
    <r>
      <rPr>
        <b/>
        <sz val="10"/>
        <color theme="1"/>
        <rFont val="Arial"/>
        <family val="2"/>
      </rPr>
      <t>(Y, N, X=not applicable).</t>
    </r>
  </si>
  <si>
    <t>7 CFR 273.7 (e)(3), (4) (iii), (m)(5)(B)(ii); 7 CFR 273.24(a); and FLSA.</t>
  </si>
  <si>
    <t xml:space="preserve"> 273.7(e)(1); SNAP Toolkit</t>
  </si>
  <si>
    <t>OSST Case Notes; Case File; Case-At-A-Glance Screen; Case To-Do Screen</t>
  </si>
  <si>
    <r>
      <t xml:space="preserve">Were the monthly assigned worksite activity hours less than or equal to the household allotment of FS benefit calculation? </t>
    </r>
    <r>
      <rPr>
        <b/>
        <sz val="10"/>
        <color theme="1"/>
        <rFont val="Arial"/>
        <family val="2"/>
      </rPr>
      <t>(Y, N, X=not applicable)</t>
    </r>
    <r>
      <rPr>
        <sz val="10"/>
        <color theme="1"/>
        <rFont val="Arial"/>
        <family val="2"/>
      </rPr>
      <t xml:space="preserve">. </t>
    </r>
  </si>
  <si>
    <r>
      <t xml:space="preserve">Was the participant engaged in orientation and assessment activities during the review period? </t>
    </r>
    <r>
      <rPr>
        <b/>
        <sz val="10"/>
        <rFont val="Arial"/>
        <family val="2"/>
      </rPr>
      <t>(Y,N,X)</t>
    </r>
  </si>
  <si>
    <r>
      <t xml:space="preserve">Was the participant engaged in a WE/SIWE activity during the review period? </t>
    </r>
    <r>
      <rPr>
        <b/>
        <sz val="10"/>
        <color theme="1"/>
        <rFont val="Arial"/>
        <family val="2"/>
      </rPr>
      <t xml:space="preserve">(Y, N,) Note: </t>
    </r>
    <r>
      <rPr>
        <sz val="10"/>
        <color theme="1"/>
        <rFont val="Arial"/>
        <family val="2"/>
      </rPr>
      <t>If "N", an "x" should be indicated for questions 13-17.</t>
    </r>
  </si>
  <si>
    <r>
      <t xml:space="preserve">Was employment entered in OSST during the review period? </t>
    </r>
    <r>
      <rPr>
        <b/>
        <sz val="10"/>
        <color theme="1"/>
        <rFont val="Arial"/>
        <family val="2"/>
      </rPr>
      <t>(Y, N=not applicable)</t>
    </r>
    <r>
      <rPr>
        <sz val="10"/>
        <color theme="1"/>
        <rFont val="Arial"/>
        <family val="2"/>
      </rPr>
      <t xml:space="preserve"> If no, an “X” should be indicated for questions 31 and 32.</t>
    </r>
  </si>
  <si>
    <t>LWDB 1 - Escarosa</t>
  </si>
  <si>
    <t>LWDB 2 - Okaloosa Walton</t>
  </si>
  <si>
    <t>LWDB 3 - Chipola</t>
  </si>
  <si>
    <t>LWDB 4 - Gulfcoast</t>
  </si>
  <si>
    <t>LWDB 5 - Capital Region*</t>
  </si>
  <si>
    <t>LWDB 6 - North Florida</t>
  </si>
  <si>
    <t>LWDB 7 - Florida Crown</t>
  </si>
  <si>
    <t>LWDB 8 - Northeast Florida</t>
  </si>
  <si>
    <t>LWDB 9 - North Central Florida</t>
  </si>
  <si>
    <t>LWDB 10 - Citrus Levy Marion</t>
  </si>
  <si>
    <t>LWDB 11 - Flagler Volusia</t>
  </si>
  <si>
    <t>LWDB 12 - Central Florida</t>
  </si>
  <si>
    <t>LWDB 13 - Brevard</t>
  </si>
  <si>
    <t>LWDB 14 - Pinellas</t>
  </si>
  <si>
    <t>LWDB 15 - Tampa Bay*</t>
  </si>
  <si>
    <t>LWDB 16 - Pasco Hernando</t>
  </si>
  <si>
    <t>LWDB 17 - Polk*</t>
  </si>
  <si>
    <t>LWDB 18 - Suncoast*</t>
  </si>
  <si>
    <t>LWDB 19 - Heartland*</t>
  </si>
  <si>
    <t>LWDB 20 - Research Coast*</t>
  </si>
  <si>
    <t>LWDB 21 - Palm Beach County*</t>
  </si>
  <si>
    <t>LWDB 22 - Broward</t>
  </si>
  <si>
    <t>LWDB 23 - South Florida*</t>
  </si>
  <si>
    <t>LWDB 24 - Southwest Florida*</t>
  </si>
  <si>
    <r>
      <t xml:space="preserve">Was a signed and dated Grievance/Complaint and EEO/Discrimination Form in the participant's case file? </t>
    </r>
    <r>
      <rPr>
        <b/>
        <sz val="10"/>
        <rFont val="Arial"/>
        <family val="2"/>
      </rPr>
      <t>(Y, N, X)</t>
    </r>
  </si>
  <si>
    <r>
      <t xml:space="preserve">Did the Grievance/Complaint and EEO/Discrimination Form include the correct names and addresses for filing a grievance, appeal or EEO complaint? </t>
    </r>
    <r>
      <rPr>
        <b/>
        <sz val="10"/>
        <rFont val="Arial"/>
        <family val="2"/>
      </rPr>
      <t>(Y, N, X)</t>
    </r>
  </si>
  <si>
    <r>
      <t>Was the participant engaged in a Workfare JS or Workfare JST during the review period?</t>
    </r>
    <r>
      <rPr>
        <b/>
        <sz val="10"/>
        <rFont val="Arial"/>
        <family val="2"/>
      </rPr>
      <t xml:space="preserve"> (Y,N,X) </t>
    </r>
  </si>
  <si>
    <r>
      <t xml:space="preserve">Did the activity end on or before the 30th day after the referral was posted? </t>
    </r>
    <r>
      <rPr>
        <b/>
        <sz val="10"/>
        <rFont val="Arial"/>
        <family val="2"/>
      </rPr>
      <t>(Y,N, X =not applicable)</t>
    </r>
  </si>
  <si>
    <r>
      <t xml:space="preserve">If Workfare JS, Is there documentation in the case file to support the  hours entered into the OSST system? </t>
    </r>
    <r>
      <rPr>
        <b/>
        <sz val="10"/>
        <rFont val="Arial"/>
        <family val="2"/>
      </rPr>
      <t>(Y, N, X=not applicable).</t>
    </r>
  </si>
  <si>
    <r>
      <t>Is there documentation in the case file to support the hours entered into the OSST system?</t>
    </r>
    <r>
      <rPr>
        <b/>
        <sz val="10"/>
        <rFont val="Arial"/>
        <family val="2"/>
      </rPr>
      <t xml:space="preserve"> (Y, N, X=not applicable)</t>
    </r>
  </si>
  <si>
    <r>
      <t xml:space="preserve">Was the participant engaged in a JS or JST during the review period? </t>
    </r>
    <r>
      <rPr>
        <b/>
        <sz val="10"/>
        <rFont val="Arial"/>
        <family val="2"/>
      </rPr>
      <t xml:space="preserve">(Y, X=not applicable) Note: </t>
    </r>
    <r>
      <rPr>
        <sz val="10"/>
        <rFont val="Arial"/>
        <family val="2"/>
      </rPr>
      <t>If no, an "X" should be indicated for questions 20-23.</t>
    </r>
  </si>
  <si>
    <r>
      <t>Which activity?</t>
    </r>
    <r>
      <rPr>
        <b/>
        <sz val="10"/>
        <rFont val="Arial"/>
        <family val="2"/>
      </rPr>
      <t xml:space="preserve"> JS or JST</t>
    </r>
    <r>
      <rPr>
        <sz val="10"/>
        <rFont val="Arial"/>
        <family val="2"/>
      </rPr>
      <t>.</t>
    </r>
  </si>
  <si>
    <r>
      <t>If the participant was engaged in JS/JST activities in conjunction with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another component, were the JS/JST hours scheduled no more than 39 hours per month?  </t>
    </r>
    <r>
      <rPr>
        <b/>
        <sz val="10"/>
        <rFont val="Arial"/>
        <family val="2"/>
      </rPr>
      <t>(Y, N, X = not applicable)</t>
    </r>
  </si>
  <si>
    <r>
      <t xml:space="preserve">Was the participant engaged in an Education, Vocational, WIOA, or TAA activity during the review period? </t>
    </r>
    <r>
      <rPr>
        <b/>
        <sz val="10"/>
        <rFont val="Arial"/>
        <family val="2"/>
      </rPr>
      <t xml:space="preserve">(Y, N=not applicable) Note: </t>
    </r>
    <r>
      <rPr>
        <sz val="10"/>
        <rFont val="Arial"/>
        <family val="2"/>
      </rPr>
      <t>If no, an "X" should be indicated for questions 26-29.</t>
    </r>
  </si>
  <si>
    <r>
      <t>Was the participant approved for an FSR by staff during the review period? (</t>
    </r>
    <r>
      <rPr>
        <b/>
        <sz val="10"/>
        <rFont val="Arial"/>
        <family val="2"/>
      </rPr>
      <t xml:space="preserve">Y, N=not applicable) Note: </t>
    </r>
    <r>
      <rPr>
        <sz val="10"/>
        <rFont val="Arial"/>
        <family val="2"/>
      </rPr>
      <t>If no, an "X" should be indicated for question 35</t>
    </r>
    <r>
      <rPr>
        <b/>
        <sz val="10"/>
        <rFont val="Arial"/>
        <family val="2"/>
      </rPr>
      <t>.</t>
    </r>
  </si>
  <si>
    <t>List the number of FSRs requested during the review period.</t>
  </si>
  <si>
    <r>
      <t xml:space="preserve">Was there a month in which the ABAWD was not assigned to a component? </t>
    </r>
    <r>
      <rPr>
        <b/>
        <sz val="10"/>
        <rFont val="Arial"/>
        <family val="2"/>
      </rPr>
      <t>(Y, N,) = not applicable)</t>
    </r>
  </si>
  <si>
    <r>
      <t xml:space="preserve">If yes, was the ABAWD serving a penalty period? </t>
    </r>
    <r>
      <rPr>
        <b/>
        <sz val="10"/>
        <rFont val="Arial"/>
        <family val="2"/>
      </rPr>
      <t>(Y, N, X = not applicable) Note: If not serving a penalty period as a result of a sanction, the ABAWD should always be engaged in an activity.</t>
    </r>
  </si>
  <si>
    <r>
      <t xml:space="preserve">Did the ABAWD fail to complete the Orientation and Assessment? (within 10 days of the initial referal) </t>
    </r>
    <r>
      <rPr>
        <b/>
        <sz val="10"/>
        <rFont val="Arial"/>
        <family val="2"/>
      </rPr>
      <t>(Y,N,X=not applicable)</t>
    </r>
  </si>
  <si>
    <r>
      <t xml:space="preserve">Did the ABAWD fail to complete the Workfare Activities? (within 30 days of initial referral) </t>
    </r>
    <r>
      <rPr>
        <b/>
        <sz val="10"/>
        <rFont val="Arial"/>
        <family val="2"/>
      </rPr>
      <t>(Y,N,X=not applicable)</t>
    </r>
  </si>
  <si>
    <r>
      <t xml:space="preserve">Did the ABAWD fail to complete the 80 Hour Work Requirement? </t>
    </r>
    <r>
      <rPr>
        <b/>
        <sz val="10"/>
        <rFont val="Arial"/>
        <family val="2"/>
      </rPr>
      <t>(Y,N,X=not applicable)</t>
    </r>
  </si>
  <si>
    <r>
      <rPr>
        <sz val="10"/>
        <rFont val="Arial"/>
        <family val="2"/>
      </rPr>
      <t>If the ABAWD failed to complete any of the above requirements (</t>
    </r>
    <r>
      <rPr>
        <b/>
        <sz val="10"/>
        <rFont val="Arial"/>
        <family val="2"/>
      </rPr>
      <t>Ques. 38-40)</t>
    </r>
    <r>
      <rPr>
        <sz val="10"/>
        <rFont val="Arial"/>
        <family val="2"/>
      </rPr>
      <t xml:space="preserve">, did the case manager request a sanction for the ABAWD's failure to comply? </t>
    </r>
    <r>
      <rPr>
        <b/>
        <sz val="10"/>
        <rFont val="Arial"/>
        <family val="2"/>
      </rPr>
      <t>(Y,N,X=not applicable)</t>
    </r>
  </si>
  <si>
    <r>
      <t xml:space="preserve">Was a sanction lift request entered prior to the ABAWD serving at least the minimum penalty period? </t>
    </r>
    <r>
      <rPr>
        <b/>
        <sz val="10"/>
        <rFont val="Arial"/>
        <family val="2"/>
      </rPr>
      <t>(Y,N,X=not applicable) Note: Level 1 sanction is a minimum 1 month, level 2 = 3 months, level 3 = 6 months.</t>
    </r>
  </si>
  <si>
    <r>
      <t>Did the participant complete the orientation prior to the begin date of the first component</t>
    </r>
    <r>
      <rPr>
        <b/>
        <sz val="10"/>
        <rFont val="Arial"/>
        <family val="2"/>
      </rPr>
      <t xml:space="preserve"> (Y, N, X)</t>
    </r>
  </si>
  <si>
    <r>
      <t xml:space="preserve">Did the participant complete an assessment prior to the begin date of the first component </t>
    </r>
    <r>
      <rPr>
        <b/>
        <sz val="10"/>
        <rFont val="Arial"/>
        <family val="2"/>
      </rPr>
      <t>(Y, N, X)</t>
    </r>
  </si>
  <si>
    <r>
      <t>If the participant was engaged in a JS activity, did the job search last less than 366 consecutive days.</t>
    </r>
    <r>
      <rPr>
        <b/>
        <sz val="10"/>
        <rFont val="Arial"/>
        <family val="2"/>
      </rPr>
      <t xml:space="preserve"> (Y, N, X = not applicable).</t>
    </r>
  </si>
  <si>
    <r>
      <t xml:space="preserve">Did the sum total of employment and activity hours result in 120 hours or less? </t>
    </r>
    <r>
      <rPr>
        <b/>
        <sz val="10"/>
        <rFont val="Arial"/>
        <family val="2"/>
      </rPr>
      <t>(Y, N,X=not applicable)</t>
    </r>
  </si>
  <si>
    <r>
      <t>Is there documentation in the case file to support hours entered into OSST?</t>
    </r>
    <r>
      <rPr>
        <b/>
        <sz val="10"/>
        <color theme="1"/>
        <rFont val="Arial"/>
        <family val="2"/>
      </rPr>
      <t xml:space="preserve"> (Y, N,X=not applicable)</t>
    </r>
  </si>
  <si>
    <r>
      <t xml:space="preserve">Did the ABAWD fail to appear for a scheduled mandatory appointment? </t>
    </r>
    <r>
      <rPr>
        <b/>
        <sz val="10"/>
        <rFont val="Arial"/>
        <family val="2"/>
      </rPr>
      <t>(Y,N,X=not applicable)</t>
    </r>
  </si>
  <si>
    <r>
      <t>If the ABAWD completed the online orientation, assessment and workfare activity, was the Participation Notice (Activity Code 599) ended on or before the Anticipated End date?</t>
    </r>
    <r>
      <rPr>
        <b/>
        <sz val="10"/>
        <rFont val="Arial"/>
        <family val="2"/>
      </rPr>
      <t xml:space="preserve"> (Y, N, X)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</si>
</sst>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0.0%"/>
    <numFmt numFmtId="166" formatCode="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24"/>
      <name val="Arial"/>
      <family val="2"/>
    </font>
    <font>
      <b/>
      <sz val="20"/>
      <name val="Arial Rounded MT Bold"/>
      <family val="2"/>
    </font>
    <font>
      <sz val="20"/>
      <name val="Arial Rounded MT Bold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libri"/>
      <family val="2"/>
      <scheme val="major"/>
    </font>
    <font>
      <sz val="10"/>
      <color rgb="FF0070C0"/>
      <name val="Arial"/>
      <family val="2"/>
    </font>
    <font>
      <b/>
      <sz val="10"/>
      <name val="Calibri"/>
      <family val="2"/>
      <scheme val="minor"/>
    </font>
    <font>
      <b/>
      <sz val="10"/>
      <name val="Arial Black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387">
    <xf numFmtId="0" fontId="0" fillId="0" borderId="0"/>
    <xf numFmtId="9" fontId="1" fillId="0" borderId="0" applyFont="0" applyFill="0" applyBorder="0" applyAlignment="0" applyProtection="0"/>
    <xf numFmtId="0" fontId="7" fillId="7" borderId="0" applyNumberFormat="0" applyFill="0" applyBorder="0" applyAlignment="0" applyProtection="0"/>
    <xf numFmtId="0" fontId="1" fillId="0" borderId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19" applyNumberFormat="0" applyAlignment="0" applyProtection="0"/>
    <xf numFmtId="0" fontId="22" fillId="18" borderId="20" applyNumberFormat="0" applyAlignment="0" applyProtection="0"/>
    <xf numFmtId="0" fontId="23" fillId="18" borderId="19" applyNumberFormat="0" applyAlignment="0" applyProtection="0"/>
    <xf numFmtId="0" fontId="24" fillId="0" borderId="21" applyNumberFormat="0" applyFill="0" applyAlignment="0" applyProtection="0"/>
    <xf numFmtId="0" fontId="25" fillId="19" borderId="2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4" applyNumberFormat="0" applyFill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29" fillId="44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9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49" fontId="9" fillId="0" borderId="0" applyProtection="0"/>
    <xf numFmtId="49" fontId="9" fillId="0" borderId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49" fontId="9" fillId="0" borderId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0" borderId="23" applyNumberFormat="0" applyFont="0" applyAlignment="0" applyProtection="0"/>
    <xf numFmtId="0" fontId="7" fillId="7" borderId="0" applyNumberFormat="0" applyFill="0" applyBorder="0" applyAlignment="0" applyProtection="0"/>
  </cellStyleXfs>
  <cellXfs count="296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3" fillId="0" borderId="9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/>
    <xf numFmtId="0" fontId="9" fillId="0" borderId="0" xfId="0" applyFont="1" applyBorder="1"/>
    <xf numFmtId="0" fontId="9" fillId="0" borderId="9" xfId="0" applyFont="1" applyBorder="1"/>
    <xf numFmtId="0" fontId="9" fillId="4" borderId="1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horizontal="center"/>
    </xf>
    <xf numFmtId="165" fontId="9" fillId="0" borderId="0" xfId="1" applyNumberFormat="1" applyFont="1" applyFill="1" applyBorder="1" applyAlignment="1"/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/>
    </xf>
    <xf numFmtId="0" fontId="11" fillId="9" borderId="1" xfId="0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/>
    </xf>
    <xf numFmtId="165" fontId="9" fillId="8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9" fillId="11" borderId="1" xfId="0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/>
    </xf>
    <xf numFmtId="165" fontId="9" fillId="3" borderId="0" xfId="1" applyNumberFormat="1" applyFont="1" applyFill="1" applyBorder="1" applyAlignment="1"/>
    <xf numFmtId="0" fontId="9" fillId="6" borderId="4" xfId="0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/>
    </xf>
    <xf numFmtId="0" fontId="4" fillId="3" borderId="0" xfId="0" applyFont="1" applyFill="1"/>
    <xf numFmtId="0" fontId="9" fillId="3" borderId="9" xfId="0" applyFont="1" applyFill="1" applyBorder="1" applyAlignment="1">
      <alignment horizontal="center" vertical="center"/>
    </xf>
    <xf numFmtId="0" fontId="3" fillId="3" borderId="0" xfId="0" applyFont="1" applyFill="1"/>
    <xf numFmtId="0" fontId="2" fillId="3" borderId="0" xfId="0" applyFont="1" applyFill="1" applyBorder="1"/>
    <xf numFmtId="165" fontId="9" fillId="0" borderId="0" xfId="1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/>
    </xf>
    <xf numFmtId="49" fontId="9" fillId="0" borderId="0" xfId="204"/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9" fillId="0" borderId="0" xfId="61" applyFont="1"/>
    <xf numFmtId="0" fontId="31" fillId="45" borderId="1" xfId="0" applyFont="1" applyFill="1" applyBorder="1" applyAlignment="1" applyProtection="1">
      <alignment horizontal="center" vertical="center" wrapText="1"/>
      <protection locked="0"/>
    </xf>
    <xf numFmtId="0" fontId="34" fillId="10" borderId="27" xfId="0" applyFont="1" applyFill="1" applyBorder="1" applyAlignment="1">
      <alignment horizontal="center"/>
    </xf>
    <xf numFmtId="0" fontId="2" fillId="46" borderId="29" xfId="0" applyFont="1" applyFill="1" applyBorder="1" applyAlignment="1" applyProtection="1">
      <alignment horizontal="center" vertical="center" wrapText="1"/>
      <protection locked="0"/>
    </xf>
    <xf numFmtId="0" fontId="2" fillId="46" borderId="30" xfId="0" applyFont="1" applyFill="1" applyBorder="1" applyAlignment="1" applyProtection="1">
      <alignment horizontal="center" vertical="center" wrapText="1"/>
      <protection locked="0"/>
    </xf>
    <xf numFmtId="0" fontId="6" fillId="46" borderId="30" xfId="0" applyFont="1" applyFill="1" applyBorder="1" applyAlignment="1" applyProtection="1">
      <alignment vertical="center" wrapText="1"/>
      <protection locked="0"/>
    </xf>
    <xf numFmtId="0" fontId="5" fillId="3" borderId="40" xfId="0" applyNumberFormat="1" applyFont="1" applyFill="1" applyBorder="1" applyAlignment="1" applyProtection="1">
      <alignment horizontal="left" vertical="center" wrapText="1"/>
      <protection locked="0"/>
    </xf>
    <xf numFmtId="0" fontId="5" fillId="3" borderId="41" xfId="0" applyNumberFormat="1" applyFont="1" applyFill="1" applyBorder="1" applyAlignment="1" applyProtection="1">
      <alignment horizontal="left" vertical="center" wrapText="1"/>
      <protection locked="0"/>
    </xf>
    <xf numFmtId="0" fontId="30" fillId="45" borderId="30" xfId="0" applyFont="1" applyFill="1" applyBorder="1" applyAlignment="1" applyProtection="1">
      <alignment horizontal="left" wrapText="1"/>
      <protection locked="0"/>
    </xf>
    <xf numFmtId="0" fontId="34" fillId="0" borderId="34" xfId="0" applyFont="1" applyBorder="1" applyAlignment="1" applyProtection="1">
      <alignment horizontal="center" vertical="center"/>
      <protection locked="0"/>
    </xf>
    <xf numFmtId="0" fontId="10" fillId="45" borderId="30" xfId="0" applyFont="1" applyFill="1" applyBorder="1" applyAlignment="1" applyProtection="1">
      <alignment horizontal="left" vertical="center" wrapText="1"/>
      <protection locked="0"/>
    </xf>
    <xf numFmtId="0" fontId="5" fillId="12" borderId="12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protection locked="0"/>
    </xf>
    <xf numFmtId="0" fontId="6" fillId="0" borderId="5" xfId="0" applyFont="1" applyFill="1" applyBorder="1" applyProtection="1">
      <protection locked="0"/>
    </xf>
    <xf numFmtId="0" fontId="9" fillId="0" borderId="1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Protection="1">
      <protection locked="0"/>
    </xf>
    <xf numFmtId="0" fontId="5" fillId="0" borderId="32" xfId="0" applyNumberFormat="1" applyFont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6" fillId="3" borderId="25" xfId="0" applyFont="1" applyFill="1" applyBorder="1" applyAlignment="1" applyProtection="1">
      <alignment horizontal="left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3" xfId="0" applyNumberFormat="1" applyFont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34" fillId="10" borderId="48" xfId="0" applyFont="1" applyFill="1" applyBorder="1" applyAlignment="1">
      <alignment horizontal="center" vertical="center" wrapText="1"/>
    </xf>
    <xf numFmtId="0" fontId="34" fillId="10" borderId="49" xfId="0" applyFont="1" applyFill="1" applyBorder="1" applyAlignment="1">
      <alignment horizontal="center" vertical="center"/>
    </xf>
    <xf numFmtId="0" fontId="34" fillId="10" borderId="50" xfId="0" applyFont="1" applyFill="1" applyBorder="1" applyAlignment="1">
      <alignment horizontal="center" vertical="center" wrapText="1"/>
    </xf>
    <xf numFmtId="166" fontId="34" fillId="10" borderId="4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center"/>
    </xf>
    <xf numFmtId="0" fontId="31" fillId="45" borderId="48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>
      <alignment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45" xfId="0" applyNumberFormat="1" applyFont="1" applyBorder="1" applyAlignment="1" applyProtection="1">
      <alignment horizontal="left" vertical="center" wrapText="1"/>
      <protection locked="0"/>
    </xf>
    <xf numFmtId="0" fontId="31" fillId="45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2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left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38" fillId="6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>
      <alignment horizontal="center" vertical="center"/>
    </xf>
    <xf numFmtId="0" fontId="38" fillId="47" borderId="1" xfId="0" applyFont="1" applyFill="1" applyBorder="1" applyAlignment="1">
      <alignment horizontal="center" vertical="center"/>
    </xf>
    <xf numFmtId="0" fontId="38" fillId="6" borderId="1" xfId="0" applyFont="1" applyFill="1" applyBorder="1" applyAlignment="1">
      <alignment horizontal="center" vertical="center" wrapText="1"/>
    </xf>
    <xf numFmtId="0" fontId="38" fillId="12" borderId="1" xfId="0" applyFont="1" applyFill="1" applyBorder="1" applyAlignment="1">
      <alignment horizontal="center" vertical="center"/>
    </xf>
    <xf numFmtId="0" fontId="37" fillId="12" borderId="1" xfId="0" applyFont="1" applyFill="1" applyBorder="1" applyAlignment="1">
      <alignment vertical="center"/>
    </xf>
    <xf numFmtId="0" fontId="37" fillId="12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1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12" borderId="1" xfId="0" applyFont="1" applyFill="1" applyBorder="1" applyAlignment="1" applyProtection="1">
      <alignment horizontal="center" vertical="center" wrapText="1"/>
      <protection locked="0"/>
    </xf>
    <xf numFmtId="0" fontId="38" fillId="12" borderId="1" xfId="0" applyFont="1" applyFill="1" applyBorder="1" applyAlignment="1">
      <alignment horizontal="center" vertical="center" wrapText="1"/>
    </xf>
    <xf numFmtId="0" fontId="38" fillId="12" borderId="1" xfId="0" applyFont="1" applyFill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2" fillId="45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12" borderId="1" xfId="0" applyFont="1" applyFill="1" applyBorder="1" applyAlignment="1">
      <alignment vertical="center" wrapText="1"/>
    </xf>
    <xf numFmtId="0" fontId="12" fillId="12" borderId="1" xfId="0" applyFont="1" applyFill="1" applyBorder="1" applyAlignment="1">
      <alignment vertical="center" wrapText="1"/>
    </xf>
    <xf numFmtId="0" fontId="37" fillId="0" borderId="1" xfId="0" applyFont="1" applyBorder="1" applyAlignment="1">
      <alignment horizontal="left" vertical="top" wrapText="1"/>
    </xf>
    <xf numFmtId="0" fontId="37" fillId="0" borderId="2" xfId="0" applyFont="1" applyBorder="1" applyAlignment="1">
      <alignment vertical="center"/>
    </xf>
    <xf numFmtId="0" fontId="31" fillId="45" borderId="2" xfId="0" applyFont="1" applyFill="1" applyBorder="1" applyAlignment="1" applyProtection="1">
      <alignment horizontal="center" vertical="center" wrapText="1"/>
      <protection locked="0"/>
    </xf>
    <xf numFmtId="0" fontId="37" fillId="0" borderId="2" xfId="0" applyFont="1" applyBorder="1" applyAlignment="1">
      <alignment vertical="center" wrapText="1"/>
    </xf>
    <xf numFmtId="0" fontId="9" fillId="12" borderId="2" xfId="0" applyFont="1" applyFill="1" applyBorder="1" applyAlignment="1" applyProtection="1">
      <alignment horizontal="left" vertical="center" wrapText="1"/>
      <protection locked="0"/>
    </xf>
    <xf numFmtId="14" fontId="9" fillId="3" borderId="2" xfId="0" applyNumberFormat="1" applyFont="1" applyFill="1" applyBorder="1" applyAlignment="1" applyProtection="1">
      <alignment vertical="center" wrapText="1"/>
      <protection locked="0"/>
    </xf>
    <xf numFmtId="0" fontId="37" fillId="12" borderId="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vertical="center" wrapText="1"/>
    </xf>
    <xf numFmtId="0" fontId="31" fillId="12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39" xfId="0" applyFont="1" applyFill="1" applyBorder="1" applyAlignment="1" applyProtection="1">
      <alignment wrapText="1"/>
      <protection locked="0"/>
    </xf>
    <xf numFmtId="0" fontId="9" fillId="0" borderId="2" xfId="0" applyFont="1" applyFill="1" applyBorder="1" applyAlignment="1" applyProtection="1">
      <alignment wrapText="1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31" fillId="45" borderId="5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12" borderId="1" xfId="0" applyFont="1" applyFill="1" applyBorder="1" applyAlignment="1" applyProtection="1">
      <alignment horizontal="center" vertical="center"/>
      <protection locked="0"/>
    </xf>
    <xf numFmtId="0" fontId="34" fillId="45" borderId="1" xfId="0" applyFont="1" applyFill="1" applyBorder="1" applyAlignment="1" applyProtection="1">
      <alignment horizontal="center" vertical="center"/>
      <protection locked="0"/>
    </xf>
    <xf numFmtId="0" fontId="2" fillId="45" borderId="1" xfId="0" applyFont="1" applyFill="1" applyBorder="1" applyAlignment="1" applyProtection="1">
      <alignment horizontal="center" vertical="center" wrapText="1"/>
      <protection locked="0"/>
    </xf>
    <xf numFmtId="0" fontId="38" fillId="12" borderId="46" xfId="0" applyFont="1" applyFill="1" applyBorder="1" applyAlignment="1">
      <alignment horizontal="center" vertical="center" wrapText="1"/>
    </xf>
    <xf numFmtId="0" fontId="36" fillId="12" borderId="46" xfId="0" applyFont="1" applyFill="1" applyBorder="1" applyAlignment="1">
      <alignment vertical="center" wrapText="1"/>
    </xf>
    <xf numFmtId="0" fontId="12" fillId="12" borderId="5" xfId="0" applyFont="1" applyFill="1" applyBorder="1" applyAlignment="1">
      <alignment vertical="center" wrapText="1"/>
    </xf>
    <xf numFmtId="0" fontId="12" fillId="12" borderId="39" xfId="0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vertical="center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31" fillId="10" borderId="0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3" borderId="52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39" fillId="10" borderId="56" xfId="0" applyFont="1" applyFill="1" applyBorder="1" applyAlignment="1">
      <alignment horizontal="center"/>
    </xf>
    <xf numFmtId="0" fontId="0" fillId="48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10" borderId="53" xfId="0" applyFill="1" applyBorder="1" applyAlignment="1">
      <alignment horizontal="center"/>
    </xf>
    <xf numFmtId="0" fontId="39" fillId="10" borderId="30" xfId="0" applyFont="1" applyFill="1" applyBorder="1" applyAlignment="1">
      <alignment horizontal="center"/>
    </xf>
    <xf numFmtId="0" fontId="39" fillId="10" borderId="5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0" fontId="0" fillId="0" borderId="0" xfId="0"/>
    <xf numFmtId="0" fontId="0" fillId="0" borderId="39" xfId="0" applyBorder="1" applyAlignment="1">
      <alignment wrapText="1"/>
    </xf>
    <xf numFmtId="0" fontId="0" fillId="0" borderId="1" xfId="0" applyBorder="1"/>
    <xf numFmtId="0" fontId="0" fillId="0" borderId="5" xfId="0" applyBorder="1"/>
    <xf numFmtId="0" fontId="0" fillId="0" borderId="2" xfId="0" applyBorder="1" applyAlignment="1">
      <alignment wrapText="1"/>
    </xf>
    <xf numFmtId="0" fontId="37" fillId="0" borderId="5" xfId="0" applyFont="1" applyBorder="1" applyAlignment="1">
      <alignment vertical="center" wrapText="1"/>
    </xf>
    <xf numFmtId="0" fontId="37" fillId="0" borderId="3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7" fillId="49" borderId="2" xfId="0" applyFont="1" applyFill="1" applyBorder="1" applyAlignment="1">
      <alignment vertical="center" wrapText="1"/>
    </xf>
    <xf numFmtId="0" fontId="34" fillId="49" borderId="1" xfId="0" applyFont="1" applyFill="1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 applyProtection="1">
      <alignment horizontal="left" vertical="center" wrapText="1"/>
      <protection locked="0"/>
    </xf>
    <xf numFmtId="0" fontId="37" fillId="12" borderId="2" xfId="0" applyFont="1" applyFill="1" applyBorder="1" applyAlignment="1">
      <alignment vertical="center"/>
    </xf>
    <xf numFmtId="0" fontId="38" fillId="12" borderId="1" xfId="0" applyFont="1" applyFill="1" applyBorder="1" applyAlignment="1">
      <alignment horizontal="left" vertical="center"/>
    </xf>
    <xf numFmtId="165" fontId="9" fillId="0" borderId="0" xfId="1" applyNumberFormat="1" applyFont="1" applyFill="1" applyBorder="1" applyAlignment="1">
      <alignment horizontal="center"/>
    </xf>
    <xf numFmtId="0" fontId="11" fillId="45" borderId="1" xfId="0" applyFont="1" applyFill="1" applyBorder="1" applyAlignment="1">
      <alignment horizontal="center" vertical="center" wrapText="1"/>
    </xf>
    <xf numFmtId="0" fontId="31" fillId="45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31" fillId="45" borderId="2" xfId="0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center"/>
    </xf>
    <xf numFmtId="0" fontId="37" fillId="0" borderId="1" xfId="0" applyFont="1" applyBorder="1" applyAlignment="1">
      <alignment horizontal="left" vertical="center" wrapText="1"/>
    </xf>
    <xf numFmtId="0" fontId="38" fillId="3" borderId="1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38" fillId="49" borderId="1" xfId="0" applyFont="1" applyFill="1" applyBorder="1" applyAlignment="1">
      <alignment horizontal="center" vertical="center"/>
    </xf>
    <xf numFmtId="0" fontId="37" fillId="49" borderId="1" xfId="0" applyFont="1" applyFill="1" applyBorder="1" applyAlignment="1">
      <alignment horizontal="left" vertical="center" wrapText="1"/>
    </xf>
    <xf numFmtId="0" fontId="38" fillId="49" borderId="1" xfId="0" applyFont="1" applyFill="1" applyBorder="1" applyAlignment="1">
      <alignment vertical="center" wrapText="1"/>
    </xf>
    <xf numFmtId="0" fontId="9" fillId="0" borderId="34" xfId="0" applyFont="1" applyFill="1" applyBorder="1" applyAlignment="1" applyProtection="1">
      <alignment vertical="center" wrapText="1"/>
      <protection locked="0"/>
    </xf>
    <xf numFmtId="0" fontId="37" fillId="0" borderId="1" xfId="0" applyFont="1" applyFill="1" applyBorder="1" applyAlignment="1">
      <alignment horizontal="left" vertical="center" wrapText="1"/>
    </xf>
    <xf numFmtId="0" fontId="38" fillId="45" borderId="1" xfId="0" applyFont="1" applyFill="1" applyBorder="1" applyAlignment="1">
      <alignment horizontal="center" vertical="center"/>
    </xf>
    <xf numFmtId="0" fontId="37" fillId="45" borderId="1" xfId="0" applyFont="1" applyFill="1" applyBorder="1" applyAlignment="1">
      <alignment horizontal="left" vertical="center" wrapText="1"/>
    </xf>
    <xf numFmtId="0" fontId="37" fillId="45" borderId="2" xfId="0" applyFont="1" applyFill="1" applyBorder="1" applyAlignment="1">
      <alignment vertical="center" wrapText="1"/>
    </xf>
    <xf numFmtId="0" fontId="31" fillId="45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165" fontId="9" fillId="0" borderId="0" xfId="1" applyNumberFormat="1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1" fillId="9" borderId="1" xfId="0" applyFont="1" applyFill="1" applyBorder="1" applyAlignment="1">
      <alignment horizontal="left" vertical="top" wrapText="1"/>
    </xf>
    <xf numFmtId="0" fontId="11" fillId="9" borderId="1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1" fillId="9" borderId="2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9" fillId="6" borderId="2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0" fontId="9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9" fillId="0" borderId="2" xfId="0" applyFont="1" applyBorder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38" fillId="3" borderId="1" xfId="0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1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2" fillId="0" borderId="0" xfId="0" applyFont="1" applyAlignment="1">
      <alignment horizontal="left" vertical="center" wrapText="1" indent="2"/>
    </xf>
    <xf numFmtId="0" fontId="9" fillId="0" borderId="0" xfId="0" applyFont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9" fillId="12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top"/>
    </xf>
    <xf numFmtId="0" fontId="2" fillId="46" borderId="27" xfId="0" applyFont="1" applyFill="1" applyBorder="1" applyAlignment="1" applyProtection="1">
      <alignment horizontal="center" vertical="center" wrapText="1"/>
      <protection locked="0"/>
    </xf>
    <xf numFmtId="0" fontId="2" fillId="46" borderId="28" xfId="0" applyFont="1" applyFill="1" applyBorder="1" applyAlignment="1" applyProtection="1">
      <alignment horizontal="center" vertical="center" wrapText="1"/>
      <protection locked="0"/>
    </xf>
    <xf numFmtId="0" fontId="2" fillId="46" borderId="47" xfId="0" applyFont="1" applyFill="1" applyBorder="1" applyAlignment="1" applyProtection="1">
      <alignment horizontal="center" vertical="center" wrapText="1"/>
      <protection locked="0"/>
    </xf>
    <xf numFmtId="0" fontId="2" fillId="46" borderId="35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left"/>
      <protection locked="0"/>
    </xf>
    <xf numFmtId="0" fontId="35" fillId="0" borderId="42" xfId="0" applyFont="1" applyFill="1" applyBorder="1" applyAlignment="1" applyProtection="1">
      <alignment horizontal="left"/>
      <protection locked="0"/>
    </xf>
    <xf numFmtId="0" fontId="2" fillId="13" borderId="26" xfId="0" applyFont="1" applyFill="1" applyBorder="1" applyAlignment="1" applyProtection="1">
      <alignment horizontal="left" vertical="center"/>
      <protection locked="0"/>
    </xf>
    <xf numFmtId="0" fontId="2" fillId="13" borderId="36" xfId="0" applyFont="1" applyFill="1" applyBorder="1" applyAlignment="1" applyProtection="1">
      <alignment horizontal="left" vertical="center"/>
      <protection locked="0"/>
    </xf>
    <xf numFmtId="0" fontId="2" fillId="14" borderId="37" xfId="0" applyFont="1" applyFill="1" applyBorder="1" applyAlignment="1" applyProtection="1">
      <alignment horizontal="left" vertical="center"/>
      <protection locked="0"/>
    </xf>
    <xf numFmtId="0" fontId="2" fillId="14" borderId="38" xfId="0" applyFont="1" applyFill="1" applyBorder="1" applyAlignment="1" applyProtection="1">
      <alignment horizontal="left" vertical="center"/>
      <protection locked="0"/>
    </xf>
    <xf numFmtId="0" fontId="5" fillId="11" borderId="43" xfId="0" applyNumberFormat="1" applyFont="1" applyFill="1" applyBorder="1" applyAlignment="1" applyProtection="1">
      <alignment horizontal="left" vertical="center" wrapText="1"/>
      <protection locked="0"/>
    </xf>
    <xf numFmtId="0" fontId="5" fillId="11" borderId="44" xfId="0" applyNumberFormat="1" applyFont="1" applyFill="1" applyBorder="1" applyAlignment="1" applyProtection="1">
      <alignment horizontal="left" vertical="center" wrapText="1"/>
      <protection locked="0"/>
    </xf>
    <xf numFmtId="0" fontId="5" fillId="3" borderId="33" xfId="0" applyFont="1" applyFill="1" applyBorder="1" applyAlignment="1" applyProtection="1">
      <alignment horizontal="left" vertical="center" wrapText="1"/>
      <protection locked="0"/>
    </xf>
    <xf numFmtId="0" fontId="5" fillId="3" borderId="14" xfId="0" applyFont="1" applyFill="1" applyBorder="1" applyAlignment="1" applyProtection="1">
      <alignment horizontal="left" vertical="center" wrapText="1"/>
      <protection locked="0"/>
    </xf>
    <xf numFmtId="0" fontId="5" fillId="3" borderId="6" xfId="0" applyNumberFormat="1" applyFont="1" applyFill="1" applyBorder="1" applyAlignment="1" applyProtection="1">
      <alignment horizontal="left" vertical="center" wrapText="1"/>
      <protection locked="0"/>
    </xf>
    <xf numFmtId="0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6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1" applyNumberFormat="1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8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1" fillId="10" borderId="27" xfId="0" applyFont="1" applyFill="1" applyBorder="1" applyAlignment="1">
      <alignment horizontal="center" wrapText="1"/>
    </xf>
    <xf numFmtId="0" fontId="31" fillId="10" borderId="28" xfId="0" applyFont="1" applyFill="1" applyBorder="1" applyAlignment="1">
      <alignment horizontal="center" wrapText="1"/>
    </xf>
    <xf numFmtId="0" fontId="31" fillId="10" borderId="31" xfId="0" applyFont="1" applyFill="1" applyBorder="1" applyAlignment="1">
      <alignment horizontal="center" wrapText="1"/>
    </xf>
    <xf numFmtId="0" fontId="40" fillId="45" borderId="54" xfId="0" applyFont="1" applyFill="1" applyBorder="1" applyAlignment="1">
      <alignment horizontal="center"/>
    </xf>
    <xf numFmtId="0" fontId="40" fillId="45" borderId="47" xfId="0" applyFont="1" applyFill="1" applyBorder="1" applyAlignment="1">
      <alignment horizontal="center"/>
    </xf>
    <xf numFmtId="0" fontId="40" fillId="45" borderId="35" xfId="0" applyFont="1" applyFill="1" applyBorder="1" applyAlignment="1">
      <alignment horizontal="center"/>
    </xf>
  </cellXfs>
  <cellStyles count="1387">
    <cellStyle name="20% - Accent1" xfId="19" builtinId="30" customBuiltin="1"/>
    <cellStyle name="20% - Accent1 10" xfId="878"/>
    <cellStyle name="20% - Accent1 11" xfId="1047"/>
    <cellStyle name="20% - Accent1 12" xfId="1217"/>
    <cellStyle name="20% - Accent1 13" xfId="205"/>
    <cellStyle name="20% - Accent1 2" xfId="47"/>
    <cellStyle name="20% - Accent1 2 10" xfId="1061"/>
    <cellStyle name="20% - Accent1 2 11" xfId="1231"/>
    <cellStyle name="20% - Accent1 2 12" xfId="219"/>
    <cellStyle name="20% - Accent1 2 2" xfId="76"/>
    <cellStyle name="20% - Accent1 2 2 2" xfId="161"/>
    <cellStyle name="20% - Accent1 2 2 2 2" xfId="808"/>
    <cellStyle name="20% - Accent1 2 2 2 3" xfId="584"/>
    <cellStyle name="20% - Accent1 2 2 2 4" xfId="1005"/>
    <cellStyle name="20% - Accent1 2 2 2 5" xfId="1174"/>
    <cellStyle name="20% - Accent1 2 2 2 6" xfId="1344"/>
    <cellStyle name="20% - Accent1 2 2 2 7" xfId="387"/>
    <cellStyle name="20% - Accent1 2 2 3" xfId="696"/>
    <cellStyle name="20% - Accent1 2 2 4" xfId="499"/>
    <cellStyle name="20% - Accent1 2 2 5" xfId="920"/>
    <cellStyle name="20% - Accent1 2 2 6" xfId="1089"/>
    <cellStyle name="20% - Accent1 2 2 7" xfId="1259"/>
    <cellStyle name="20% - Accent1 2 2 8" xfId="275"/>
    <cellStyle name="20% - Accent1 2 3" xfId="104"/>
    <cellStyle name="20% - Accent1 2 3 2" xfId="189"/>
    <cellStyle name="20% - Accent1 2 3 2 2" xfId="836"/>
    <cellStyle name="20% - Accent1 2 3 2 3" xfId="612"/>
    <cellStyle name="20% - Accent1 2 3 2 4" xfId="1033"/>
    <cellStyle name="20% - Accent1 2 3 2 5" xfId="1202"/>
    <cellStyle name="20% - Accent1 2 3 2 6" xfId="1372"/>
    <cellStyle name="20% - Accent1 2 3 2 7" xfId="415"/>
    <cellStyle name="20% - Accent1 2 3 3" xfId="724"/>
    <cellStyle name="20% - Accent1 2 3 4" xfId="527"/>
    <cellStyle name="20% - Accent1 2 3 5" xfId="948"/>
    <cellStyle name="20% - Accent1 2 3 6" xfId="1117"/>
    <cellStyle name="20% - Accent1 2 3 7" xfId="1287"/>
    <cellStyle name="20% - Accent1 2 3 8" xfId="303"/>
    <cellStyle name="20% - Accent1 2 4" xfId="133"/>
    <cellStyle name="20% - Accent1 2 4 2" xfId="359"/>
    <cellStyle name="20% - Accent1 2 4 2 2" xfId="780"/>
    <cellStyle name="20% - Accent1 2 4 3" xfId="668"/>
    <cellStyle name="20% - Accent1 2 4 4" xfId="556"/>
    <cellStyle name="20% - Accent1 2 4 5" xfId="977"/>
    <cellStyle name="20% - Accent1 2 4 6" xfId="1146"/>
    <cellStyle name="20% - Accent1 2 4 7" xfId="1316"/>
    <cellStyle name="20% - Accent1 2 4 8" xfId="247"/>
    <cellStyle name="20% - Accent1 2 5" xfId="443"/>
    <cellStyle name="20% - Accent1 2 5 2" xfId="864"/>
    <cellStyle name="20% - Accent1 2 6" xfId="331"/>
    <cellStyle name="20% - Accent1 2 6 2" xfId="752"/>
    <cellStyle name="20% - Accent1 2 7" xfId="640"/>
    <cellStyle name="20% - Accent1 2 8" xfId="471"/>
    <cellStyle name="20% - Accent1 2 9" xfId="892"/>
    <cellStyle name="20% - Accent1 3" xfId="62"/>
    <cellStyle name="20% - Accent1 3 2" xfId="147"/>
    <cellStyle name="20% - Accent1 3 2 2" xfId="794"/>
    <cellStyle name="20% - Accent1 3 2 3" xfId="570"/>
    <cellStyle name="20% - Accent1 3 2 4" xfId="991"/>
    <cellStyle name="20% - Accent1 3 2 5" xfId="1160"/>
    <cellStyle name="20% - Accent1 3 2 6" xfId="1330"/>
    <cellStyle name="20% - Accent1 3 2 7" xfId="373"/>
    <cellStyle name="20% - Accent1 3 3" xfId="682"/>
    <cellStyle name="20% - Accent1 3 4" xfId="485"/>
    <cellStyle name="20% - Accent1 3 5" xfId="906"/>
    <cellStyle name="20% - Accent1 3 6" xfId="1075"/>
    <cellStyle name="20% - Accent1 3 7" xfId="1245"/>
    <cellStyle name="20% - Accent1 3 8" xfId="261"/>
    <cellStyle name="20% - Accent1 4" xfId="90"/>
    <cellStyle name="20% - Accent1 4 2" xfId="175"/>
    <cellStyle name="20% - Accent1 4 2 2" xfId="822"/>
    <cellStyle name="20% - Accent1 4 2 3" xfId="598"/>
    <cellStyle name="20% - Accent1 4 2 4" xfId="1019"/>
    <cellStyle name="20% - Accent1 4 2 5" xfId="1188"/>
    <cellStyle name="20% - Accent1 4 2 6" xfId="1358"/>
    <cellStyle name="20% - Accent1 4 2 7" xfId="401"/>
    <cellStyle name="20% - Accent1 4 3" xfId="710"/>
    <cellStyle name="20% - Accent1 4 4" xfId="513"/>
    <cellStyle name="20% - Accent1 4 5" xfId="934"/>
    <cellStyle name="20% - Accent1 4 6" xfId="1103"/>
    <cellStyle name="20% - Accent1 4 7" xfId="1273"/>
    <cellStyle name="20% - Accent1 4 8" xfId="289"/>
    <cellStyle name="20% - Accent1 5" xfId="119"/>
    <cellStyle name="20% - Accent1 5 2" xfId="345"/>
    <cellStyle name="20% - Accent1 5 2 2" xfId="766"/>
    <cellStyle name="20% - Accent1 5 3" xfId="654"/>
    <cellStyle name="20% - Accent1 5 4" xfId="542"/>
    <cellStyle name="20% - Accent1 5 5" xfId="963"/>
    <cellStyle name="20% - Accent1 5 6" xfId="1132"/>
    <cellStyle name="20% - Accent1 5 7" xfId="1302"/>
    <cellStyle name="20% - Accent1 5 8" xfId="233"/>
    <cellStyle name="20% - Accent1 6" xfId="429"/>
    <cellStyle name="20% - Accent1 6 2" xfId="850"/>
    <cellStyle name="20% - Accent1 7" xfId="317"/>
    <cellStyle name="20% - Accent1 7 2" xfId="738"/>
    <cellStyle name="20% - Accent1 8" xfId="626"/>
    <cellStyle name="20% - Accent1 9" xfId="457"/>
    <cellStyle name="20% - Accent2" xfId="23" builtinId="34" customBuiltin="1"/>
    <cellStyle name="20% - Accent2 10" xfId="880"/>
    <cellStyle name="20% - Accent2 11" xfId="1049"/>
    <cellStyle name="20% - Accent2 12" xfId="1219"/>
    <cellStyle name="20% - Accent2 13" xfId="207"/>
    <cellStyle name="20% - Accent2 2" xfId="49"/>
    <cellStyle name="20% - Accent2 2 10" xfId="1063"/>
    <cellStyle name="20% - Accent2 2 11" xfId="1233"/>
    <cellStyle name="20% - Accent2 2 12" xfId="221"/>
    <cellStyle name="20% - Accent2 2 2" xfId="78"/>
    <cellStyle name="20% - Accent2 2 2 2" xfId="163"/>
    <cellStyle name="20% - Accent2 2 2 2 2" xfId="810"/>
    <cellStyle name="20% - Accent2 2 2 2 3" xfId="586"/>
    <cellStyle name="20% - Accent2 2 2 2 4" xfId="1007"/>
    <cellStyle name="20% - Accent2 2 2 2 5" xfId="1176"/>
    <cellStyle name="20% - Accent2 2 2 2 6" xfId="1346"/>
    <cellStyle name="20% - Accent2 2 2 2 7" xfId="389"/>
    <cellStyle name="20% - Accent2 2 2 3" xfId="698"/>
    <cellStyle name="20% - Accent2 2 2 4" xfId="501"/>
    <cellStyle name="20% - Accent2 2 2 5" xfId="922"/>
    <cellStyle name="20% - Accent2 2 2 6" xfId="1091"/>
    <cellStyle name="20% - Accent2 2 2 7" xfId="1261"/>
    <cellStyle name="20% - Accent2 2 2 8" xfId="277"/>
    <cellStyle name="20% - Accent2 2 3" xfId="106"/>
    <cellStyle name="20% - Accent2 2 3 2" xfId="191"/>
    <cellStyle name="20% - Accent2 2 3 2 2" xfId="838"/>
    <cellStyle name="20% - Accent2 2 3 2 3" xfId="614"/>
    <cellStyle name="20% - Accent2 2 3 2 4" xfId="1035"/>
    <cellStyle name="20% - Accent2 2 3 2 5" xfId="1204"/>
    <cellStyle name="20% - Accent2 2 3 2 6" xfId="1374"/>
    <cellStyle name="20% - Accent2 2 3 2 7" xfId="417"/>
    <cellStyle name="20% - Accent2 2 3 3" xfId="726"/>
    <cellStyle name="20% - Accent2 2 3 4" xfId="529"/>
    <cellStyle name="20% - Accent2 2 3 5" xfId="950"/>
    <cellStyle name="20% - Accent2 2 3 6" xfId="1119"/>
    <cellStyle name="20% - Accent2 2 3 7" xfId="1289"/>
    <cellStyle name="20% - Accent2 2 3 8" xfId="305"/>
    <cellStyle name="20% - Accent2 2 4" xfId="135"/>
    <cellStyle name="20% - Accent2 2 4 2" xfId="361"/>
    <cellStyle name="20% - Accent2 2 4 2 2" xfId="782"/>
    <cellStyle name="20% - Accent2 2 4 3" xfId="670"/>
    <cellStyle name="20% - Accent2 2 4 4" xfId="558"/>
    <cellStyle name="20% - Accent2 2 4 5" xfId="979"/>
    <cellStyle name="20% - Accent2 2 4 6" xfId="1148"/>
    <cellStyle name="20% - Accent2 2 4 7" xfId="1318"/>
    <cellStyle name="20% - Accent2 2 4 8" xfId="249"/>
    <cellStyle name="20% - Accent2 2 5" xfId="445"/>
    <cellStyle name="20% - Accent2 2 5 2" xfId="866"/>
    <cellStyle name="20% - Accent2 2 6" xfId="333"/>
    <cellStyle name="20% - Accent2 2 6 2" xfId="754"/>
    <cellStyle name="20% - Accent2 2 7" xfId="642"/>
    <cellStyle name="20% - Accent2 2 8" xfId="473"/>
    <cellStyle name="20% - Accent2 2 9" xfId="894"/>
    <cellStyle name="20% - Accent2 3" xfId="64"/>
    <cellStyle name="20% - Accent2 3 2" xfId="149"/>
    <cellStyle name="20% - Accent2 3 2 2" xfId="796"/>
    <cellStyle name="20% - Accent2 3 2 3" xfId="572"/>
    <cellStyle name="20% - Accent2 3 2 4" xfId="993"/>
    <cellStyle name="20% - Accent2 3 2 5" xfId="1162"/>
    <cellStyle name="20% - Accent2 3 2 6" xfId="1332"/>
    <cellStyle name="20% - Accent2 3 2 7" xfId="375"/>
    <cellStyle name="20% - Accent2 3 3" xfId="684"/>
    <cellStyle name="20% - Accent2 3 4" xfId="487"/>
    <cellStyle name="20% - Accent2 3 5" xfId="908"/>
    <cellStyle name="20% - Accent2 3 6" xfId="1077"/>
    <cellStyle name="20% - Accent2 3 7" xfId="1247"/>
    <cellStyle name="20% - Accent2 3 8" xfId="263"/>
    <cellStyle name="20% - Accent2 4" xfId="92"/>
    <cellStyle name="20% - Accent2 4 2" xfId="177"/>
    <cellStyle name="20% - Accent2 4 2 2" xfId="824"/>
    <cellStyle name="20% - Accent2 4 2 3" xfId="600"/>
    <cellStyle name="20% - Accent2 4 2 4" xfId="1021"/>
    <cellStyle name="20% - Accent2 4 2 5" xfId="1190"/>
    <cellStyle name="20% - Accent2 4 2 6" xfId="1360"/>
    <cellStyle name="20% - Accent2 4 2 7" xfId="403"/>
    <cellStyle name="20% - Accent2 4 3" xfId="712"/>
    <cellStyle name="20% - Accent2 4 4" xfId="515"/>
    <cellStyle name="20% - Accent2 4 5" xfId="936"/>
    <cellStyle name="20% - Accent2 4 6" xfId="1105"/>
    <cellStyle name="20% - Accent2 4 7" xfId="1275"/>
    <cellStyle name="20% - Accent2 4 8" xfId="291"/>
    <cellStyle name="20% - Accent2 5" xfId="121"/>
    <cellStyle name="20% - Accent2 5 2" xfId="347"/>
    <cellStyle name="20% - Accent2 5 2 2" xfId="768"/>
    <cellStyle name="20% - Accent2 5 3" xfId="656"/>
    <cellStyle name="20% - Accent2 5 4" xfId="544"/>
    <cellStyle name="20% - Accent2 5 5" xfId="965"/>
    <cellStyle name="20% - Accent2 5 6" xfId="1134"/>
    <cellStyle name="20% - Accent2 5 7" xfId="1304"/>
    <cellStyle name="20% - Accent2 5 8" xfId="235"/>
    <cellStyle name="20% - Accent2 6" xfId="431"/>
    <cellStyle name="20% - Accent2 6 2" xfId="852"/>
    <cellStyle name="20% - Accent2 7" xfId="319"/>
    <cellStyle name="20% - Accent2 7 2" xfId="740"/>
    <cellStyle name="20% - Accent2 8" xfId="628"/>
    <cellStyle name="20% - Accent2 9" xfId="459"/>
    <cellStyle name="20% - Accent3" xfId="27" builtinId="38" customBuiltin="1"/>
    <cellStyle name="20% - Accent3 10" xfId="882"/>
    <cellStyle name="20% - Accent3 11" xfId="1051"/>
    <cellStyle name="20% - Accent3 12" xfId="1221"/>
    <cellStyle name="20% - Accent3 13" xfId="209"/>
    <cellStyle name="20% - Accent3 2" xfId="51"/>
    <cellStyle name="20% - Accent3 2 10" xfId="1065"/>
    <cellStyle name="20% - Accent3 2 11" xfId="1235"/>
    <cellStyle name="20% - Accent3 2 12" xfId="223"/>
    <cellStyle name="20% - Accent3 2 2" xfId="80"/>
    <cellStyle name="20% - Accent3 2 2 2" xfId="165"/>
    <cellStyle name="20% - Accent3 2 2 2 2" xfId="812"/>
    <cellStyle name="20% - Accent3 2 2 2 3" xfId="588"/>
    <cellStyle name="20% - Accent3 2 2 2 4" xfId="1009"/>
    <cellStyle name="20% - Accent3 2 2 2 5" xfId="1178"/>
    <cellStyle name="20% - Accent3 2 2 2 6" xfId="1348"/>
    <cellStyle name="20% - Accent3 2 2 2 7" xfId="391"/>
    <cellStyle name="20% - Accent3 2 2 3" xfId="700"/>
    <cellStyle name="20% - Accent3 2 2 4" xfId="503"/>
    <cellStyle name="20% - Accent3 2 2 5" xfId="924"/>
    <cellStyle name="20% - Accent3 2 2 6" xfId="1093"/>
    <cellStyle name="20% - Accent3 2 2 7" xfId="1263"/>
    <cellStyle name="20% - Accent3 2 2 8" xfId="279"/>
    <cellStyle name="20% - Accent3 2 3" xfId="108"/>
    <cellStyle name="20% - Accent3 2 3 2" xfId="193"/>
    <cellStyle name="20% - Accent3 2 3 2 2" xfId="840"/>
    <cellStyle name="20% - Accent3 2 3 2 3" xfId="616"/>
    <cellStyle name="20% - Accent3 2 3 2 4" xfId="1037"/>
    <cellStyle name="20% - Accent3 2 3 2 5" xfId="1206"/>
    <cellStyle name="20% - Accent3 2 3 2 6" xfId="1376"/>
    <cellStyle name="20% - Accent3 2 3 2 7" xfId="419"/>
    <cellStyle name="20% - Accent3 2 3 3" xfId="728"/>
    <cellStyle name="20% - Accent3 2 3 4" xfId="531"/>
    <cellStyle name="20% - Accent3 2 3 5" xfId="952"/>
    <cellStyle name="20% - Accent3 2 3 6" xfId="1121"/>
    <cellStyle name="20% - Accent3 2 3 7" xfId="1291"/>
    <cellStyle name="20% - Accent3 2 3 8" xfId="307"/>
    <cellStyle name="20% - Accent3 2 4" xfId="137"/>
    <cellStyle name="20% - Accent3 2 4 2" xfId="363"/>
    <cellStyle name="20% - Accent3 2 4 2 2" xfId="784"/>
    <cellStyle name="20% - Accent3 2 4 3" xfId="672"/>
    <cellStyle name="20% - Accent3 2 4 4" xfId="560"/>
    <cellStyle name="20% - Accent3 2 4 5" xfId="981"/>
    <cellStyle name="20% - Accent3 2 4 6" xfId="1150"/>
    <cellStyle name="20% - Accent3 2 4 7" xfId="1320"/>
    <cellStyle name="20% - Accent3 2 4 8" xfId="251"/>
    <cellStyle name="20% - Accent3 2 5" xfId="447"/>
    <cellStyle name="20% - Accent3 2 5 2" xfId="868"/>
    <cellStyle name="20% - Accent3 2 6" xfId="335"/>
    <cellStyle name="20% - Accent3 2 6 2" xfId="756"/>
    <cellStyle name="20% - Accent3 2 7" xfId="644"/>
    <cellStyle name="20% - Accent3 2 8" xfId="475"/>
    <cellStyle name="20% - Accent3 2 9" xfId="896"/>
    <cellStyle name="20% - Accent3 3" xfId="66"/>
    <cellStyle name="20% - Accent3 3 2" xfId="151"/>
    <cellStyle name="20% - Accent3 3 2 2" xfId="798"/>
    <cellStyle name="20% - Accent3 3 2 3" xfId="574"/>
    <cellStyle name="20% - Accent3 3 2 4" xfId="995"/>
    <cellStyle name="20% - Accent3 3 2 5" xfId="1164"/>
    <cellStyle name="20% - Accent3 3 2 6" xfId="1334"/>
    <cellStyle name="20% - Accent3 3 2 7" xfId="377"/>
    <cellStyle name="20% - Accent3 3 3" xfId="686"/>
    <cellStyle name="20% - Accent3 3 4" xfId="489"/>
    <cellStyle name="20% - Accent3 3 5" xfId="910"/>
    <cellStyle name="20% - Accent3 3 6" xfId="1079"/>
    <cellStyle name="20% - Accent3 3 7" xfId="1249"/>
    <cellStyle name="20% - Accent3 3 8" xfId="265"/>
    <cellStyle name="20% - Accent3 4" xfId="94"/>
    <cellStyle name="20% - Accent3 4 2" xfId="179"/>
    <cellStyle name="20% - Accent3 4 2 2" xfId="826"/>
    <cellStyle name="20% - Accent3 4 2 3" xfId="602"/>
    <cellStyle name="20% - Accent3 4 2 4" xfId="1023"/>
    <cellStyle name="20% - Accent3 4 2 5" xfId="1192"/>
    <cellStyle name="20% - Accent3 4 2 6" xfId="1362"/>
    <cellStyle name="20% - Accent3 4 2 7" xfId="405"/>
    <cellStyle name="20% - Accent3 4 3" xfId="714"/>
    <cellStyle name="20% - Accent3 4 4" xfId="517"/>
    <cellStyle name="20% - Accent3 4 5" xfId="938"/>
    <cellStyle name="20% - Accent3 4 6" xfId="1107"/>
    <cellStyle name="20% - Accent3 4 7" xfId="1277"/>
    <cellStyle name="20% - Accent3 4 8" xfId="293"/>
    <cellStyle name="20% - Accent3 5" xfId="123"/>
    <cellStyle name="20% - Accent3 5 2" xfId="349"/>
    <cellStyle name="20% - Accent3 5 2 2" xfId="770"/>
    <cellStyle name="20% - Accent3 5 3" xfId="658"/>
    <cellStyle name="20% - Accent3 5 4" xfId="546"/>
    <cellStyle name="20% - Accent3 5 5" xfId="967"/>
    <cellStyle name="20% - Accent3 5 6" xfId="1136"/>
    <cellStyle name="20% - Accent3 5 7" xfId="1306"/>
    <cellStyle name="20% - Accent3 5 8" xfId="237"/>
    <cellStyle name="20% - Accent3 6" xfId="433"/>
    <cellStyle name="20% - Accent3 6 2" xfId="854"/>
    <cellStyle name="20% - Accent3 7" xfId="321"/>
    <cellStyle name="20% - Accent3 7 2" xfId="742"/>
    <cellStyle name="20% - Accent3 8" xfId="630"/>
    <cellStyle name="20% - Accent3 9" xfId="461"/>
    <cellStyle name="20% - Accent4" xfId="31" builtinId="42" customBuiltin="1"/>
    <cellStyle name="20% - Accent4 10" xfId="884"/>
    <cellStyle name="20% - Accent4 11" xfId="1053"/>
    <cellStyle name="20% - Accent4 12" xfId="1223"/>
    <cellStyle name="20% - Accent4 13" xfId="211"/>
    <cellStyle name="20% - Accent4 2" xfId="53"/>
    <cellStyle name="20% - Accent4 2 10" xfId="1067"/>
    <cellStyle name="20% - Accent4 2 11" xfId="1237"/>
    <cellStyle name="20% - Accent4 2 12" xfId="225"/>
    <cellStyle name="20% - Accent4 2 2" xfId="82"/>
    <cellStyle name="20% - Accent4 2 2 2" xfId="167"/>
    <cellStyle name="20% - Accent4 2 2 2 2" xfId="814"/>
    <cellStyle name="20% - Accent4 2 2 2 3" xfId="590"/>
    <cellStyle name="20% - Accent4 2 2 2 4" xfId="1011"/>
    <cellStyle name="20% - Accent4 2 2 2 5" xfId="1180"/>
    <cellStyle name="20% - Accent4 2 2 2 6" xfId="1350"/>
    <cellStyle name="20% - Accent4 2 2 2 7" xfId="393"/>
    <cellStyle name="20% - Accent4 2 2 3" xfId="702"/>
    <cellStyle name="20% - Accent4 2 2 4" xfId="505"/>
    <cellStyle name="20% - Accent4 2 2 5" xfId="926"/>
    <cellStyle name="20% - Accent4 2 2 6" xfId="1095"/>
    <cellStyle name="20% - Accent4 2 2 7" xfId="1265"/>
    <cellStyle name="20% - Accent4 2 2 8" xfId="281"/>
    <cellStyle name="20% - Accent4 2 3" xfId="110"/>
    <cellStyle name="20% - Accent4 2 3 2" xfId="195"/>
    <cellStyle name="20% - Accent4 2 3 2 2" xfId="842"/>
    <cellStyle name="20% - Accent4 2 3 2 3" xfId="618"/>
    <cellStyle name="20% - Accent4 2 3 2 4" xfId="1039"/>
    <cellStyle name="20% - Accent4 2 3 2 5" xfId="1208"/>
    <cellStyle name="20% - Accent4 2 3 2 6" xfId="1378"/>
    <cellStyle name="20% - Accent4 2 3 2 7" xfId="421"/>
    <cellStyle name="20% - Accent4 2 3 3" xfId="730"/>
    <cellStyle name="20% - Accent4 2 3 4" xfId="533"/>
    <cellStyle name="20% - Accent4 2 3 5" xfId="954"/>
    <cellStyle name="20% - Accent4 2 3 6" xfId="1123"/>
    <cellStyle name="20% - Accent4 2 3 7" xfId="1293"/>
    <cellStyle name="20% - Accent4 2 3 8" xfId="309"/>
    <cellStyle name="20% - Accent4 2 4" xfId="139"/>
    <cellStyle name="20% - Accent4 2 4 2" xfId="365"/>
    <cellStyle name="20% - Accent4 2 4 2 2" xfId="786"/>
    <cellStyle name="20% - Accent4 2 4 3" xfId="674"/>
    <cellStyle name="20% - Accent4 2 4 4" xfId="562"/>
    <cellStyle name="20% - Accent4 2 4 5" xfId="983"/>
    <cellStyle name="20% - Accent4 2 4 6" xfId="1152"/>
    <cellStyle name="20% - Accent4 2 4 7" xfId="1322"/>
    <cellStyle name="20% - Accent4 2 4 8" xfId="253"/>
    <cellStyle name="20% - Accent4 2 5" xfId="449"/>
    <cellStyle name="20% - Accent4 2 5 2" xfId="870"/>
    <cellStyle name="20% - Accent4 2 6" xfId="337"/>
    <cellStyle name="20% - Accent4 2 6 2" xfId="758"/>
    <cellStyle name="20% - Accent4 2 7" xfId="646"/>
    <cellStyle name="20% - Accent4 2 8" xfId="477"/>
    <cellStyle name="20% - Accent4 2 9" xfId="898"/>
    <cellStyle name="20% - Accent4 3" xfId="68"/>
    <cellStyle name="20% - Accent4 3 2" xfId="153"/>
    <cellStyle name="20% - Accent4 3 2 2" xfId="800"/>
    <cellStyle name="20% - Accent4 3 2 3" xfId="576"/>
    <cellStyle name="20% - Accent4 3 2 4" xfId="997"/>
    <cellStyle name="20% - Accent4 3 2 5" xfId="1166"/>
    <cellStyle name="20% - Accent4 3 2 6" xfId="1336"/>
    <cellStyle name="20% - Accent4 3 2 7" xfId="379"/>
    <cellStyle name="20% - Accent4 3 3" xfId="688"/>
    <cellStyle name="20% - Accent4 3 4" xfId="491"/>
    <cellStyle name="20% - Accent4 3 5" xfId="912"/>
    <cellStyle name="20% - Accent4 3 6" xfId="1081"/>
    <cellStyle name="20% - Accent4 3 7" xfId="1251"/>
    <cellStyle name="20% - Accent4 3 8" xfId="267"/>
    <cellStyle name="20% - Accent4 4" xfId="96"/>
    <cellStyle name="20% - Accent4 4 2" xfId="181"/>
    <cellStyle name="20% - Accent4 4 2 2" xfId="828"/>
    <cellStyle name="20% - Accent4 4 2 3" xfId="604"/>
    <cellStyle name="20% - Accent4 4 2 4" xfId="1025"/>
    <cellStyle name="20% - Accent4 4 2 5" xfId="1194"/>
    <cellStyle name="20% - Accent4 4 2 6" xfId="1364"/>
    <cellStyle name="20% - Accent4 4 2 7" xfId="407"/>
    <cellStyle name="20% - Accent4 4 3" xfId="716"/>
    <cellStyle name="20% - Accent4 4 4" xfId="519"/>
    <cellStyle name="20% - Accent4 4 5" xfId="940"/>
    <cellStyle name="20% - Accent4 4 6" xfId="1109"/>
    <cellStyle name="20% - Accent4 4 7" xfId="1279"/>
    <cellStyle name="20% - Accent4 4 8" xfId="295"/>
    <cellStyle name="20% - Accent4 5" xfId="125"/>
    <cellStyle name="20% - Accent4 5 2" xfId="351"/>
    <cellStyle name="20% - Accent4 5 2 2" xfId="772"/>
    <cellStyle name="20% - Accent4 5 3" xfId="660"/>
    <cellStyle name="20% - Accent4 5 4" xfId="548"/>
    <cellStyle name="20% - Accent4 5 5" xfId="969"/>
    <cellStyle name="20% - Accent4 5 6" xfId="1138"/>
    <cellStyle name="20% - Accent4 5 7" xfId="1308"/>
    <cellStyle name="20% - Accent4 5 8" xfId="239"/>
    <cellStyle name="20% - Accent4 6" xfId="435"/>
    <cellStyle name="20% - Accent4 6 2" xfId="856"/>
    <cellStyle name="20% - Accent4 7" xfId="323"/>
    <cellStyle name="20% - Accent4 7 2" xfId="744"/>
    <cellStyle name="20% - Accent4 8" xfId="632"/>
    <cellStyle name="20% - Accent4 9" xfId="463"/>
    <cellStyle name="20% - Accent5" xfId="35" builtinId="46" customBuiltin="1"/>
    <cellStyle name="20% - Accent5 10" xfId="886"/>
    <cellStyle name="20% - Accent5 11" xfId="1055"/>
    <cellStyle name="20% - Accent5 12" xfId="1225"/>
    <cellStyle name="20% - Accent5 13" xfId="213"/>
    <cellStyle name="20% - Accent5 2" xfId="55"/>
    <cellStyle name="20% - Accent5 2 10" xfId="1069"/>
    <cellStyle name="20% - Accent5 2 11" xfId="1239"/>
    <cellStyle name="20% - Accent5 2 12" xfId="227"/>
    <cellStyle name="20% - Accent5 2 2" xfId="84"/>
    <cellStyle name="20% - Accent5 2 2 2" xfId="169"/>
    <cellStyle name="20% - Accent5 2 2 2 2" xfId="816"/>
    <cellStyle name="20% - Accent5 2 2 2 3" xfId="592"/>
    <cellStyle name="20% - Accent5 2 2 2 4" xfId="1013"/>
    <cellStyle name="20% - Accent5 2 2 2 5" xfId="1182"/>
    <cellStyle name="20% - Accent5 2 2 2 6" xfId="1352"/>
    <cellStyle name="20% - Accent5 2 2 2 7" xfId="395"/>
    <cellStyle name="20% - Accent5 2 2 3" xfId="704"/>
    <cellStyle name="20% - Accent5 2 2 4" xfId="507"/>
    <cellStyle name="20% - Accent5 2 2 5" xfId="928"/>
    <cellStyle name="20% - Accent5 2 2 6" xfId="1097"/>
    <cellStyle name="20% - Accent5 2 2 7" xfId="1267"/>
    <cellStyle name="20% - Accent5 2 2 8" xfId="283"/>
    <cellStyle name="20% - Accent5 2 3" xfId="112"/>
    <cellStyle name="20% - Accent5 2 3 2" xfId="197"/>
    <cellStyle name="20% - Accent5 2 3 2 2" xfId="844"/>
    <cellStyle name="20% - Accent5 2 3 2 3" xfId="620"/>
    <cellStyle name="20% - Accent5 2 3 2 4" xfId="1041"/>
    <cellStyle name="20% - Accent5 2 3 2 5" xfId="1210"/>
    <cellStyle name="20% - Accent5 2 3 2 6" xfId="1380"/>
    <cellStyle name="20% - Accent5 2 3 2 7" xfId="423"/>
    <cellStyle name="20% - Accent5 2 3 3" xfId="732"/>
    <cellStyle name="20% - Accent5 2 3 4" xfId="535"/>
    <cellStyle name="20% - Accent5 2 3 5" xfId="956"/>
    <cellStyle name="20% - Accent5 2 3 6" xfId="1125"/>
    <cellStyle name="20% - Accent5 2 3 7" xfId="1295"/>
    <cellStyle name="20% - Accent5 2 3 8" xfId="311"/>
    <cellStyle name="20% - Accent5 2 4" xfId="141"/>
    <cellStyle name="20% - Accent5 2 4 2" xfId="367"/>
    <cellStyle name="20% - Accent5 2 4 2 2" xfId="788"/>
    <cellStyle name="20% - Accent5 2 4 3" xfId="676"/>
    <cellStyle name="20% - Accent5 2 4 4" xfId="564"/>
    <cellStyle name="20% - Accent5 2 4 5" xfId="985"/>
    <cellStyle name="20% - Accent5 2 4 6" xfId="1154"/>
    <cellStyle name="20% - Accent5 2 4 7" xfId="1324"/>
    <cellStyle name="20% - Accent5 2 4 8" xfId="255"/>
    <cellStyle name="20% - Accent5 2 5" xfId="451"/>
    <cellStyle name="20% - Accent5 2 5 2" xfId="872"/>
    <cellStyle name="20% - Accent5 2 6" xfId="339"/>
    <cellStyle name="20% - Accent5 2 6 2" xfId="760"/>
    <cellStyle name="20% - Accent5 2 7" xfId="648"/>
    <cellStyle name="20% - Accent5 2 8" xfId="479"/>
    <cellStyle name="20% - Accent5 2 9" xfId="900"/>
    <cellStyle name="20% - Accent5 3" xfId="70"/>
    <cellStyle name="20% - Accent5 3 2" xfId="155"/>
    <cellStyle name="20% - Accent5 3 2 2" xfId="802"/>
    <cellStyle name="20% - Accent5 3 2 3" xfId="578"/>
    <cellStyle name="20% - Accent5 3 2 4" xfId="999"/>
    <cellStyle name="20% - Accent5 3 2 5" xfId="1168"/>
    <cellStyle name="20% - Accent5 3 2 6" xfId="1338"/>
    <cellStyle name="20% - Accent5 3 2 7" xfId="381"/>
    <cellStyle name="20% - Accent5 3 3" xfId="690"/>
    <cellStyle name="20% - Accent5 3 4" xfId="493"/>
    <cellStyle name="20% - Accent5 3 5" xfId="914"/>
    <cellStyle name="20% - Accent5 3 6" xfId="1083"/>
    <cellStyle name="20% - Accent5 3 7" xfId="1253"/>
    <cellStyle name="20% - Accent5 3 8" xfId="269"/>
    <cellStyle name="20% - Accent5 4" xfId="98"/>
    <cellStyle name="20% - Accent5 4 2" xfId="183"/>
    <cellStyle name="20% - Accent5 4 2 2" xfId="830"/>
    <cellStyle name="20% - Accent5 4 2 3" xfId="606"/>
    <cellStyle name="20% - Accent5 4 2 4" xfId="1027"/>
    <cellStyle name="20% - Accent5 4 2 5" xfId="1196"/>
    <cellStyle name="20% - Accent5 4 2 6" xfId="1366"/>
    <cellStyle name="20% - Accent5 4 2 7" xfId="409"/>
    <cellStyle name="20% - Accent5 4 3" xfId="718"/>
    <cellStyle name="20% - Accent5 4 4" xfId="521"/>
    <cellStyle name="20% - Accent5 4 5" xfId="942"/>
    <cellStyle name="20% - Accent5 4 6" xfId="1111"/>
    <cellStyle name="20% - Accent5 4 7" xfId="1281"/>
    <cellStyle name="20% - Accent5 4 8" xfId="297"/>
    <cellStyle name="20% - Accent5 5" xfId="127"/>
    <cellStyle name="20% - Accent5 5 2" xfId="353"/>
    <cellStyle name="20% - Accent5 5 2 2" xfId="774"/>
    <cellStyle name="20% - Accent5 5 3" xfId="662"/>
    <cellStyle name="20% - Accent5 5 4" xfId="550"/>
    <cellStyle name="20% - Accent5 5 5" xfId="971"/>
    <cellStyle name="20% - Accent5 5 6" xfId="1140"/>
    <cellStyle name="20% - Accent5 5 7" xfId="1310"/>
    <cellStyle name="20% - Accent5 5 8" xfId="241"/>
    <cellStyle name="20% - Accent5 6" xfId="437"/>
    <cellStyle name="20% - Accent5 6 2" xfId="858"/>
    <cellStyle name="20% - Accent5 7" xfId="325"/>
    <cellStyle name="20% - Accent5 7 2" xfId="746"/>
    <cellStyle name="20% - Accent5 8" xfId="634"/>
    <cellStyle name="20% - Accent5 9" xfId="465"/>
    <cellStyle name="20% - Accent6" xfId="39" builtinId="50" customBuiltin="1"/>
    <cellStyle name="20% - Accent6 10" xfId="888"/>
    <cellStyle name="20% - Accent6 11" xfId="1057"/>
    <cellStyle name="20% - Accent6 12" xfId="1227"/>
    <cellStyle name="20% - Accent6 13" xfId="215"/>
    <cellStyle name="20% - Accent6 2" xfId="57"/>
    <cellStyle name="20% - Accent6 2 10" xfId="1071"/>
    <cellStyle name="20% - Accent6 2 11" xfId="1241"/>
    <cellStyle name="20% - Accent6 2 12" xfId="229"/>
    <cellStyle name="20% - Accent6 2 2" xfId="86"/>
    <cellStyle name="20% - Accent6 2 2 2" xfId="171"/>
    <cellStyle name="20% - Accent6 2 2 2 2" xfId="818"/>
    <cellStyle name="20% - Accent6 2 2 2 3" xfId="594"/>
    <cellStyle name="20% - Accent6 2 2 2 4" xfId="1015"/>
    <cellStyle name="20% - Accent6 2 2 2 5" xfId="1184"/>
    <cellStyle name="20% - Accent6 2 2 2 6" xfId="1354"/>
    <cellStyle name="20% - Accent6 2 2 2 7" xfId="397"/>
    <cellStyle name="20% - Accent6 2 2 3" xfId="706"/>
    <cellStyle name="20% - Accent6 2 2 4" xfId="509"/>
    <cellStyle name="20% - Accent6 2 2 5" xfId="930"/>
    <cellStyle name="20% - Accent6 2 2 6" xfId="1099"/>
    <cellStyle name="20% - Accent6 2 2 7" xfId="1269"/>
    <cellStyle name="20% - Accent6 2 2 8" xfId="285"/>
    <cellStyle name="20% - Accent6 2 3" xfId="114"/>
    <cellStyle name="20% - Accent6 2 3 2" xfId="199"/>
    <cellStyle name="20% - Accent6 2 3 2 2" xfId="846"/>
    <cellStyle name="20% - Accent6 2 3 2 3" xfId="622"/>
    <cellStyle name="20% - Accent6 2 3 2 4" xfId="1043"/>
    <cellStyle name="20% - Accent6 2 3 2 5" xfId="1212"/>
    <cellStyle name="20% - Accent6 2 3 2 6" xfId="1382"/>
    <cellStyle name="20% - Accent6 2 3 2 7" xfId="425"/>
    <cellStyle name="20% - Accent6 2 3 3" xfId="734"/>
    <cellStyle name="20% - Accent6 2 3 4" xfId="537"/>
    <cellStyle name="20% - Accent6 2 3 5" xfId="958"/>
    <cellStyle name="20% - Accent6 2 3 6" xfId="1127"/>
    <cellStyle name="20% - Accent6 2 3 7" xfId="1297"/>
    <cellStyle name="20% - Accent6 2 3 8" xfId="313"/>
    <cellStyle name="20% - Accent6 2 4" xfId="143"/>
    <cellStyle name="20% - Accent6 2 4 2" xfId="369"/>
    <cellStyle name="20% - Accent6 2 4 2 2" xfId="790"/>
    <cellStyle name="20% - Accent6 2 4 3" xfId="678"/>
    <cellStyle name="20% - Accent6 2 4 4" xfId="566"/>
    <cellStyle name="20% - Accent6 2 4 5" xfId="987"/>
    <cellStyle name="20% - Accent6 2 4 6" xfId="1156"/>
    <cellStyle name="20% - Accent6 2 4 7" xfId="1326"/>
    <cellStyle name="20% - Accent6 2 4 8" xfId="257"/>
    <cellStyle name="20% - Accent6 2 5" xfId="453"/>
    <cellStyle name="20% - Accent6 2 5 2" xfId="874"/>
    <cellStyle name="20% - Accent6 2 6" xfId="341"/>
    <cellStyle name="20% - Accent6 2 6 2" xfId="762"/>
    <cellStyle name="20% - Accent6 2 7" xfId="650"/>
    <cellStyle name="20% - Accent6 2 8" xfId="481"/>
    <cellStyle name="20% - Accent6 2 9" xfId="902"/>
    <cellStyle name="20% - Accent6 3" xfId="72"/>
    <cellStyle name="20% - Accent6 3 2" xfId="157"/>
    <cellStyle name="20% - Accent6 3 2 2" xfId="804"/>
    <cellStyle name="20% - Accent6 3 2 3" xfId="580"/>
    <cellStyle name="20% - Accent6 3 2 4" xfId="1001"/>
    <cellStyle name="20% - Accent6 3 2 5" xfId="1170"/>
    <cellStyle name="20% - Accent6 3 2 6" xfId="1340"/>
    <cellStyle name="20% - Accent6 3 2 7" xfId="383"/>
    <cellStyle name="20% - Accent6 3 3" xfId="692"/>
    <cellStyle name="20% - Accent6 3 4" xfId="495"/>
    <cellStyle name="20% - Accent6 3 5" xfId="916"/>
    <cellStyle name="20% - Accent6 3 6" xfId="1085"/>
    <cellStyle name="20% - Accent6 3 7" xfId="1255"/>
    <cellStyle name="20% - Accent6 3 8" xfId="271"/>
    <cellStyle name="20% - Accent6 4" xfId="100"/>
    <cellStyle name="20% - Accent6 4 2" xfId="185"/>
    <cellStyle name="20% - Accent6 4 2 2" xfId="832"/>
    <cellStyle name="20% - Accent6 4 2 3" xfId="608"/>
    <cellStyle name="20% - Accent6 4 2 4" xfId="1029"/>
    <cellStyle name="20% - Accent6 4 2 5" xfId="1198"/>
    <cellStyle name="20% - Accent6 4 2 6" xfId="1368"/>
    <cellStyle name="20% - Accent6 4 2 7" xfId="411"/>
    <cellStyle name="20% - Accent6 4 3" xfId="720"/>
    <cellStyle name="20% - Accent6 4 4" xfId="523"/>
    <cellStyle name="20% - Accent6 4 5" xfId="944"/>
    <cellStyle name="20% - Accent6 4 6" xfId="1113"/>
    <cellStyle name="20% - Accent6 4 7" xfId="1283"/>
    <cellStyle name="20% - Accent6 4 8" xfId="299"/>
    <cellStyle name="20% - Accent6 5" xfId="129"/>
    <cellStyle name="20% - Accent6 5 2" xfId="355"/>
    <cellStyle name="20% - Accent6 5 2 2" xfId="776"/>
    <cellStyle name="20% - Accent6 5 3" xfId="664"/>
    <cellStyle name="20% - Accent6 5 4" xfId="552"/>
    <cellStyle name="20% - Accent6 5 5" xfId="973"/>
    <cellStyle name="20% - Accent6 5 6" xfId="1142"/>
    <cellStyle name="20% - Accent6 5 7" xfId="1312"/>
    <cellStyle name="20% - Accent6 5 8" xfId="243"/>
    <cellStyle name="20% - Accent6 6" xfId="439"/>
    <cellStyle name="20% - Accent6 6 2" xfId="860"/>
    <cellStyle name="20% - Accent6 7" xfId="327"/>
    <cellStyle name="20% - Accent6 7 2" xfId="748"/>
    <cellStyle name="20% - Accent6 8" xfId="636"/>
    <cellStyle name="20% - Accent6 9" xfId="467"/>
    <cellStyle name="40% - Accent1" xfId="20" builtinId="31" customBuiltin="1"/>
    <cellStyle name="40% - Accent1 10" xfId="879"/>
    <cellStyle name="40% - Accent1 11" xfId="1048"/>
    <cellStyle name="40% - Accent1 12" xfId="1218"/>
    <cellStyle name="40% - Accent1 13" xfId="206"/>
    <cellStyle name="40% - Accent1 2" xfId="48"/>
    <cellStyle name="40% - Accent1 2 10" xfId="1062"/>
    <cellStyle name="40% - Accent1 2 11" xfId="1232"/>
    <cellStyle name="40% - Accent1 2 12" xfId="220"/>
    <cellStyle name="40% - Accent1 2 2" xfId="77"/>
    <cellStyle name="40% - Accent1 2 2 2" xfId="162"/>
    <cellStyle name="40% - Accent1 2 2 2 2" xfId="809"/>
    <cellStyle name="40% - Accent1 2 2 2 3" xfId="585"/>
    <cellStyle name="40% - Accent1 2 2 2 4" xfId="1006"/>
    <cellStyle name="40% - Accent1 2 2 2 5" xfId="1175"/>
    <cellStyle name="40% - Accent1 2 2 2 6" xfId="1345"/>
    <cellStyle name="40% - Accent1 2 2 2 7" xfId="388"/>
    <cellStyle name="40% - Accent1 2 2 3" xfId="697"/>
    <cellStyle name="40% - Accent1 2 2 4" xfId="500"/>
    <cellStyle name="40% - Accent1 2 2 5" xfId="921"/>
    <cellStyle name="40% - Accent1 2 2 6" xfId="1090"/>
    <cellStyle name="40% - Accent1 2 2 7" xfId="1260"/>
    <cellStyle name="40% - Accent1 2 2 8" xfId="276"/>
    <cellStyle name="40% - Accent1 2 3" xfId="105"/>
    <cellStyle name="40% - Accent1 2 3 2" xfId="190"/>
    <cellStyle name="40% - Accent1 2 3 2 2" xfId="837"/>
    <cellStyle name="40% - Accent1 2 3 2 3" xfId="613"/>
    <cellStyle name="40% - Accent1 2 3 2 4" xfId="1034"/>
    <cellStyle name="40% - Accent1 2 3 2 5" xfId="1203"/>
    <cellStyle name="40% - Accent1 2 3 2 6" xfId="1373"/>
    <cellStyle name="40% - Accent1 2 3 2 7" xfId="416"/>
    <cellStyle name="40% - Accent1 2 3 3" xfId="725"/>
    <cellStyle name="40% - Accent1 2 3 4" xfId="528"/>
    <cellStyle name="40% - Accent1 2 3 5" xfId="949"/>
    <cellStyle name="40% - Accent1 2 3 6" xfId="1118"/>
    <cellStyle name="40% - Accent1 2 3 7" xfId="1288"/>
    <cellStyle name="40% - Accent1 2 3 8" xfId="304"/>
    <cellStyle name="40% - Accent1 2 4" xfId="134"/>
    <cellStyle name="40% - Accent1 2 4 2" xfId="360"/>
    <cellStyle name="40% - Accent1 2 4 2 2" xfId="781"/>
    <cellStyle name="40% - Accent1 2 4 3" xfId="669"/>
    <cellStyle name="40% - Accent1 2 4 4" xfId="557"/>
    <cellStyle name="40% - Accent1 2 4 5" xfId="978"/>
    <cellStyle name="40% - Accent1 2 4 6" xfId="1147"/>
    <cellStyle name="40% - Accent1 2 4 7" xfId="1317"/>
    <cellStyle name="40% - Accent1 2 4 8" xfId="248"/>
    <cellStyle name="40% - Accent1 2 5" xfId="444"/>
    <cellStyle name="40% - Accent1 2 5 2" xfId="865"/>
    <cellStyle name="40% - Accent1 2 6" xfId="332"/>
    <cellStyle name="40% - Accent1 2 6 2" xfId="753"/>
    <cellStyle name="40% - Accent1 2 7" xfId="641"/>
    <cellStyle name="40% - Accent1 2 8" xfId="472"/>
    <cellStyle name="40% - Accent1 2 9" xfId="893"/>
    <cellStyle name="40% - Accent1 3" xfId="63"/>
    <cellStyle name="40% - Accent1 3 2" xfId="148"/>
    <cellStyle name="40% - Accent1 3 2 2" xfId="795"/>
    <cellStyle name="40% - Accent1 3 2 3" xfId="571"/>
    <cellStyle name="40% - Accent1 3 2 4" xfId="992"/>
    <cellStyle name="40% - Accent1 3 2 5" xfId="1161"/>
    <cellStyle name="40% - Accent1 3 2 6" xfId="1331"/>
    <cellStyle name="40% - Accent1 3 2 7" xfId="374"/>
    <cellStyle name="40% - Accent1 3 3" xfId="683"/>
    <cellStyle name="40% - Accent1 3 4" xfId="486"/>
    <cellStyle name="40% - Accent1 3 5" xfId="907"/>
    <cellStyle name="40% - Accent1 3 6" xfId="1076"/>
    <cellStyle name="40% - Accent1 3 7" xfId="1246"/>
    <cellStyle name="40% - Accent1 3 8" xfId="262"/>
    <cellStyle name="40% - Accent1 4" xfId="91"/>
    <cellStyle name="40% - Accent1 4 2" xfId="176"/>
    <cellStyle name="40% - Accent1 4 2 2" xfId="823"/>
    <cellStyle name="40% - Accent1 4 2 3" xfId="599"/>
    <cellStyle name="40% - Accent1 4 2 4" xfId="1020"/>
    <cellStyle name="40% - Accent1 4 2 5" xfId="1189"/>
    <cellStyle name="40% - Accent1 4 2 6" xfId="1359"/>
    <cellStyle name="40% - Accent1 4 2 7" xfId="402"/>
    <cellStyle name="40% - Accent1 4 3" xfId="711"/>
    <cellStyle name="40% - Accent1 4 4" xfId="514"/>
    <cellStyle name="40% - Accent1 4 5" xfId="935"/>
    <cellStyle name="40% - Accent1 4 6" xfId="1104"/>
    <cellStyle name="40% - Accent1 4 7" xfId="1274"/>
    <cellStyle name="40% - Accent1 4 8" xfId="290"/>
    <cellStyle name="40% - Accent1 5" xfId="120"/>
    <cellStyle name="40% - Accent1 5 2" xfId="346"/>
    <cellStyle name="40% - Accent1 5 2 2" xfId="767"/>
    <cellStyle name="40% - Accent1 5 3" xfId="655"/>
    <cellStyle name="40% - Accent1 5 4" xfId="543"/>
    <cellStyle name="40% - Accent1 5 5" xfId="964"/>
    <cellStyle name="40% - Accent1 5 6" xfId="1133"/>
    <cellStyle name="40% - Accent1 5 7" xfId="1303"/>
    <cellStyle name="40% - Accent1 5 8" xfId="234"/>
    <cellStyle name="40% - Accent1 6" xfId="430"/>
    <cellStyle name="40% - Accent1 6 2" xfId="851"/>
    <cellStyle name="40% - Accent1 7" xfId="318"/>
    <cellStyle name="40% - Accent1 7 2" xfId="739"/>
    <cellStyle name="40% - Accent1 8" xfId="627"/>
    <cellStyle name="40% - Accent1 9" xfId="458"/>
    <cellStyle name="40% - Accent2" xfId="24" builtinId="35" customBuiltin="1"/>
    <cellStyle name="40% - Accent2 10" xfId="881"/>
    <cellStyle name="40% - Accent2 11" xfId="1050"/>
    <cellStyle name="40% - Accent2 12" xfId="1220"/>
    <cellStyle name="40% - Accent2 13" xfId="208"/>
    <cellStyle name="40% - Accent2 2" xfId="50"/>
    <cellStyle name="40% - Accent2 2 10" xfId="1064"/>
    <cellStyle name="40% - Accent2 2 11" xfId="1234"/>
    <cellStyle name="40% - Accent2 2 12" xfId="222"/>
    <cellStyle name="40% - Accent2 2 2" xfId="79"/>
    <cellStyle name="40% - Accent2 2 2 2" xfId="164"/>
    <cellStyle name="40% - Accent2 2 2 2 2" xfId="811"/>
    <cellStyle name="40% - Accent2 2 2 2 3" xfId="587"/>
    <cellStyle name="40% - Accent2 2 2 2 4" xfId="1008"/>
    <cellStyle name="40% - Accent2 2 2 2 5" xfId="1177"/>
    <cellStyle name="40% - Accent2 2 2 2 6" xfId="1347"/>
    <cellStyle name="40% - Accent2 2 2 2 7" xfId="390"/>
    <cellStyle name="40% - Accent2 2 2 3" xfId="699"/>
    <cellStyle name="40% - Accent2 2 2 4" xfId="502"/>
    <cellStyle name="40% - Accent2 2 2 5" xfId="923"/>
    <cellStyle name="40% - Accent2 2 2 6" xfId="1092"/>
    <cellStyle name="40% - Accent2 2 2 7" xfId="1262"/>
    <cellStyle name="40% - Accent2 2 2 8" xfId="278"/>
    <cellStyle name="40% - Accent2 2 3" xfId="107"/>
    <cellStyle name="40% - Accent2 2 3 2" xfId="192"/>
    <cellStyle name="40% - Accent2 2 3 2 2" xfId="839"/>
    <cellStyle name="40% - Accent2 2 3 2 3" xfId="615"/>
    <cellStyle name="40% - Accent2 2 3 2 4" xfId="1036"/>
    <cellStyle name="40% - Accent2 2 3 2 5" xfId="1205"/>
    <cellStyle name="40% - Accent2 2 3 2 6" xfId="1375"/>
    <cellStyle name="40% - Accent2 2 3 2 7" xfId="418"/>
    <cellStyle name="40% - Accent2 2 3 3" xfId="727"/>
    <cellStyle name="40% - Accent2 2 3 4" xfId="530"/>
    <cellStyle name="40% - Accent2 2 3 5" xfId="951"/>
    <cellStyle name="40% - Accent2 2 3 6" xfId="1120"/>
    <cellStyle name="40% - Accent2 2 3 7" xfId="1290"/>
    <cellStyle name="40% - Accent2 2 3 8" xfId="306"/>
    <cellStyle name="40% - Accent2 2 4" xfId="136"/>
    <cellStyle name="40% - Accent2 2 4 2" xfId="362"/>
    <cellStyle name="40% - Accent2 2 4 2 2" xfId="783"/>
    <cellStyle name="40% - Accent2 2 4 3" xfId="671"/>
    <cellStyle name="40% - Accent2 2 4 4" xfId="559"/>
    <cellStyle name="40% - Accent2 2 4 5" xfId="980"/>
    <cellStyle name="40% - Accent2 2 4 6" xfId="1149"/>
    <cellStyle name="40% - Accent2 2 4 7" xfId="1319"/>
    <cellStyle name="40% - Accent2 2 4 8" xfId="250"/>
    <cellStyle name="40% - Accent2 2 5" xfId="446"/>
    <cellStyle name="40% - Accent2 2 5 2" xfId="867"/>
    <cellStyle name="40% - Accent2 2 6" xfId="334"/>
    <cellStyle name="40% - Accent2 2 6 2" xfId="755"/>
    <cellStyle name="40% - Accent2 2 7" xfId="643"/>
    <cellStyle name="40% - Accent2 2 8" xfId="474"/>
    <cellStyle name="40% - Accent2 2 9" xfId="895"/>
    <cellStyle name="40% - Accent2 3" xfId="65"/>
    <cellStyle name="40% - Accent2 3 2" xfId="150"/>
    <cellStyle name="40% - Accent2 3 2 2" xfId="797"/>
    <cellStyle name="40% - Accent2 3 2 3" xfId="573"/>
    <cellStyle name="40% - Accent2 3 2 4" xfId="994"/>
    <cellStyle name="40% - Accent2 3 2 5" xfId="1163"/>
    <cellStyle name="40% - Accent2 3 2 6" xfId="1333"/>
    <cellStyle name="40% - Accent2 3 2 7" xfId="376"/>
    <cellStyle name="40% - Accent2 3 3" xfId="685"/>
    <cellStyle name="40% - Accent2 3 4" xfId="488"/>
    <cellStyle name="40% - Accent2 3 5" xfId="909"/>
    <cellStyle name="40% - Accent2 3 6" xfId="1078"/>
    <cellStyle name="40% - Accent2 3 7" xfId="1248"/>
    <cellStyle name="40% - Accent2 3 8" xfId="264"/>
    <cellStyle name="40% - Accent2 4" xfId="93"/>
    <cellStyle name="40% - Accent2 4 2" xfId="178"/>
    <cellStyle name="40% - Accent2 4 2 2" xfId="825"/>
    <cellStyle name="40% - Accent2 4 2 3" xfId="601"/>
    <cellStyle name="40% - Accent2 4 2 4" xfId="1022"/>
    <cellStyle name="40% - Accent2 4 2 5" xfId="1191"/>
    <cellStyle name="40% - Accent2 4 2 6" xfId="1361"/>
    <cellStyle name="40% - Accent2 4 2 7" xfId="404"/>
    <cellStyle name="40% - Accent2 4 3" xfId="713"/>
    <cellStyle name="40% - Accent2 4 4" xfId="516"/>
    <cellStyle name="40% - Accent2 4 5" xfId="937"/>
    <cellStyle name="40% - Accent2 4 6" xfId="1106"/>
    <cellStyle name="40% - Accent2 4 7" xfId="1276"/>
    <cellStyle name="40% - Accent2 4 8" xfId="292"/>
    <cellStyle name="40% - Accent2 5" xfId="122"/>
    <cellStyle name="40% - Accent2 5 2" xfId="348"/>
    <cellStyle name="40% - Accent2 5 2 2" xfId="769"/>
    <cellStyle name="40% - Accent2 5 3" xfId="657"/>
    <cellStyle name="40% - Accent2 5 4" xfId="545"/>
    <cellStyle name="40% - Accent2 5 5" xfId="966"/>
    <cellStyle name="40% - Accent2 5 6" xfId="1135"/>
    <cellStyle name="40% - Accent2 5 7" xfId="1305"/>
    <cellStyle name="40% - Accent2 5 8" xfId="236"/>
    <cellStyle name="40% - Accent2 6" xfId="432"/>
    <cellStyle name="40% - Accent2 6 2" xfId="853"/>
    <cellStyle name="40% - Accent2 7" xfId="320"/>
    <cellStyle name="40% - Accent2 7 2" xfId="741"/>
    <cellStyle name="40% - Accent2 8" xfId="629"/>
    <cellStyle name="40% - Accent2 9" xfId="460"/>
    <cellStyle name="40% - Accent3" xfId="28" builtinId="39" customBuiltin="1"/>
    <cellStyle name="40% - Accent3 10" xfId="883"/>
    <cellStyle name="40% - Accent3 11" xfId="1052"/>
    <cellStyle name="40% - Accent3 12" xfId="1222"/>
    <cellStyle name="40% - Accent3 13" xfId="210"/>
    <cellStyle name="40% - Accent3 2" xfId="52"/>
    <cellStyle name="40% - Accent3 2 10" xfId="1066"/>
    <cellStyle name="40% - Accent3 2 11" xfId="1236"/>
    <cellStyle name="40% - Accent3 2 12" xfId="224"/>
    <cellStyle name="40% - Accent3 2 2" xfId="81"/>
    <cellStyle name="40% - Accent3 2 2 2" xfId="166"/>
    <cellStyle name="40% - Accent3 2 2 2 2" xfId="813"/>
    <cellStyle name="40% - Accent3 2 2 2 3" xfId="589"/>
    <cellStyle name="40% - Accent3 2 2 2 4" xfId="1010"/>
    <cellStyle name="40% - Accent3 2 2 2 5" xfId="1179"/>
    <cellStyle name="40% - Accent3 2 2 2 6" xfId="1349"/>
    <cellStyle name="40% - Accent3 2 2 2 7" xfId="392"/>
    <cellStyle name="40% - Accent3 2 2 3" xfId="701"/>
    <cellStyle name="40% - Accent3 2 2 4" xfId="504"/>
    <cellStyle name="40% - Accent3 2 2 5" xfId="925"/>
    <cellStyle name="40% - Accent3 2 2 6" xfId="1094"/>
    <cellStyle name="40% - Accent3 2 2 7" xfId="1264"/>
    <cellStyle name="40% - Accent3 2 2 8" xfId="280"/>
    <cellStyle name="40% - Accent3 2 3" xfId="109"/>
    <cellStyle name="40% - Accent3 2 3 2" xfId="194"/>
    <cellStyle name="40% - Accent3 2 3 2 2" xfId="841"/>
    <cellStyle name="40% - Accent3 2 3 2 3" xfId="617"/>
    <cellStyle name="40% - Accent3 2 3 2 4" xfId="1038"/>
    <cellStyle name="40% - Accent3 2 3 2 5" xfId="1207"/>
    <cellStyle name="40% - Accent3 2 3 2 6" xfId="1377"/>
    <cellStyle name="40% - Accent3 2 3 2 7" xfId="420"/>
    <cellStyle name="40% - Accent3 2 3 3" xfId="729"/>
    <cellStyle name="40% - Accent3 2 3 4" xfId="532"/>
    <cellStyle name="40% - Accent3 2 3 5" xfId="953"/>
    <cellStyle name="40% - Accent3 2 3 6" xfId="1122"/>
    <cellStyle name="40% - Accent3 2 3 7" xfId="1292"/>
    <cellStyle name="40% - Accent3 2 3 8" xfId="308"/>
    <cellStyle name="40% - Accent3 2 4" xfId="138"/>
    <cellStyle name="40% - Accent3 2 4 2" xfId="364"/>
    <cellStyle name="40% - Accent3 2 4 2 2" xfId="785"/>
    <cellStyle name="40% - Accent3 2 4 3" xfId="673"/>
    <cellStyle name="40% - Accent3 2 4 4" xfId="561"/>
    <cellStyle name="40% - Accent3 2 4 5" xfId="982"/>
    <cellStyle name="40% - Accent3 2 4 6" xfId="1151"/>
    <cellStyle name="40% - Accent3 2 4 7" xfId="1321"/>
    <cellStyle name="40% - Accent3 2 4 8" xfId="252"/>
    <cellStyle name="40% - Accent3 2 5" xfId="448"/>
    <cellStyle name="40% - Accent3 2 5 2" xfId="869"/>
    <cellStyle name="40% - Accent3 2 6" xfId="336"/>
    <cellStyle name="40% - Accent3 2 6 2" xfId="757"/>
    <cellStyle name="40% - Accent3 2 7" xfId="645"/>
    <cellStyle name="40% - Accent3 2 8" xfId="476"/>
    <cellStyle name="40% - Accent3 2 9" xfId="897"/>
    <cellStyle name="40% - Accent3 3" xfId="67"/>
    <cellStyle name="40% - Accent3 3 2" xfId="152"/>
    <cellStyle name="40% - Accent3 3 2 2" xfId="799"/>
    <cellStyle name="40% - Accent3 3 2 3" xfId="575"/>
    <cellStyle name="40% - Accent3 3 2 4" xfId="996"/>
    <cellStyle name="40% - Accent3 3 2 5" xfId="1165"/>
    <cellStyle name="40% - Accent3 3 2 6" xfId="1335"/>
    <cellStyle name="40% - Accent3 3 2 7" xfId="378"/>
    <cellStyle name="40% - Accent3 3 3" xfId="687"/>
    <cellStyle name="40% - Accent3 3 4" xfId="490"/>
    <cellStyle name="40% - Accent3 3 5" xfId="911"/>
    <cellStyle name="40% - Accent3 3 6" xfId="1080"/>
    <cellStyle name="40% - Accent3 3 7" xfId="1250"/>
    <cellStyle name="40% - Accent3 3 8" xfId="266"/>
    <cellStyle name="40% - Accent3 4" xfId="95"/>
    <cellStyle name="40% - Accent3 4 2" xfId="180"/>
    <cellStyle name="40% - Accent3 4 2 2" xfId="827"/>
    <cellStyle name="40% - Accent3 4 2 3" xfId="603"/>
    <cellStyle name="40% - Accent3 4 2 4" xfId="1024"/>
    <cellStyle name="40% - Accent3 4 2 5" xfId="1193"/>
    <cellStyle name="40% - Accent3 4 2 6" xfId="1363"/>
    <cellStyle name="40% - Accent3 4 2 7" xfId="406"/>
    <cellStyle name="40% - Accent3 4 3" xfId="715"/>
    <cellStyle name="40% - Accent3 4 4" xfId="518"/>
    <cellStyle name="40% - Accent3 4 5" xfId="939"/>
    <cellStyle name="40% - Accent3 4 6" xfId="1108"/>
    <cellStyle name="40% - Accent3 4 7" xfId="1278"/>
    <cellStyle name="40% - Accent3 4 8" xfId="294"/>
    <cellStyle name="40% - Accent3 5" xfId="124"/>
    <cellStyle name="40% - Accent3 5 2" xfId="350"/>
    <cellStyle name="40% - Accent3 5 2 2" xfId="771"/>
    <cellStyle name="40% - Accent3 5 3" xfId="659"/>
    <cellStyle name="40% - Accent3 5 4" xfId="547"/>
    <cellStyle name="40% - Accent3 5 5" xfId="968"/>
    <cellStyle name="40% - Accent3 5 6" xfId="1137"/>
    <cellStyle name="40% - Accent3 5 7" xfId="1307"/>
    <cellStyle name="40% - Accent3 5 8" xfId="238"/>
    <cellStyle name="40% - Accent3 6" xfId="434"/>
    <cellStyle name="40% - Accent3 6 2" xfId="855"/>
    <cellStyle name="40% - Accent3 7" xfId="322"/>
    <cellStyle name="40% - Accent3 7 2" xfId="743"/>
    <cellStyle name="40% - Accent3 8" xfId="631"/>
    <cellStyle name="40% - Accent3 9" xfId="462"/>
    <cellStyle name="40% - Accent4" xfId="32" builtinId="43" customBuiltin="1"/>
    <cellStyle name="40% - Accent4 10" xfId="885"/>
    <cellStyle name="40% - Accent4 11" xfId="1054"/>
    <cellStyle name="40% - Accent4 12" xfId="1224"/>
    <cellStyle name="40% - Accent4 13" xfId="212"/>
    <cellStyle name="40% - Accent4 2" xfId="54"/>
    <cellStyle name="40% - Accent4 2 10" xfId="1068"/>
    <cellStyle name="40% - Accent4 2 11" xfId="1238"/>
    <cellStyle name="40% - Accent4 2 12" xfId="226"/>
    <cellStyle name="40% - Accent4 2 2" xfId="83"/>
    <cellStyle name="40% - Accent4 2 2 2" xfId="168"/>
    <cellStyle name="40% - Accent4 2 2 2 2" xfId="815"/>
    <cellStyle name="40% - Accent4 2 2 2 3" xfId="591"/>
    <cellStyle name="40% - Accent4 2 2 2 4" xfId="1012"/>
    <cellStyle name="40% - Accent4 2 2 2 5" xfId="1181"/>
    <cellStyle name="40% - Accent4 2 2 2 6" xfId="1351"/>
    <cellStyle name="40% - Accent4 2 2 2 7" xfId="394"/>
    <cellStyle name="40% - Accent4 2 2 3" xfId="703"/>
    <cellStyle name="40% - Accent4 2 2 4" xfId="506"/>
    <cellStyle name="40% - Accent4 2 2 5" xfId="927"/>
    <cellStyle name="40% - Accent4 2 2 6" xfId="1096"/>
    <cellStyle name="40% - Accent4 2 2 7" xfId="1266"/>
    <cellStyle name="40% - Accent4 2 2 8" xfId="282"/>
    <cellStyle name="40% - Accent4 2 3" xfId="111"/>
    <cellStyle name="40% - Accent4 2 3 2" xfId="196"/>
    <cellStyle name="40% - Accent4 2 3 2 2" xfId="843"/>
    <cellStyle name="40% - Accent4 2 3 2 3" xfId="619"/>
    <cellStyle name="40% - Accent4 2 3 2 4" xfId="1040"/>
    <cellStyle name="40% - Accent4 2 3 2 5" xfId="1209"/>
    <cellStyle name="40% - Accent4 2 3 2 6" xfId="1379"/>
    <cellStyle name="40% - Accent4 2 3 2 7" xfId="422"/>
    <cellStyle name="40% - Accent4 2 3 3" xfId="731"/>
    <cellStyle name="40% - Accent4 2 3 4" xfId="534"/>
    <cellStyle name="40% - Accent4 2 3 5" xfId="955"/>
    <cellStyle name="40% - Accent4 2 3 6" xfId="1124"/>
    <cellStyle name="40% - Accent4 2 3 7" xfId="1294"/>
    <cellStyle name="40% - Accent4 2 3 8" xfId="310"/>
    <cellStyle name="40% - Accent4 2 4" xfId="140"/>
    <cellStyle name="40% - Accent4 2 4 2" xfId="366"/>
    <cellStyle name="40% - Accent4 2 4 2 2" xfId="787"/>
    <cellStyle name="40% - Accent4 2 4 3" xfId="675"/>
    <cellStyle name="40% - Accent4 2 4 4" xfId="563"/>
    <cellStyle name="40% - Accent4 2 4 5" xfId="984"/>
    <cellStyle name="40% - Accent4 2 4 6" xfId="1153"/>
    <cellStyle name="40% - Accent4 2 4 7" xfId="1323"/>
    <cellStyle name="40% - Accent4 2 4 8" xfId="254"/>
    <cellStyle name="40% - Accent4 2 5" xfId="450"/>
    <cellStyle name="40% - Accent4 2 5 2" xfId="871"/>
    <cellStyle name="40% - Accent4 2 6" xfId="338"/>
    <cellStyle name="40% - Accent4 2 6 2" xfId="759"/>
    <cellStyle name="40% - Accent4 2 7" xfId="647"/>
    <cellStyle name="40% - Accent4 2 8" xfId="478"/>
    <cellStyle name="40% - Accent4 2 9" xfId="899"/>
    <cellStyle name="40% - Accent4 3" xfId="69"/>
    <cellStyle name="40% - Accent4 3 2" xfId="154"/>
    <cellStyle name="40% - Accent4 3 2 2" xfId="801"/>
    <cellStyle name="40% - Accent4 3 2 3" xfId="577"/>
    <cellStyle name="40% - Accent4 3 2 4" xfId="998"/>
    <cellStyle name="40% - Accent4 3 2 5" xfId="1167"/>
    <cellStyle name="40% - Accent4 3 2 6" xfId="1337"/>
    <cellStyle name="40% - Accent4 3 2 7" xfId="380"/>
    <cellStyle name="40% - Accent4 3 3" xfId="689"/>
    <cellStyle name="40% - Accent4 3 4" xfId="492"/>
    <cellStyle name="40% - Accent4 3 5" xfId="913"/>
    <cellStyle name="40% - Accent4 3 6" xfId="1082"/>
    <cellStyle name="40% - Accent4 3 7" xfId="1252"/>
    <cellStyle name="40% - Accent4 3 8" xfId="268"/>
    <cellStyle name="40% - Accent4 4" xfId="97"/>
    <cellStyle name="40% - Accent4 4 2" xfId="182"/>
    <cellStyle name="40% - Accent4 4 2 2" xfId="829"/>
    <cellStyle name="40% - Accent4 4 2 3" xfId="605"/>
    <cellStyle name="40% - Accent4 4 2 4" xfId="1026"/>
    <cellStyle name="40% - Accent4 4 2 5" xfId="1195"/>
    <cellStyle name="40% - Accent4 4 2 6" xfId="1365"/>
    <cellStyle name="40% - Accent4 4 2 7" xfId="408"/>
    <cellStyle name="40% - Accent4 4 3" xfId="717"/>
    <cellStyle name="40% - Accent4 4 4" xfId="520"/>
    <cellStyle name="40% - Accent4 4 5" xfId="941"/>
    <cellStyle name="40% - Accent4 4 6" xfId="1110"/>
    <cellStyle name="40% - Accent4 4 7" xfId="1280"/>
    <cellStyle name="40% - Accent4 4 8" xfId="296"/>
    <cellStyle name="40% - Accent4 5" xfId="126"/>
    <cellStyle name="40% - Accent4 5 2" xfId="352"/>
    <cellStyle name="40% - Accent4 5 2 2" xfId="773"/>
    <cellStyle name="40% - Accent4 5 3" xfId="661"/>
    <cellStyle name="40% - Accent4 5 4" xfId="549"/>
    <cellStyle name="40% - Accent4 5 5" xfId="970"/>
    <cellStyle name="40% - Accent4 5 6" xfId="1139"/>
    <cellStyle name="40% - Accent4 5 7" xfId="1309"/>
    <cellStyle name="40% - Accent4 5 8" xfId="240"/>
    <cellStyle name="40% - Accent4 6" xfId="436"/>
    <cellStyle name="40% - Accent4 6 2" xfId="857"/>
    <cellStyle name="40% - Accent4 7" xfId="324"/>
    <cellStyle name="40% - Accent4 7 2" xfId="745"/>
    <cellStyle name="40% - Accent4 8" xfId="633"/>
    <cellStyle name="40% - Accent4 9" xfId="464"/>
    <cellStyle name="40% - Accent5" xfId="36" builtinId="47" customBuiltin="1"/>
    <cellStyle name="40% - Accent5 10" xfId="887"/>
    <cellStyle name="40% - Accent5 11" xfId="1056"/>
    <cellStyle name="40% - Accent5 12" xfId="1226"/>
    <cellStyle name="40% - Accent5 13" xfId="214"/>
    <cellStyle name="40% - Accent5 2" xfId="56"/>
    <cellStyle name="40% - Accent5 2 10" xfId="1070"/>
    <cellStyle name="40% - Accent5 2 11" xfId="1240"/>
    <cellStyle name="40% - Accent5 2 12" xfId="228"/>
    <cellStyle name="40% - Accent5 2 2" xfId="85"/>
    <cellStyle name="40% - Accent5 2 2 2" xfId="170"/>
    <cellStyle name="40% - Accent5 2 2 2 2" xfId="817"/>
    <cellStyle name="40% - Accent5 2 2 2 3" xfId="593"/>
    <cellStyle name="40% - Accent5 2 2 2 4" xfId="1014"/>
    <cellStyle name="40% - Accent5 2 2 2 5" xfId="1183"/>
    <cellStyle name="40% - Accent5 2 2 2 6" xfId="1353"/>
    <cellStyle name="40% - Accent5 2 2 2 7" xfId="396"/>
    <cellStyle name="40% - Accent5 2 2 3" xfId="705"/>
    <cellStyle name="40% - Accent5 2 2 4" xfId="508"/>
    <cellStyle name="40% - Accent5 2 2 5" xfId="929"/>
    <cellStyle name="40% - Accent5 2 2 6" xfId="1098"/>
    <cellStyle name="40% - Accent5 2 2 7" xfId="1268"/>
    <cellStyle name="40% - Accent5 2 2 8" xfId="284"/>
    <cellStyle name="40% - Accent5 2 3" xfId="113"/>
    <cellStyle name="40% - Accent5 2 3 2" xfId="198"/>
    <cellStyle name="40% - Accent5 2 3 2 2" xfId="845"/>
    <cellStyle name="40% - Accent5 2 3 2 3" xfId="621"/>
    <cellStyle name="40% - Accent5 2 3 2 4" xfId="1042"/>
    <cellStyle name="40% - Accent5 2 3 2 5" xfId="1211"/>
    <cellStyle name="40% - Accent5 2 3 2 6" xfId="1381"/>
    <cellStyle name="40% - Accent5 2 3 2 7" xfId="424"/>
    <cellStyle name="40% - Accent5 2 3 3" xfId="733"/>
    <cellStyle name="40% - Accent5 2 3 4" xfId="536"/>
    <cellStyle name="40% - Accent5 2 3 5" xfId="957"/>
    <cellStyle name="40% - Accent5 2 3 6" xfId="1126"/>
    <cellStyle name="40% - Accent5 2 3 7" xfId="1296"/>
    <cellStyle name="40% - Accent5 2 3 8" xfId="312"/>
    <cellStyle name="40% - Accent5 2 4" xfId="142"/>
    <cellStyle name="40% - Accent5 2 4 2" xfId="368"/>
    <cellStyle name="40% - Accent5 2 4 2 2" xfId="789"/>
    <cellStyle name="40% - Accent5 2 4 3" xfId="677"/>
    <cellStyle name="40% - Accent5 2 4 4" xfId="565"/>
    <cellStyle name="40% - Accent5 2 4 5" xfId="986"/>
    <cellStyle name="40% - Accent5 2 4 6" xfId="1155"/>
    <cellStyle name="40% - Accent5 2 4 7" xfId="1325"/>
    <cellStyle name="40% - Accent5 2 4 8" xfId="256"/>
    <cellStyle name="40% - Accent5 2 5" xfId="452"/>
    <cellStyle name="40% - Accent5 2 5 2" xfId="873"/>
    <cellStyle name="40% - Accent5 2 6" xfId="340"/>
    <cellStyle name="40% - Accent5 2 6 2" xfId="761"/>
    <cellStyle name="40% - Accent5 2 7" xfId="649"/>
    <cellStyle name="40% - Accent5 2 8" xfId="480"/>
    <cellStyle name="40% - Accent5 2 9" xfId="901"/>
    <cellStyle name="40% - Accent5 3" xfId="71"/>
    <cellStyle name="40% - Accent5 3 2" xfId="156"/>
    <cellStyle name="40% - Accent5 3 2 2" xfId="803"/>
    <cellStyle name="40% - Accent5 3 2 3" xfId="579"/>
    <cellStyle name="40% - Accent5 3 2 4" xfId="1000"/>
    <cellStyle name="40% - Accent5 3 2 5" xfId="1169"/>
    <cellStyle name="40% - Accent5 3 2 6" xfId="1339"/>
    <cellStyle name="40% - Accent5 3 2 7" xfId="382"/>
    <cellStyle name="40% - Accent5 3 3" xfId="691"/>
    <cellStyle name="40% - Accent5 3 4" xfId="494"/>
    <cellStyle name="40% - Accent5 3 5" xfId="915"/>
    <cellStyle name="40% - Accent5 3 6" xfId="1084"/>
    <cellStyle name="40% - Accent5 3 7" xfId="1254"/>
    <cellStyle name="40% - Accent5 3 8" xfId="270"/>
    <cellStyle name="40% - Accent5 4" xfId="99"/>
    <cellStyle name="40% - Accent5 4 2" xfId="184"/>
    <cellStyle name="40% - Accent5 4 2 2" xfId="831"/>
    <cellStyle name="40% - Accent5 4 2 3" xfId="607"/>
    <cellStyle name="40% - Accent5 4 2 4" xfId="1028"/>
    <cellStyle name="40% - Accent5 4 2 5" xfId="1197"/>
    <cellStyle name="40% - Accent5 4 2 6" xfId="1367"/>
    <cellStyle name="40% - Accent5 4 2 7" xfId="410"/>
    <cellStyle name="40% - Accent5 4 3" xfId="719"/>
    <cellStyle name="40% - Accent5 4 4" xfId="522"/>
    <cellStyle name="40% - Accent5 4 5" xfId="943"/>
    <cellStyle name="40% - Accent5 4 6" xfId="1112"/>
    <cellStyle name="40% - Accent5 4 7" xfId="1282"/>
    <cellStyle name="40% - Accent5 4 8" xfId="298"/>
    <cellStyle name="40% - Accent5 5" xfId="128"/>
    <cellStyle name="40% - Accent5 5 2" xfId="354"/>
    <cellStyle name="40% - Accent5 5 2 2" xfId="775"/>
    <cellStyle name="40% - Accent5 5 3" xfId="663"/>
    <cellStyle name="40% - Accent5 5 4" xfId="551"/>
    <cellStyle name="40% - Accent5 5 5" xfId="972"/>
    <cellStyle name="40% - Accent5 5 6" xfId="1141"/>
    <cellStyle name="40% - Accent5 5 7" xfId="1311"/>
    <cellStyle name="40% - Accent5 5 8" xfId="242"/>
    <cellStyle name="40% - Accent5 6" xfId="438"/>
    <cellStyle name="40% - Accent5 6 2" xfId="859"/>
    <cellStyle name="40% - Accent5 7" xfId="326"/>
    <cellStyle name="40% - Accent5 7 2" xfId="747"/>
    <cellStyle name="40% - Accent5 8" xfId="635"/>
    <cellStyle name="40% - Accent5 9" xfId="466"/>
    <cellStyle name="40% - Accent6" xfId="40" builtinId="51" customBuiltin="1"/>
    <cellStyle name="40% - Accent6 10" xfId="889"/>
    <cellStyle name="40% - Accent6 11" xfId="1058"/>
    <cellStyle name="40% - Accent6 12" xfId="1228"/>
    <cellStyle name="40% - Accent6 13" xfId="216"/>
    <cellStyle name="40% - Accent6 2" xfId="58"/>
    <cellStyle name="40% - Accent6 2 10" xfId="1072"/>
    <cellStyle name="40% - Accent6 2 11" xfId="1242"/>
    <cellStyle name="40% - Accent6 2 12" xfId="230"/>
    <cellStyle name="40% - Accent6 2 2" xfId="87"/>
    <cellStyle name="40% - Accent6 2 2 2" xfId="172"/>
    <cellStyle name="40% - Accent6 2 2 2 2" xfId="819"/>
    <cellStyle name="40% - Accent6 2 2 2 3" xfId="595"/>
    <cellStyle name="40% - Accent6 2 2 2 4" xfId="1016"/>
    <cellStyle name="40% - Accent6 2 2 2 5" xfId="1185"/>
    <cellStyle name="40% - Accent6 2 2 2 6" xfId="1355"/>
    <cellStyle name="40% - Accent6 2 2 2 7" xfId="398"/>
    <cellStyle name="40% - Accent6 2 2 3" xfId="707"/>
    <cellStyle name="40% - Accent6 2 2 4" xfId="510"/>
    <cellStyle name="40% - Accent6 2 2 5" xfId="931"/>
    <cellStyle name="40% - Accent6 2 2 6" xfId="1100"/>
    <cellStyle name="40% - Accent6 2 2 7" xfId="1270"/>
    <cellStyle name="40% - Accent6 2 2 8" xfId="286"/>
    <cellStyle name="40% - Accent6 2 3" xfId="115"/>
    <cellStyle name="40% - Accent6 2 3 2" xfId="200"/>
    <cellStyle name="40% - Accent6 2 3 2 2" xfId="847"/>
    <cellStyle name="40% - Accent6 2 3 2 3" xfId="623"/>
    <cellStyle name="40% - Accent6 2 3 2 4" xfId="1044"/>
    <cellStyle name="40% - Accent6 2 3 2 5" xfId="1213"/>
    <cellStyle name="40% - Accent6 2 3 2 6" xfId="1383"/>
    <cellStyle name="40% - Accent6 2 3 2 7" xfId="426"/>
    <cellStyle name="40% - Accent6 2 3 3" xfId="735"/>
    <cellStyle name="40% - Accent6 2 3 4" xfId="538"/>
    <cellStyle name="40% - Accent6 2 3 5" xfId="959"/>
    <cellStyle name="40% - Accent6 2 3 6" xfId="1128"/>
    <cellStyle name="40% - Accent6 2 3 7" xfId="1298"/>
    <cellStyle name="40% - Accent6 2 3 8" xfId="314"/>
    <cellStyle name="40% - Accent6 2 4" xfId="144"/>
    <cellStyle name="40% - Accent6 2 4 2" xfId="370"/>
    <cellStyle name="40% - Accent6 2 4 2 2" xfId="791"/>
    <cellStyle name="40% - Accent6 2 4 3" xfId="679"/>
    <cellStyle name="40% - Accent6 2 4 4" xfId="567"/>
    <cellStyle name="40% - Accent6 2 4 5" xfId="988"/>
    <cellStyle name="40% - Accent6 2 4 6" xfId="1157"/>
    <cellStyle name="40% - Accent6 2 4 7" xfId="1327"/>
    <cellStyle name="40% - Accent6 2 4 8" xfId="258"/>
    <cellStyle name="40% - Accent6 2 5" xfId="454"/>
    <cellStyle name="40% - Accent6 2 5 2" xfId="875"/>
    <cellStyle name="40% - Accent6 2 6" xfId="342"/>
    <cellStyle name="40% - Accent6 2 6 2" xfId="763"/>
    <cellStyle name="40% - Accent6 2 7" xfId="651"/>
    <cellStyle name="40% - Accent6 2 8" xfId="482"/>
    <cellStyle name="40% - Accent6 2 9" xfId="903"/>
    <cellStyle name="40% - Accent6 3" xfId="73"/>
    <cellStyle name="40% - Accent6 3 2" xfId="158"/>
    <cellStyle name="40% - Accent6 3 2 2" xfId="805"/>
    <cellStyle name="40% - Accent6 3 2 3" xfId="581"/>
    <cellStyle name="40% - Accent6 3 2 4" xfId="1002"/>
    <cellStyle name="40% - Accent6 3 2 5" xfId="1171"/>
    <cellStyle name="40% - Accent6 3 2 6" xfId="1341"/>
    <cellStyle name="40% - Accent6 3 2 7" xfId="384"/>
    <cellStyle name="40% - Accent6 3 3" xfId="693"/>
    <cellStyle name="40% - Accent6 3 4" xfId="496"/>
    <cellStyle name="40% - Accent6 3 5" xfId="917"/>
    <cellStyle name="40% - Accent6 3 6" xfId="1086"/>
    <cellStyle name="40% - Accent6 3 7" xfId="1256"/>
    <cellStyle name="40% - Accent6 3 8" xfId="272"/>
    <cellStyle name="40% - Accent6 4" xfId="101"/>
    <cellStyle name="40% - Accent6 4 2" xfId="186"/>
    <cellStyle name="40% - Accent6 4 2 2" xfId="833"/>
    <cellStyle name="40% - Accent6 4 2 3" xfId="609"/>
    <cellStyle name="40% - Accent6 4 2 4" xfId="1030"/>
    <cellStyle name="40% - Accent6 4 2 5" xfId="1199"/>
    <cellStyle name="40% - Accent6 4 2 6" xfId="1369"/>
    <cellStyle name="40% - Accent6 4 2 7" xfId="412"/>
    <cellStyle name="40% - Accent6 4 3" xfId="721"/>
    <cellStyle name="40% - Accent6 4 4" xfId="524"/>
    <cellStyle name="40% - Accent6 4 5" xfId="945"/>
    <cellStyle name="40% - Accent6 4 6" xfId="1114"/>
    <cellStyle name="40% - Accent6 4 7" xfId="1284"/>
    <cellStyle name="40% - Accent6 4 8" xfId="300"/>
    <cellStyle name="40% - Accent6 5" xfId="130"/>
    <cellStyle name="40% - Accent6 5 2" xfId="356"/>
    <cellStyle name="40% - Accent6 5 2 2" xfId="777"/>
    <cellStyle name="40% - Accent6 5 3" xfId="665"/>
    <cellStyle name="40% - Accent6 5 4" xfId="553"/>
    <cellStyle name="40% - Accent6 5 5" xfId="974"/>
    <cellStyle name="40% - Accent6 5 6" xfId="1143"/>
    <cellStyle name="40% - Accent6 5 7" xfId="1313"/>
    <cellStyle name="40% - Accent6 5 8" xfId="244"/>
    <cellStyle name="40% - Accent6 6" xfId="440"/>
    <cellStyle name="40% - Accent6 6 2" xfId="861"/>
    <cellStyle name="40% - Accent6 7" xfId="328"/>
    <cellStyle name="40% - Accent6 7 2" xfId="749"/>
    <cellStyle name="40% - Accent6 8" xfId="637"/>
    <cellStyle name="40% - Accent6 9" xfId="46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2" builtinId="27" customBuiltin="1"/>
    <cellStyle name="Bad 2" xfId="45"/>
    <cellStyle name="Bad 3" xfId="1386"/>
    <cellStyle name="Calculation" xfId="12" builtinId="22" customBuiltin="1"/>
    <cellStyle name="Check Cell" xfId="14" builtinId="23" customBuiltin="1"/>
    <cellStyle name="Explanatory Text" xfId="16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3"/>
    <cellStyle name="Normal 2 10" xfId="890"/>
    <cellStyle name="Normal 2 11" xfId="1059"/>
    <cellStyle name="Normal 2 12" xfId="1229"/>
    <cellStyle name="Normal 2 13" xfId="217"/>
    <cellStyle name="Normal 2 2" xfId="59"/>
    <cellStyle name="Normal 2 2 10" xfId="1073"/>
    <cellStyle name="Normal 2 2 11" xfId="1243"/>
    <cellStyle name="Normal 2 2 12" xfId="231"/>
    <cellStyle name="Normal 2 2 2" xfId="88"/>
    <cellStyle name="Normal 2 2 2 2" xfId="173"/>
    <cellStyle name="Normal 2 2 2 2 2" xfId="820"/>
    <cellStyle name="Normal 2 2 2 2 3" xfId="596"/>
    <cellStyle name="Normal 2 2 2 2 4" xfId="1017"/>
    <cellStyle name="Normal 2 2 2 2 5" xfId="1186"/>
    <cellStyle name="Normal 2 2 2 2 6" xfId="1356"/>
    <cellStyle name="Normal 2 2 2 2 7" xfId="399"/>
    <cellStyle name="Normal 2 2 2 3" xfId="708"/>
    <cellStyle name="Normal 2 2 2 4" xfId="511"/>
    <cellStyle name="Normal 2 2 2 5" xfId="932"/>
    <cellStyle name="Normal 2 2 2 6" xfId="1101"/>
    <cellStyle name="Normal 2 2 2 7" xfId="1271"/>
    <cellStyle name="Normal 2 2 2 8" xfId="287"/>
    <cellStyle name="Normal 2 2 3" xfId="116"/>
    <cellStyle name="Normal 2 2 3 2" xfId="201"/>
    <cellStyle name="Normal 2 2 3 2 2" xfId="848"/>
    <cellStyle name="Normal 2 2 3 2 3" xfId="624"/>
    <cellStyle name="Normal 2 2 3 2 4" xfId="1045"/>
    <cellStyle name="Normal 2 2 3 2 5" xfId="1214"/>
    <cellStyle name="Normal 2 2 3 2 6" xfId="1384"/>
    <cellStyle name="Normal 2 2 3 2 7" xfId="427"/>
    <cellStyle name="Normal 2 2 3 3" xfId="736"/>
    <cellStyle name="Normal 2 2 3 4" xfId="539"/>
    <cellStyle name="Normal 2 2 3 5" xfId="960"/>
    <cellStyle name="Normal 2 2 3 6" xfId="1129"/>
    <cellStyle name="Normal 2 2 3 7" xfId="1299"/>
    <cellStyle name="Normal 2 2 3 8" xfId="315"/>
    <cellStyle name="Normal 2 2 4" xfId="145"/>
    <cellStyle name="Normal 2 2 4 2" xfId="371"/>
    <cellStyle name="Normal 2 2 4 2 2" xfId="792"/>
    <cellStyle name="Normal 2 2 4 3" xfId="680"/>
    <cellStyle name="Normal 2 2 4 4" xfId="568"/>
    <cellStyle name="Normal 2 2 4 5" xfId="989"/>
    <cellStyle name="Normal 2 2 4 6" xfId="1158"/>
    <cellStyle name="Normal 2 2 4 7" xfId="1328"/>
    <cellStyle name="Normal 2 2 4 8" xfId="259"/>
    <cellStyle name="Normal 2 2 5" xfId="455"/>
    <cellStyle name="Normal 2 2 5 2" xfId="876"/>
    <cellStyle name="Normal 2 2 6" xfId="343"/>
    <cellStyle name="Normal 2 2 6 2" xfId="764"/>
    <cellStyle name="Normal 2 2 7" xfId="652"/>
    <cellStyle name="Normal 2 2 8" xfId="483"/>
    <cellStyle name="Normal 2 2 9" xfId="904"/>
    <cellStyle name="Normal 2 3" xfId="74"/>
    <cellStyle name="Normal 2 3 2" xfId="159"/>
    <cellStyle name="Normal 2 3 2 2" xfId="806"/>
    <cellStyle name="Normal 2 3 2 3" xfId="582"/>
    <cellStyle name="Normal 2 3 2 4" xfId="1003"/>
    <cellStyle name="Normal 2 3 2 5" xfId="1172"/>
    <cellStyle name="Normal 2 3 2 6" xfId="1342"/>
    <cellStyle name="Normal 2 3 2 7" xfId="385"/>
    <cellStyle name="Normal 2 3 3" xfId="694"/>
    <cellStyle name="Normal 2 3 4" xfId="497"/>
    <cellStyle name="Normal 2 3 5" xfId="918"/>
    <cellStyle name="Normal 2 3 6" xfId="1087"/>
    <cellStyle name="Normal 2 3 7" xfId="1257"/>
    <cellStyle name="Normal 2 3 8" xfId="273"/>
    <cellStyle name="Normal 2 4" xfId="102"/>
    <cellStyle name="Normal 2 4 2" xfId="187"/>
    <cellStyle name="Normal 2 4 2 2" xfId="834"/>
    <cellStyle name="Normal 2 4 2 3" xfId="610"/>
    <cellStyle name="Normal 2 4 2 4" xfId="1031"/>
    <cellStyle name="Normal 2 4 2 5" xfId="1200"/>
    <cellStyle name="Normal 2 4 2 6" xfId="1370"/>
    <cellStyle name="Normal 2 4 2 7" xfId="413"/>
    <cellStyle name="Normal 2 4 3" xfId="722"/>
    <cellStyle name="Normal 2 4 4" xfId="525"/>
    <cellStyle name="Normal 2 4 5" xfId="946"/>
    <cellStyle name="Normal 2 4 6" xfId="1115"/>
    <cellStyle name="Normal 2 4 7" xfId="1285"/>
    <cellStyle name="Normal 2 4 8" xfId="301"/>
    <cellStyle name="Normal 2 5" xfId="131"/>
    <cellStyle name="Normal 2 5 2" xfId="357"/>
    <cellStyle name="Normal 2 5 2 2" xfId="778"/>
    <cellStyle name="Normal 2 5 3" xfId="666"/>
    <cellStyle name="Normal 2 5 4" xfId="554"/>
    <cellStyle name="Normal 2 5 5" xfId="975"/>
    <cellStyle name="Normal 2 5 6" xfId="1144"/>
    <cellStyle name="Normal 2 5 7" xfId="1314"/>
    <cellStyle name="Normal 2 5 8" xfId="245"/>
    <cellStyle name="Normal 2 6" xfId="204"/>
    <cellStyle name="Normal 2 6 2" xfId="862"/>
    <cellStyle name="Normal 2 6 3" xfId="1216"/>
    <cellStyle name="Normal 2 6 4" xfId="441"/>
    <cellStyle name="Normal 2 7" xfId="329"/>
    <cellStyle name="Normal 2 7 2" xfId="750"/>
    <cellStyle name="Normal 2 8" xfId="638"/>
    <cellStyle name="Normal 2 9" xfId="469"/>
    <cellStyle name="Normal 3" xfId="61"/>
    <cellStyle name="Normal 4" xfId="118"/>
    <cellStyle name="Normal 4 2" xfId="962"/>
    <cellStyle name="Normal 4 3" xfId="1131"/>
    <cellStyle name="Normal 4 4" xfId="1301"/>
    <cellStyle name="Normal 4 5" xfId="541"/>
    <cellStyle name="Normal 5" xfId="203"/>
    <cellStyle name="Normal 6" xfId="42"/>
    <cellStyle name="Note 2" xfId="46"/>
    <cellStyle name="Note 2 10" xfId="891"/>
    <cellStyle name="Note 2 11" xfId="1060"/>
    <cellStyle name="Note 2 12" xfId="1230"/>
    <cellStyle name="Note 2 13" xfId="218"/>
    <cellStyle name="Note 2 2" xfId="60"/>
    <cellStyle name="Note 2 2 10" xfId="1074"/>
    <cellStyle name="Note 2 2 11" xfId="1244"/>
    <cellStyle name="Note 2 2 12" xfId="232"/>
    <cellStyle name="Note 2 2 2" xfId="89"/>
    <cellStyle name="Note 2 2 2 2" xfId="174"/>
    <cellStyle name="Note 2 2 2 2 2" xfId="821"/>
    <cellStyle name="Note 2 2 2 2 3" xfId="597"/>
    <cellStyle name="Note 2 2 2 2 4" xfId="1018"/>
    <cellStyle name="Note 2 2 2 2 5" xfId="1187"/>
    <cellStyle name="Note 2 2 2 2 6" xfId="1357"/>
    <cellStyle name="Note 2 2 2 2 7" xfId="400"/>
    <cellStyle name="Note 2 2 2 3" xfId="709"/>
    <cellStyle name="Note 2 2 2 4" xfId="512"/>
    <cellStyle name="Note 2 2 2 5" xfId="933"/>
    <cellStyle name="Note 2 2 2 6" xfId="1102"/>
    <cellStyle name="Note 2 2 2 7" xfId="1272"/>
    <cellStyle name="Note 2 2 2 8" xfId="288"/>
    <cellStyle name="Note 2 2 3" xfId="117"/>
    <cellStyle name="Note 2 2 3 2" xfId="202"/>
    <cellStyle name="Note 2 2 3 2 2" xfId="849"/>
    <cellStyle name="Note 2 2 3 2 3" xfId="625"/>
    <cellStyle name="Note 2 2 3 2 4" xfId="1046"/>
    <cellStyle name="Note 2 2 3 2 5" xfId="1215"/>
    <cellStyle name="Note 2 2 3 2 6" xfId="1385"/>
    <cellStyle name="Note 2 2 3 2 7" xfId="428"/>
    <cellStyle name="Note 2 2 3 3" xfId="737"/>
    <cellStyle name="Note 2 2 3 4" xfId="540"/>
    <cellStyle name="Note 2 2 3 5" xfId="961"/>
    <cellStyle name="Note 2 2 3 6" xfId="1130"/>
    <cellStyle name="Note 2 2 3 7" xfId="1300"/>
    <cellStyle name="Note 2 2 3 8" xfId="316"/>
    <cellStyle name="Note 2 2 4" xfId="146"/>
    <cellStyle name="Note 2 2 4 2" xfId="372"/>
    <cellStyle name="Note 2 2 4 2 2" xfId="793"/>
    <cellStyle name="Note 2 2 4 3" xfId="681"/>
    <cellStyle name="Note 2 2 4 4" xfId="569"/>
    <cellStyle name="Note 2 2 4 5" xfId="990"/>
    <cellStyle name="Note 2 2 4 6" xfId="1159"/>
    <cellStyle name="Note 2 2 4 7" xfId="1329"/>
    <cellStyle name="Note 2 2 4 8" xfId="260"/>
    <cellStyle name="Note 2 2 5" xfId="456"/>
    <cellStyle name="Note 2 2 5 2" xfId="877"/>
    <cellStyle name="Note 2 2 6" xfId="344"/>
    <cellStyle name="Note 2 2 6 2" xfId="765"/>
    <cellStyle name="Note 2 2 7" xfId="653"/>
    <cellStyle name="Note 2 2 8" xfId="484"/>
    <cellStyle name="Note 2 2 9" xfId="905"/>
    <cellStyle name="Note 2 3" xfId="75"/>
    <cellStyle name="Note 2 3 2" xfId="160"/>
    <cellStyle name="Note 2 3 2 2" xfId="807"/>
    <cellStyle name="Note 2 3 2 3" xfId="583"/>
    <cellStyle name="Note 2 3 2 4" xfId="1004"/>
    <cellStyle name="Note 2 3 2 5" xfId="1173"/>
    <cellStyle name="Note 2 3 2 6" xfId="1343"/>
    <cellStyle name="Note 2 3 2 7" xfId="386"/>
    <cellStyle name="Note 2 3 3" xfId="695"/>
    <cellStyle name="Note 2 3 4" xfId="498"/>
    <cellStyle name="Note 2 3 5" xfId="919"/>
    <cellStyle name="Note 2 3 6" xfId="1088"/>
    <cellStyle name="Note 2 3 7" xfId="1258"/>
    <cellStyle name="Note 2 3 8" xfId="274"/>
    <cellStyle name="Note 2 4" xfId="103"/>
    <cellStyle name="Note 2 4 2" xfId="188"/>
    <cellStyle name="Note 2 4 2 2" xfId="835"/>
    <cellStyle name="Note 2 4 2 3" xfId="611"/>
    <cellStyle name="Note 2 4 2 4" xfId="1032"/>
    <cellStyle name="Note 2 4 2 5" xfId="1201"/>
    <cellStyle name="Note 2 4 2 6" xfId="1371"/>
    <cellStyle name="Note 2 4 2 7" xfId="414"/>
    <cellStyle name="Note 2 4 3" xfId="723"/>
    <cellStyle name="Note 2 4 4" xfId="526"/>
    <cellStyle name="Note 2 4 5" xfId="947"/>
    <cellStyle name="Note 2 4 6" xfId="1116"/>
    <cellStyle name="Note 2 4 7" xfId="1286"/>
    <cellStyle name="Note 2 4 8" xfId="302"/>
    <cellStyle name="Note 2 5" xfId="132"/>
    <cellStyle name="Note 2 5 2" xfId="358"/>
    <cellStyle name="Note 2 5 2 2" xfId="779"/>
    <cellStyle name="Note 2 5 3" xfId="667"/>
    <cellStyle name="Note 2 5 4" xfId="555"/>
    <cellStyle name="Note 2 5 5" xfId="976"/>
    <cellStyle name="Note 2 5 6" xfId="1145"/>
    <cellStyle name="Note 2 5 7" xfId="1315"/>
    <cellStyle name="Note 2 5 8" xfId="246"/>
    <cellStyle name="Note 2 6" xfId="442"/>
    <cellStyle name="Note 2 6 2" xfId="863"/>
    <cellStyle name="Note 2 7" xfId="330"/>
    <cellStyle name="Note 2 7 2" xfId="751"/>
    <cellStyle name="Note 2 8" xfId="639"/>
    <cellStyle name="Note 2 9" xfId="470"/>
    <cellStyle name="Output" xfId="11" builtinId="21" customBuiltin="1"/>
    <cellStyle name="Percent" xfId="1" builtinId="5"/>
    <cellStyle name="Percent 2" xfId="43"/>
    <cellStyle name="Title 2" xfId="44"/>
    <cellStyle name="Total" xfId="17" builtinId="25" customBuiltin="1"/>
    <cellStyle name="Warning Text" xfId="15" builtinId="11" customBuiltin="1"/>
  </cellStyles>
  <dxfs count="6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0000"/>
      <color rgb="FFFFFFCC"/>
      <color rgb="FF00B050"/>
      <color rgb="FFF6DC1A"/>
      <color rgb="FFCC3300"/>
      <color rgb="FFF8F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80169</xdr:colOff>
      <xdr:row>0</xdr:row>
      <xdr:rowOff>49213</xdr:rowOff>
    </xdr:from>
    <xdr:to>
      <xdr:col>1</xdr:col>
      <xdr:colOff>1107281</xdr:colOff>
      <xdr:row>0</xdr:row>
      <xdr:rowOff>792956</xdr:rowOff>
    </xdr:to>
    <xdr:pic>
      <xdr:nvPicPr>
        <xdr:cNvPr id="2" name="Picture 1" descr="DEO logo for press release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69" y="49213"/>
          <a:ext cx="1408112" cy="743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BI102"/>
  <sheetViews>
    <sheetView tabSelected="1" zoomScale="85" zoomScaleNormal="85" workbookViewId="0">
      <selection sqref="A1:D1"/>
    </sheetView>
  </sheetViews>
  <sheetFormatPr defaultColWidth="20.7109375" defaultRowHeight="69" customHeight="1" x14ac:dyDescent="0.25"/>
  <cols>
    <col min="1" max="1" width="5.5703125" style="80" customWidth="1"/>
    <col min="2" max="2" width="57.28515625" style="81" customWidth="1"/>
    <col min="3" max="3" width="33.28515625" style="76" customWidth="1"/>
    <col min="4" max="4" width="43.28515625" style="77" customWidth="1"/>
    <col min="5" max="5" width="21.140625" style="78" customWidth="1"/>
    <col min="6" max="6" width="17.7109375" style="79" customWidth="1"/>
    <col min="7" max="7" width="19.140625" style="79" customWidth="1"/>
    <col min="8" max="8" width="18.140625" style="79" customWidth="1"/>
    <col min="9" max="9" width="18.42578125" style="79" customWidth="1"/>
    <col min="10" max="10" width="16.5703125" style="79" customWidth="1"/>
    <col min="11" max="11" width="15.42578125" style="79" customWidth="1"/>
    <col min="12" max="12" width="17.140625" style="79" customWidth="1"/>
    <col min="13" max="13" width="16.28515625" style="79" customWidth="1"/>
    <col min="14" max="14" width="20.42578125" style="79" customWidth="1"/>
    <col min="15" max="15" width="20.7109375" style="79" customWidth="1"/>
    <col min="16" max="16" width="23.140625" style="79" customWidth="1"/>
    <col min="17" max="17" width="27" style="79" customWidth="1"/>
    <col min="18" max="18" width="20.7109375" style="79" customWidth="1"/>
    <col min="19" max="19" width="24.140625" style="79" customWidth="1"/>
    <col min="20" max="20" width="20.7109375" style="79" customWidth="1"/>
    <col min="21" max="21" width="25.42578125" style="79" customWidth="1"/>
    <col min="22" max="22" width="20.7109375" style="79" customWidth="1"/>
    <col min="23" max="23" width="24.28515625" style="79" customWidth="1"/>
    <col min="24" max="24" width="26" style="79" customWidth="1"/>
    <col min="25" max="25" width="25.140625" style="79" customWidth="1"/>
    <col min="26" max="49" width="20.7109375" style="79" customWidth="1"/>
    <col min="50" max="50" width="22.28515625" style="79" customWidth="1"/>
    <col min="51" max="54" width="20.7109375" style="79" customWidth="1"/>
    <col min="55" max="60" width="20.7109375" style="67" customWidth="1"/>
    <col min="61" max="61" width="28.42578125" style="67" customWidth="1"/>
    <col min="62" max="62" width="20.7109375" customWidth="1"/>
  </cols>
  <sheetData>
    <row r="1" spans="1:61" ht="69" customHeight="1" thickBot="1" x14ac:dyDescent="0.3">
      <c r="A1" s="262" t="s">
        <v>100</v>
      </c>
      <c r="B1" s="263"/>
      <c r="C1" s="264"/>
      <c r="D1" s="265"/>
      <c r="E1" s="58">
        <v>1</v>
      </c>
      <c r="F1" s="59">
        <v>2</v>
      </c>
      <c r="G1" s="59">
        <v>3</v>
      </c>
      <c r="H1" s="59">
        <v>4</v>
      </c>
      <c r="I1" s="59">
        <v>5</v>
      </c>
      <c r="J1" s="59">
        <v>6</v>
      </c>
      <c r="K1" s="59">
        <v>7</v>
      </c>
      <c r="L1" s="59">
        <v>8</v>
      </c>
      <c r="M1" s="59">
        <v>9</v>
      </c>
      <c r="N1" s="59">
        <v>10</v>
      </c>
      <c r="O1" s="59">
        <v>11</v>
      </c>
      <c r="P1" s="59">
        <v>12</v>
      </c>
      <c r="Q1" s="59">
        <v>13</v>
      </c>
      <c r="R1" s="59">
        <v>14</v>
      </c>
      <c r="S1" s="59">
        <v>15</v>
      </c>
      <c r="T1" s="59">
        <v>16</v>
      </c>
      <c r="U1" s="59">
        <v>17</v>
      </c>
      <c r="V1" s="59">
        <v>18</v>
      </c>
      <c r="W1" s="59">
        <v>19</v>
      </c>
      <c r="X1" s="59">
        <v>20</v>
      </c>
      <c r="Y1" s="59">
        <v>21</v>
      </c>
      <c r="Z1" s="59">
        <v>22</v>
      </c>
      <c r="AA1" s="59">
        <v>23</v>
      </c>
      <c r="AB1" s="59">
        <v>24</v>
      </c>
      <c r="AC1" s="59">
        <v>25</v>
      </c>
      <c r="AD1" s="59">
        <v>26</v>
      </c>
      <c r="AE1" s="59">
        <v>27</v>
      </c>
      <c r="AF1" s="59">
        <v>28</v>
      </c>
      <c r="AG1" s="59">
        <v>29</v>
      </c>
      <c r="AH1" s="59">
        <v>30</v>
      </c>
      <c r="AI1" s="59">
        <v>31</v>
      </c>
      <c r="AJ1" s="59">
        <v>32</v>
      </c>
      <c r="AK1" s="59">
        <v>33</v>
      </c>
      <c r="AL1" s="59">
        <v>34</v>
      </c>
      <c r="AM1" s="59">
        <v>35</v>
      </c>
      <c r="AN1" s="59">
        <v>36</v>
      </c>
      <c r="AO1" s="59">
        <v>37</v>
      </c>
      <c r="AP1" s="59">
        <v>38</v>
      </c>
      <c r="AQ1" s="59">
        <v>39</v>
      </c>
      <c r="AR1" s="59">
        <v>40</v>
      </c>
      <c r="AS1" s="59">
        <v>41</v>
      </c>
      <c r="AT1" s="59">
        <v>42</v>
      </c>
      <c r="AU1" s="59">
        <v>43</v>
      </c>
      <c r="AV1" s="59">
        <v>44</v>
      </c>
      <c r="AW1" s="59">
        <v>45</v>
      </c>
      <c r="AX1" s="59">
        <v>46</v>
      </c>
      <c r="AY1" s="59">
        <v>47</v>
      </c>
      <c r="AZ1" s="59">
        <v>48</v>
      </c>
      <c r="BA1" s="59">
        <v>49</v>
      </c>
      <c r="BB1" s="59">
        <v>50</v>
      </c>
      <c r="BC1" s="60"/>
      <c r="BD1" s="60"/>
      <c r="BE1" s="60"/>
      <c r="BF1" s="60"/>
      <c r="BG1" s="60"/>
      <c r="BH1" s="60"/>
      <c r="BI1" s="60"/>
    </row>
    <row r="2" spans="1:61" ht="69" customHeight="1" x14ac:dyDescent="0.25">
      <c r="A2" s="276" t="s">
        <v>113</v>
      </c>
      <c r="B2" s="277"/>
      <c r="C2" s="272"/>
      <c r="D2" s="61" t="s">
        <v>22</v>
      </c>
      <c r="E2" s="82">
        <f>Sample!B6</f>
        <v>0</v>
      </c>
      <c r="F2" s="82">
        <f>Sample!C6</f>
        <v>0</v>
      </c>
      <c r="G2" s="82">
        <f>Sample!D6</f>
        <v>0</v>
      </c>
      <c r="H2" s="82">
        <f>Sample!E6</f>
        <v>0</v>
      </c>
      <c r="I2" s="82">
        <f>Sample!F6</f>
        <v>0</v>
      </c>
      <c r="J2" s="82">
        <f>Sample!G6</f>
        <v>0</v>
      </c>
      <c r="K2" s="82">
        <f>Sample!H6</f>
        <v>0</v>
      </c>
      <c r="L2" s="82">
        <f>Sample!I6</f>
        <v>0</v>
      </c>
      <c r="M2" s="82">
        <f>Sample!J6</f>
        <v>0</v>
      </c>
      <c r="N2" s="82">
        <f>Sample!K6</f>
        <v>0</v>
      </c>
      <c r="O2" s="82">
        <f>Sample!L6</f>
        <v>0</v>
      </c>
      <c r="P2" s="82">
        <f>Sample!M6</f>
        <v>0</v>
      </c>
      <c r="Q2" s="82">
        <f>Sample!N6</f>
        <v>0</v>
      </c>
      <c r="R2" s="82">
        <f>Sample!O6</f>
        <v>0</v>
      </c>
      <c r="S2" s="82">
        <f>Sample!P6</f>
        <v>0</v>
      </c>
      <c r="T2" s="82">
        <f>Sample!Q6</f>
        <v>0</v>
      </c>
      <c r="U2" s="82">
        <f>Sample!R6</f>
        <v>0</v>
      </c>
      <c r="V2" s="82">
        <f>Sample!S6</f>
        <v>0</v>
      </c>
      <c r="W2" s="82">
        <f>Sample!T6</f>
        <v>0</v>
      </c>
      <c r="X2" s="82">
        <f>Sample!U6</f>
        <v>0</v>
      </c>
      <c r="Y2" s="82">
        <f>Sample!V6</f>
        <v>0</v>
      </c>
      <c r="Z2" s="82">
        <f>Sample!W6</f>
        <v>0</v>
      </c>
      <c r="AA2" s="82">
        <f>Sample!X6</f>
        <v>0</v>
      </c>
      <c r="AB2" s="82">
        <f>Sample!Y6</f>
        <v>0</v>
      </c>
      <c r="AC2" s="82">
        <f>Sample!Z6</f>
        <v>0</v>
      </c>
      <c r="AD2" s="82">
        <f>Sample!AA6</f>
        <v>0</v>
      </c>
      <c r="AE2" s="82">
        <f>Sample!AB6</f>
        <v>0</v>
      </c>
      <c r="AF2" s="82">
        <f>Sample!AC6</f>
        <v>0</v>
      </c>
      <c r="AG2" s="82">
        <f>Sample!AD6</f>
        <v>0</v>
      </c>
      <c r="AH2" s="82">
        <f>Sample!AE6</f>
        <v>0</v>
      </c>
      <c r="AI2" s="82">
        <f>Sample!AF6</f>
        <v>0</v>
      </c>
      <c r="AJ2" s="82">
        <f>Sample!AG6</f>
        <v>0</v>
      </c>
      <c r="AK2" s="82">
        <f>Sample!AH6</f>
        <v>0</v>
      </c>
      <c r="AL2" s="82">
        <f>Sample!AI6</f>
        <v>0</v>
      </c>
      <c r="AM2" s="82">
        <f>Sample!AJ6</f>
        <v>0</v>
      </c>
      <c r="AN2" s="82">
        <f>Sample!AK6</f>
        <v>0</v>
      </c>
      <c r="AO2" s="82">
        <f>Sample!AL6</f>
        <v>0</v>
      </c>
      <c r="AP2" s="82">
        <f>Sample!AM6</f>
        <v>0</v>
      </c>
      <c r="AQ2" s="82">
        <f>Sample!AN6</f>
        <v>0</v>
      </c>
      <c r="AR2" s="82">
        <f>Sample!AO6</f>
        <v>0</v>
      </c>
      <c r="AS2" s="82">
        <f>Sample!AP6</f>
        <v>0</v>
      </c>
      <c r="AT2" s="82">
        <f>Sample!AQ6</f>
        <v>0</v>
      </c>
      <c r="AU2" s="82">
        <f>Sample!AR6</f>
        <v>0</v>
      </c>
      <c r="AV2" s="82">
        <f>Sample!AS6</f>
        <v>0</v>
      </c>
      <c r="AW2" s="82">
        <f>Sample!AT6</f>
        <v>0</v>
      </c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</row>
    <row r="3" spans="1:61" ht="69" customHeight="1" x14ac:dyDescent="0.25">
      <c r="A3" s="280"/>
      <c r="B3" s="281"/>
      <c r="C3" s="273"/>
      <c r="D3" s="167" t="s">
        <v>56</v>
      </c>
      <c r="E3" s="168">
        <f>Sample!B5</f>
        <v>0</v>
      </c>
      <c r="F3" s="168">
        <f>Sample!C5</f>
        <v>0</v>
      </c>
      <c r="G3" s="168">
        <f>Sample!D5</f>
        <v>0</v>
      </c>
      <c r="H3" s="168">
        <f>Sample!E5</f>
        <v>0</v>
      </c>
      <c r="I3" s="168">
        <f>Sample!F5</f>
        <v>0</v>
      </c>
      <c r="J3" s="168">
        <f>Sample!G5</f>
        <v>0</v>
      </c>
      <c r="K3" s="168">
        <f>Sample!H5</f>
        <v>0</v>
      </c>
      <c r="L3" s="168">
        <f>Sample!I5</f>
        <v>0</v>
      </c>
      <c r="M3" s="168">
        <f>Sample!J5</f>
        <v>0</v>
      </c>
      <c r="N3" s="168">
        <f>Sample!K5</f>
        <v>0</v>
      </c>
      <c r="O3" s="168">
        <f>Sample!L5</f>
        <v>0</v>
      </c>
      <c r="P3" s="168">
        <f>Sample!M5</f>
        <v>0</v>
      </c>
      <c r="Q3" s="168">
        <f>Sample!N5</f>
        <v>0</v>
      </c>
      <c r="R3" s="168">
        <f>Sample!O5</f>
        <v>0</v>
      </c>
      <c r="S3" s="168">
        <f>Sample!P5</f>
        <v>0</v>
      </c>
      <c r="T3" s="168">
        <f>Sample!Q5</f>
        <v>0</v>
      </c>
      <c r="U3" s="168">
        <f>Sample!R5</f>
        <v>0</v>
      </c>
      <c r="V3" s="168">
        <f>Sample!S5</f>
        <v>0</v>
      </c>
      <c r="W3" s="168">
        <f>Sample!T5</f>
        <v>0</v>
      </c>
      <c r="X3" s="168">
        <f>Sample!U5</f>
        <v>0</v>
      </c>
      <c r="Y3" s="168">
        <f>Sample!V5</f>
        <v>0</v>
      </c>
      <c r="Z3" s="168">
        <f>Sample!W5</f>
        <v>0</v>
      </c>
      <c r="AA3" s="168">
        <f>Sample!X5</f>
        <v>0</v>
      </c>
      <c r="AB3" s="168">
        <f>Sample!Y5</f>
        <v>0</v>
      </c>
      <c r="AC3" s="168">
        <f>Sample!Z5</f>
        <v>0</v>
      </c>
      <c r="AD3" s="168">
        <f>Sample!AA5</f>
        <v>0</v>
      </c>
      <c r="AE3" s="168">
        <f>Sample!AB5</f>
        <v>0</v>
      </c>
      <c r="AF3" s="168">
        <f>Sample!AC5</f>
        <v>0</v>
      </c>
      <c r="AG3" s="168">
        <f>Sample!AD5</f>
        <v>0</v>
      </c>
      <c r="AH3" s="168">
        <f>Sample!AE5</f>
        <v>0</v>
      </c>
      <c r="AI3" s="168">
        <f>Sample!AF5</f>
        <v>0</v>
      </c>
      <c r="AJ3" s="168">
        <f>Sample!AG5</f>
        <v>0</v>
      </c>
      <c r="AK3" s="168">
        <f>Sample!AH5</f>
        <v>0</v>
      </c>
      <c r="AL3" s="168">
        <f>Sample!AI5</f>
        <v>0</v>
      </c>
      <c r="AM3" s="168">
        <f>Sample!AJ5</f>
        <v>0</v>
      </c>
      <c r="AN3" s="168">
        <f>Sample!AK5</f>
        <v>0</v>
      </c>
      <c r="AO3" s="168">
        <f>Sample!AL5</f>
        <v>0</v>
      </c>
      <c r="AP3" s="168">
        <f>Sample!AM5</f>
        <v>0</v>
      </c>
      <c r="AQ3" s="168">
        <f>Sample!AN5</f>
        <v>0</v>
      </c>
      <c r="AR3" s="168">
        <f>Sample!AO5</f>
        <v>0</v>
      </c>
      <c r="AS3" s="168">
        <f>Sample!AP5</f>
        <v>0</v>
      </c>
      <c r="AT3" s="168">
        <f>Sample!AQ5</f>
        <v>0</v>
      </c>
      <c r="AU3" s="168">
        <f>Sample!AR5</f>
        <v>0</v>
      </c>
      <c r="AV3" s="168">
        <f>Sample!AS5</f>
        <v>0</v>
      </c>
      <c r="AW3" s="168">
        <f>Sample!AT5</f>
        <v>0</v>
      </c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</row>
    <row r="4" spans="1:61" ht="69" customHeight="1" x14ac:dyDescent="0.25">
      <c r="A4" s="278" t="s">
        <v>20</v>
      </c>
      <c r="B4" s="279"/>
      <c r="C4" s="273"/>
      <c r="D4" s="62" t="s">
        <v>23</v>
      </c>
      <c r="E4" s="169">
        <f>Sample!B3</f>
        <v>0</v>
      </c>
      <c r="F4" s="169">
        <f>Sample!C3</f>
        <v>0</v>
      </c>
      <c r="G4" s="169">
        <f>Sample!D3</f>
        <v>0</v>
      </c>
      <c r="H4" s="169">
        <f>Sample!E3</f>
        <v>0</v>
      </c>
      <c r="I4" s="169">
        <f>Sample!F3</f>
        <v>0</v>
      </c>
      <c r="J4" s="169">
        <f>Sample!G3</f>
        <v>0</v>
      </c>
      <c r="K4" s="169">
        <f>Sample!H3</f>
        <v>0</v>
      </c>
      <c r="L4" s="169">
        <f>Sample!I3</f>
        <v>0</v>
      </c>
      <c r="M4" s="169">
        <f>Sample!J3</f>
        <v>0</v>
      </c>
      <c r="N4" s="169">
        <f>Sample!K3</f>
        <v>0</v>
      </c>
      <c r="O4" s="169">
        <f>Sample!L3</f>
        <v>0</v>
      </c>
      <c r="P4" s="169">
        <f>Sample!M3</f>
        <v>0</v>
      </c>
      <c r="Q4" s="169">
        <f>Sample!N3</f>
        <v>0</v>
      </c>
      <c r="R4" s="169">
        <f>Sample!O3</f>
        <v>0</v>
      </c>
      <c r="S4" s="169">
        <f>Sample!P3</f>
        <v>0</v>
      </c>
      <c r="T4" s="169">
        <f>Sample!Q3</f>
        <v>0</v>
      </c>
      <c r="U4" s="169">
        <f>Sample!R3</f>
        <v>0</v>
      </c>
      <c r="V4" s="169">
        <f>Sample!S3</f>
        <v>0</v>
      </c>
      <c r="W4" s="169">
        <f>Sample!T3</f>
        <v>0</v>
      </c>
      <c r="X4" s="169">
        <f>Sample!U3</f>
        <v>0</v>
      </c>
      <c r="Y4" s="169">
        <f>Sample!V3</f>
        <v>0</v>
      </c>
      <c r="Z4" s="169">
        <f>Sample!W3</f>
        <v>0</v>
      </c>
      <c r="AA4" s="169">
        <f>Sample!X3</f>
        <v>0</v>
      </c>
      <c r="AB4" s="169">
        <f>Sample!Y3</f>
        <v>0</v>
      </c>
      <c r="AC4" s="169">
        <f>Sample!Z3</f>
        <v>0</v>
      </c>
      <c r="AD4" s="169">
        <f>Sample!AA3</f>
        <v>0</v>
      </c>
      <c r="AE4" s="169">
        <f>Sample!AB3</f>
        <v>0</v>
      </c>
      <c r="AF4" s="169">
        <f>Sample!AC3</f>
        <v>0</v>
      </c>
      <c r="AG4" s="169">
        <f>Sample!AD3</f>
        <v>0</v>
      </c>
      <c r="AH4" s="169">
        <f>Sample!AE3</f>
        <v>0</v>
      </c>
      <c r="AI4" s="169">
        <f>Sample!AF3</f>
        <v>0</v>
      </c>
      <c r="AJ4" s="169">
        <f>Sample!AG3</f>
        <v>0</v>
      </c>
      <c r="AK4" s="169">
        <f>Sample!AH3</f>
        <v>0</v>
      </c>
      <c r="AL4" s="169">
        <f>Sample!AI3</f>
        <v>0</v>
      </c>
      <c r="AM4" s="169">
        <f>Sample!AJ3</f>
        <v>0</v>
      </c>
      <c r="AN4" s="169">
        <f>Sample!AK3</f>
        <v>0</v>
      </c>
      <c r="AO4" s="169">
        <f>Sample!AL3</f>
        <v>0</v>
      </c>
      <c r="AP4" s="169">
        <f>Sample!AM3</f>
        <v>0</v>
      </c>
      <c r="AQ4" s="169">
        <f>Sample!AN3</f>
        <v>0</v>
      </c>
      <c r="AR4" s="169">
        <f>Sample!AO3</f>
        <v>0</v>
      </c>
      <c r="AS4" s="169">
        <f>Sample!AP3</f>
        <v>0</v>
      </c>
      <c r="AT4" s="169">
        <f>Sample!AQ3</f>
        <v>0</v>
      </c>
      <c r="AU4" s="169">
        <f>Sample!AR3</f>
        <v>0</v>
      </c>
      <c r="AV4" s="169">
        <f>Sample!AS3</f>
        <v>0</v>
      </c>
      <c r="AW4" s="169">
        <f>Sample!AT3</f>
        <v>0</v>
      </c>
      <c r="AX4" s="85"/>
      <c r="AY4" s="85"/>
      <c r="AZ4" s="85"/>
      <c r="BA4" s="85"/>
      <c r="BB4" s="85"/>
      <c r="BC4" s="84"/>
      <c r="BD4" s="84"/>
      <c r="BE4" s="84"/>
      <c r="BF4" s="84"/>
      <c r="BG4" s="84"/>
      <c r="BH4" s="84"/>
      <c r="BI4" s="84"/>
    </row>
    <row r="5" spans="1:61" ht="69" customHeight="1" thickBot="1" x14ac:dyDescent="0.3">
      <c r="A5" s="274" t="s">
        <v>54</v>
      </c>
      <c r="B5" s="275"/>
      <c r="C5" s="273"/>
      <c r="D5" s="101" t="s">
        <v>24</v>
      </c>
      <c r="E5" s="86">
        <f>Sample!B7</f>
        <v>0</v>
      </c>
      <c r="F5" s="86">
        <f>Sample!C7</f>
        <v>0</v>
      </c>
      <c r="G5" s="86">
        <f>Sample!D7</f>
        <v>0</v>
      </c>
      <c r="H5" s="86">
        <f>Sample!E7</f>
        <v>0</v>
      </c>
      <c r="I5" s="86">
        <f>Sample!F7</f>
        <v>0</v>
      </c>
      <c r="J5" s="86">
        <f>Sample!G7</f>
        <v>0</v>
      </c>
      <c r="K5" s="86">
        <f>Sample!H7</f>
        <v>0</v>
      </c>
      <c r="L5" s="86">
        <f>Sample!I7</f>
        <v>0</v>
      </c>
      <c r="M5" s="86">
        <f>Sample!J7</f>
        <v>0</v>
      </c>
      <c r="N5" s="86">
        <f>Sample!K7</f>
        <v>0</v>
      </c>
      <c r="O5" s="86">
        <f>Sample!L7</f>
        <v>0</v>
      </c>
      <c r="P5" s="86">
        <f>Sample!M7</f>
        <v>0</v>
      </c>
      <c r="Q5" s="86">
        <f>Sample!N7</f>
        <v>0</v>
      </c>
      <c r="R5" s="86">
        <f>Sample!O7</f>
        <v>0</v>
      </c>
      <c r="S5" s="86">
        <f>Sample!P7</f>
        <v>0</v>
      </c>
      <c r="T5" s="86">
        <f>Sample!Q7</f>
        <v>0</v>
      </c>
      <c r="U5" s="86">
        <f>Sample!R7</f>
        <v>0</v>
      </c>
      <c r="V5" s="86">
        <f>Sample!S7</f>
        <v>0</v>
      </c>
      <c r="W5" s="86">
        <f>Sample!T7</f>
        <v>0</v>
      </c>
      <c r="X5" s="86">
        <f>Sample!U7</f>
        <v>0</v>
      </c>
      <c r="Y5" s="86">
        <f>Sample!V7</f>
        <v>0</v>
      </c>
      <c r="Z5" s="86">
        <f>Sample!W7</f>
        <v>0</v>
      </c>
      <c r="AA5" s="86">
        <f>Sample!X7</f>
        <v>0</v>
      </c>
      <c r="AB5" s="86">
        <f>Sample!Y7</f>
        <v>0</v>
      </c>
      <c r="AC5" s="86">
        <f>Sample!Z7</f>
        <v>0</v>
      </c>
      <c r="AD5" s="86">
        <f>Sample!AA7</f>
        <v>0</v>
      </c>
      <c r="AE5" s="86">
        <f>Sample!AB7</f>
        <v>0</v>
      </c>
      <c r="AF5" s="86">
        <f>Sample!AC7</f>
        <v>0</v>
      </c>
      <c r="AG5" s="86">
        <f>Sample!AD7</f>
        <v>0</v>
      </c>
      <c r="AH5" s="86">
        <f>Sample!AE7</f>
        <v>0</v>
      </c>
      <c r="AI5" s="86">
        <f>Sample!AF7</f>
        <v>0</v>
      </c>
      <c r="AJ5" s="86">
        <f>Sample!AG7</f>
        <v>0</v>
      </c>
      <c r="AK5" s="86">
        <f>Sample!AH7</f>
        <v>0</v>
      </c>
      <c r="AL5" s="86">
        <f>Sample!AI7</f>
        <v>0</v>
      </c>
      <c r="AM5" s="86">
        <f>Sample!AJ7</f>
        <v>0</v>
      </c>
      <c r="AN5" s="86">
        <f>Sample!AK7</f>
        <v>0</v>
      </c>
      <c r="AO5" s="86">
        <f>Sample!AL7</f>
        <v>0</v>
      </c>
      <c r="AP5" s="86">
        <f>Sample!AM7</f>
        <v>0</v>
      </c>
      <c r="AQ5" s="86">
        <f>Sample!AN7</f>
        <v>0</v>
      </c>
      <c r="AR5" s="86">
        <f>Sample!AO7</f>
        <v>0</v>
      </c>
      <c r="AS5" s="86">
        <f>Sample!AP7</f>
        <v>0</v>
      </c>
      <c r="AT5" s="86">
        <f>Sample!AQ7</f>
        <v>0</v>
      </c>
      <c r="AU5" s="86">
        <f>Sample!AR7</f>
        <v>0</v>
      </c>
      <c r="AV5" s="86">
        <f>Sample!AS7</f>
        <v>0</v>
      </c>
      <c r="AW5" s="86">
        <f>Sample!AT7</f>
        <v>0</v>
      </c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</row>
    <row r="6" spans="1:61" ht="69" customHeight="1" thickBot="1" x14ac:dyDescent="0.3">
      <c r="A6" s="102"/>
      <c r="B6" s="56" t="s">
        <v>10</v>
      </c>
      <c r="C6" s="56" t="s">
        <v>17</v>
      </c>
      <c r="D6" s="56" t="s">
        <v>16</v>
      </c>
      <c r="E6" s="14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63"/>
      <c r="BD6" s="63"/>
      <c r="BE6" s="63"/>
      <c r="BF6" s="63"/>
      <c r="BG6" s="63"/>
      <c r="BH6" s="63"/>
      <c r="BI6" s="63"/>
    </row>
    <row r="7" spans="1:61" ht="69" customHeight="1" x14ac:dyDescent="0.25">
      <c r="A7" s="99">
        <v>1</v>
      </c>
      <c r="B7" s="103" t="s">
        <v>26</v>
      </c>
      <c r="C7" s="54" t="s">
        <v>27</v>
      </c>
      <c r="D7" s="131" t="s">
        <v>33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64"/>
      <c r="BD7" s="64"/>
      <c r="BE7" s="64"/>
      <c r="BF7" s="64"/>
      <c r="BG7" s="64"/>
      <c r="BH7" s="64"/>
      <c r="BI7" s="64"/>
    </row>
    <row r="8" spans="1:61" ht="69" customHeight="1" thickBot="1" x14ac:dyDescent="0.3">
      <c r="A8" s="97"/>
      <c r="B8" s="195" t="s">
        <v>45</v>
      </c>
      <c r="C8" s="193"/>
      <c r="D8" s="194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64"/>
      <c r="BD8" s="64"/>
      <c r="BE8" s="64"/>
      <c r="BF8" s="64"/>
      <c r="BG8" s="64"/>
      <c r="BH8" s="64"/>
      <c r="BI8" s="64"/>
    </row>
    <row r="9" spans="1:61" ht="69" customHeight="1" thickBot="1" x14ac:dyDescent="0.3">
      <c r="A9" s="102"/>
      <c r="B9" s="56" t="s">
        <v>102</v>
      </c>
      <c r="C9" s="56" t="s">
        <v>17</v>
      </c>
      <c r="D9" s="132" t="s">
        <v>16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65"/>
      <c r="BD9" s="65"/>
      <c r="BE9" s="65"/>
      <c r="BF9" s="65"/>
      <c r="BG9" s="65"/>
      <c r="BH9" s="65"/>
      <c r="BI9" s="65"/>
    </row>
    <row r="10" spans="1:61" ht="69" customHeight="1" x14ac:dyDescent="0.25">
      <c r="A10" s="99">
        <v>2</v>
      </c>
      <c r="B10" s="88" t="s">
        <v>121</v>
      </c>
      <c r="C10" s="88" t="s">
        <v>114</v>
      </c>
      <c r="D10" s="139" t="s">
        <v>37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100"/>
      <c r="BD10" s="100"/>
      <c r="BE10" s="100"/>
      <c r="BF10" s="100"/>
      <c r="BG10" s="100"/>
      <c r="BH10" s="100"/>
      <c r="BI10" s="100"/>
    </row>
    <row r="11" spans="1:61" ht="69" customHeight="1" x14ac:dyDescent="0.25">
      <c r="A11" s="216">
        <v>3</v>
      </c>
      <c r="B11" s="88" t="s">
        <v>115</v>
      </c>
      <c r="C11" s="243"/>
      <c r="D11" s="139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100"/>
      <c r="BD11" s="100"/>
      <c r="BE11" s="100"/>
      <c r="BF11" s="100"/>
      <c r="BG11" s="100"/>
      <c r="BH11" s="100"/>
      <c r="BI11" s="100"/>
    </row>
    <row r="12" spans="1:61" ht="69" customHeight="1" x14ac:dyDescent="0.25">
      <c r="A12" s="95">
        <v>4</v>
      </c>
      <c r="B12" s="256" t="s">
        <v>173</v>
      </c>
      <c r="C12" s="155" t="s">
        <v>38</v>
      </c>
      <c r="D12" s="139" t="s">
        <v>37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100"/>
      <c r="BD12" s="100"/>
      <c r="BE12" s="100"/>
      <c r="BF12" s="100"/>
      <c r="BG12" s="100"/>
      <c r="BH12" s="100"/>
      <c r="BI12" s="100"/>
    </row>
    <row r="13" spans="1:61" ht="69" customHeight="1" x14ac:dyDescent="0.25">
      <c r="A13" s="95">
        <v>5</v>
      </c>
      <c r="B13" s="154" t="s">
        <v>167</v>
      </c>
      <c r="C13" s="96" t="s">
        <v>28</v>
      </c>
      <c r="D13" s="133" t="s">
        <v>49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64"/>
      <c r="BD13" s="64"/>
      <c r="BE13" s="64"/>
      <c r="BF13" s="64"/>
      <c r="BG13" s="64"/>
      <c r="BH13" s="64"/>
      <c r="BI13" s="64"/>
    </row>
    <row r="14" spans="1:61" ht="69" customHeight="1" x14ac:dyDescent="0.25">
      <c r="A14" s="98">
        <v>6</v>
      </c>
      <c r="B14" s="154" t="s">
        <v>168</v>
      </c>
      <c r="C14" s="96" t="s">
        <v>29</v>
      </c>
      <c r="D14" s="133" t="s">
        <v>49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64"/>
      <c r="BD14" s="64"/>
      <c r="BE14" s="64"/>
      <c r="BF14" s="64"/>
      <c r="BG14" s="64"/>
      <c r="BH14" s="64"/>
      <c r="BI14" s="64"/>
    </row>
    <row r="15" spans="1:61" ht="69" customHeight="1" x14ac:dyDescent="0.25">
      <c r="A15" s="99">
        <v>7</v>
      </c>
      <c r="B15" s="154" t="s">
        <v>148</v>
      </c>
      <c r="C15" s="96" t="s">
        <v>30</v>
      </c>
      <c r="D15" s="133" t="s">
        <v>33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64"/>
      <c r="BD15" s="64"/>
      <c r="BE15" s="64"/>
      <c r="BF15" s="64"/>
      <c r="BG15" s="64"/>
      <c r="BH15" s="64"/>
      <c r="BI15" s="64"/>
    </row>
    <row r="16" spans="1:61" ht="69" customHeight="1" x14ac:dyDescent="0.25">
      <c r="A16" s="98">
        <v>8</v>
      </c>
      <c r="B16" s="154" t="s">
        <v>149</v>
      </c>
      <c r="C16" s="96" t="s">
        <v>30</v>
      </c>
      <c r="D16" s="133" t="s">
        <v>33</v>
      </c>
      <c r="E16" s="144" t="str">
        <f t="shared" ref="E16:AJ16" si="0">IF(E15="N","X","")</f>
        <v/>
      </c>
      <c r="F16" s="144" t="str">
        <f t="shared" si="0"/>
        <v/>
      </c>
      <c r="G16" s="144" t="str">
        <f t="shared" si="0"/>
        <v/>
      </c>
      <c r="H16" s="144" t="str">
        <f t="shared" si="0"/>
        <v/>
      </c>
      <c r="I16" s="144" t="str">
        <f t="shared" si="0"/>
        <v/>
      </c>
      <c r="J16" s="144" t="str">
        <f t="shared" si="0"/>
        <v/>
      </c>
      <c r="K16" s="144" t="str">
        <f t="shared" si="0"/>
        <v/>
      </c>
      <c r="L16" s="144" t="str">
        <f t="shared" si="0"/>
        <v/>
      </c>
      <c r="M16" s="144" t="str">
        <f t="shared" si="0"/>
        <v/>
      </c>
      <c r="N16" s="144" t="str">
        <f t="shared" si="0"/>
        <v/>
      </c>
      <c r="O16" s="144" t="str">
        <f t="shared" si="0"/>
        <v/>
      </c>
      <c r="P16" s="144" t="str">
        <f t="shared" si="0"/>
        <v/>
      </c>
      <c r="Q16" s="144" t="str">
        <f t="shared" si="0"/>
        <v/>
      </c>
      <c r="R16" s="144" t="str">
        <f t="shared" si="0"/>
        <v/>
      </c>
      <c r="S16" s="144" t="str">
        <f t="shared" si="0"/>
        <v/>
      </c>
      <c r="T16" s="144" t="str">
        <f t="shared" si="0"/>
        <v/>
      </c>
      <c r="U16" s="144" t="str">
        <f t="shared" si="0"/>
        <v/>
      </c>
      <c r="V16" s="144" t="str">
        <f t="shared" si="0"/>
        <v/>
      </c>
      <c r="W16" s="144" t="str">
        <f t="shared" si="0"/>
        <v/>
      </c>
      <c r="X16" s="144" t="str">
        <f t="shared" si="0"/>
        <v/>
      </c>
      <c r="Y16" s="144" t="str">
        <f t="shared" si="0"/>
        <v/>
      </c>
      <c r="Z16" s="144" t="str">
        <f t="shared" si="0"/>
        <v/>
      </c>
      <c r="AA16" s="144" t="str">
        <f t="shared" si="0"/>
        <v/>
      </c>
      <c r="AB16" s="144" t="str">
        <f t="shared" si="0"/>
        <v/>
      </c>
      <c r="AC16" s="144" t="str">
        <f t="shared" si="0"/>
        <v/>
      </c>
      <c r="AD16" s="144" t="str">
        <f t="shared" si="0"/>
        <v/>
      </c>
      <c r="AE16" s="144" t="str">
        <f t="shared" si="0"/>
        <v/>
      </c>
      <c r="AF16" s="144" t="str">
        <f t="shared" si="0"/>
        <v/>
      </c>
      <c r="AG16" s="144" t="str">
        <f t="shared" si="0"/>
        <v/>
      </c>
      <c r="AH16" s="144" t="str">
        <f t="shared" si="0"/>
        <v/>
      </c>
      <c r="AI16" s="144" t="str">
        <f t="shared" si="0"/>
        <v/>
      </c>
      <c r="AJ16" s="144" t="str">
        <f t="shared" si="0"/>
        <v/>
      </c>
      <c r="AK16" s="144" t="str">
        <f t="shared" ref="AK16:BB16" si="1">IF(AK15="N","X","")</f>
        <v/>
      </c>
      <c r="AL16" s="144" t="str">
        <f t="shared" si="1"/>
        <v/>
      </c>
      <c r="AM16" s="144" t="str">
        <f t="shared" si="1"/>
        <v/>
      </c>
      <c r="AN16" s="144" t="str">
        <f t="shared" si="1"/>
        <v/>
      </c>
      <c r="AO16" s="144" t="str">
        <f t="shared" si="1"/>
        <v/>
      </c>
      <c r="AP16" s="144" t="str">
        <f t="shared" si="1"/>
        <v/>
      </c>
      <c r="AQ16" s="144" t="str">
        <f t="shared" si="1"/>
        <v/>
      </c>
      <c r="AR16" s="144" t="str">
        <f t="shared" si="1"/>
        <v/>
      </c>
      <c r="AS16" s="144" t="str">
        <f t="shared" si="1"/>
        <v/>
      </c>
      <c r="AT16" s="144" t="str">
        <f t="shared" si="1"/>
        <v/>
      </c>
      <c r="AU16" s="144" t="str">
        <f t="shared" si="1"/>
        <v/>
      </c>
      <c r="AV16" s="144" t="str">
        <f t="shared" si="1"/>
        <v/>
      </c>
      <c r="AW16" s="144" t="str">
        <f t="shared" si="1"/>
        <v/>
      </c>
      <c r="AX16" s="144" t="str">
        <f t="shared" si="1"/>
        <v/>
      </c>
      <c r="AY16" s="144" t="str">
        <f t="shared" si="1"/>
        <v/>
      </c>
      <c r="AZ16" s="144" t="str">
        <f t="shared" si="1"/>
        <v/>
      </c>
      <c r="BA16" s="144" t="str">
        <f t="shared" si="1"/>
        <v/>
      </c>
      <c r="BB16" s="144" t="str">
        <f t="shared" si="1"/>
        <v/>
      </c>
      <c r="BC16" s="64"/>
      <c r="BD16" s="64"/>
      <c r="BE16" s="64"/>
      <c r="BF16" s="64"/>
      <c r="BG16" s="64"/>
      <c r="BH16" s="64"/>
      <c r="BI16" s="64"/>
    </row>
    <row r="17" spans="1:61" ht="100.5" customHeight="1" x14ac:dyDescent="0.25">
      <c r="A17" s="216"/>
      <c r="B17" s="251" t="s">
        <v>111</v>
      </c>
      <c r="C17" s="96"/>
      <c r="D17" s="133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64"/>
      <c r="BD17" s="64"/>
      <c r="BE17" s="64"/>
      <c r="BF17" s="64"/>
      <c r="BG17" s="64"/>
      <c r="BH17" s="64"/>
      <c r="BI17" s="64"/>
    </row>
    <row r="18" spans="1:61" ht="69" customHeight="1" x14ac:dyDescent="0.25">
      <c r="A18" s="106"/>
      <c r="B18" s="107" t="s">
        <v>45</v>
      </c>
      <c r="C18" s="108"/>
      <c r="D18" s="134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64"/>
      <c r="BD18" s="64"/>
      <c r="BE18" s="64"/>
      <c r="BF18" s="64"/>
      <c r="BG18" s="64"/>
      <c r="BH18" s="64"/>
      <c r="BI18" s="64"/>
    </row>
    <row r="19" spans="1:61" ht="69" customHeight="1" x14ac:dyDescent="0.25">
      <c r="A19" s="127"/>
      <c r="B19" s="197" t="s">
        <v>84</v>
      </c>
      <c r="C19" s="198" t="s">
        <v>17</v>
      </c>
      <c r="D19" s="200" t="s">
        <v>16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64"/>
      <c r="BD19" s="64"/>
      <c r="BE19" s="64"/>
      <c r="BF19" s="64"/>
      <c r="BG19" s="64"/>
      <c r="BH19" s="64"/>
      <c r="BI19" s="64"/>
    </row>
    <row r="20" spans="1:61" ht="69" customHeight="1" x14ac:dyDescent="0.25">
      <c r="A20" s="247">
        <v>9</v>
      </c>
      <c r="B20" s="154" t="s">
        <v>150</v>
      </c>
      <c r="C20" s="155" t="s">
        <v>38</v>
      </c>
      <c r="D20" s="242" t="s">
        <v>37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64"/>
      <c r="BD20" s="64"/>
      <c r="BE20" s="64"/>
      <c r="BF20" s="64"/>
      <c r="BG20" s="64"/>
      <c r="BH20" s="64"/>
      <c r="BI20" s="64"/>
    </row>
    <row r="21" spans="1:61" ht="69" customHeight="1" x14ac:dyDescent="0.25">
      <c r="A21" s="98">
        <v>10</v>
      </c>
      <c r="B21" s="154" t="s">
        <v>151</v>
      </c>
      <c r="C21" s="155" t="s">
        <v>72</v>
      </c>
      <c r="D21" s="242" t="s">
        <v>37</v>
      </c>
      <c r="E21" s="217" t="str">
        <f t="shared" ref="E21:AJ21" si="2">IF(OR(E20="N", E20="X"),"X","")</f>
        <v/>
      </c>
      <c r="F21" s="217" t="str">
        <f t="shared" si="2"/>
        <v/>
      </c>
      <c r="G21" s="217" t="str">
        <f t="shared" si="2"/>
        <v/>
      </c>
      <c r="H21" s="217" t="str">
        <f t="shared" si="2"/>
        <v/>
      </c>
      <c r="I21" s="217" t="str">
        <f t="shared" si="2"/>
        <v/>
      </c>
      <c r="J21" s="217" t="str">
        <f t="shared" si="2"/>
        <v/>
      </c>
      <c r="K21" s="217" t="str">
        <f t="shared" si="2"/>
        <v/>
      </c>
      <c r="L21" s="217" t="str">
        <f t="shared" si="2"/>
        <v/>
      </c>
      <c r="M21" s="217" t="str">
        <f t="shared" si="2"/>
        <v/>
      </c>
      <c r="N21" s="217" t="str">
        <f t="shared" si="2"/>
        <v/>
      </c>
      <c r="O21" s="217" t="str">
        <f t="shared" si="2"/>
        <v/>
      </c>
      <c r="P21" s="217" t="str">
        <f t="shared" si="2"/>
        <v/>
      </c>
      <c r="Q21" s="217" t="str">
        <f t="shared" si="2"/>
        <v/>
      </c>
      <c r="R21" s="217" t="str">
        <f t="shared" si="2"/>
        <v/>
      </c>
      <c r="S21" s="217" t="str">
        <f t="shared" si="2"/>
        <v/>
      </c>
      <c r="T21" s="217" t="str">
        <f t="shared" si="2"/>
        <v/>
      </c>
      <c r="U21" s="217" t="str">
        <f t="shared" si="2"/>
        <v/>
      </c>
      <c r="V21" s="217" t="str">
        <f t="shared" si="2"/>
        <v/>
      </c>
      <c r="W21" s="217" t="str">
        <f t="shared" si="2"/>
        <v/>
      </c>
      <c r="X21" s="217" t="str">
        <f t="shared" si="2"/>
        <v/>
      </c>
      <c r="Y21" s="217" t="str">
        <f t="shared" si="2"/>
        <v/>
      </c>
      <c r="Z21" s="217" t="str">
        <f t="shared" si="2"/>
        <v/>
      </c>
      <c r="AA21" s="217" t="str">
        <f t="shared" si="2"/>
        <v/>
      </c>
      <c r="AB21" s="217" t="str">
        <f t="shared" si="2"/>
        <v/>
      </c>
      <c r="AC21" s="217" t="str">
        <f t="shared" si="2"/>
        <v/>
      </c>
      <c r="AD21" s="217" t="str">
        <f t="shared" si="2"/>
        <v/>
      </c>
      <c r="AE21" s="217" t="str">
        <f t="shared" si="2"/>
        <v/>
      </c>
      <c r="AF21" s="217" t="str">
        <f t="shared" si="2"/>
        <v/>
      </c>
      <c r="AG21" s="217" t="str">
        <f t="shared" si="2"/>
        <v/>
      </c>
      <c r="AH21" s="217" t="str">
        <f t="shared" si="2"/>
        <v/>
      </c>
      <c r="AI21" s="217" t="str">
        <f t="shared" si="2"/>
        <v/>
      </c>
      <c r="AJ21" s="217" t="str">
        <f t="shared" si="2"/>
        <v/>
      </c>
      <c r="AK21" s="217" t="str">
        <f t="shared" ref="AK21:BB21" si="3">IF(OR(AK20="N", AK20="X"),"X","")</f>
        <v/>
      </c>
      <c r="AL21" s="217" t="str">
        <f t="shared" si="3"/>
        <v/>
      </c>
      <c r="AM21" s="217" t="str">
        <f t="shared" si="3"/>
        <v/>
      </c>
      <c r="AN21" s="217" t="str">
        <f t="shared" si="3"/>
        <v/>
      </c>
      <c r="AO21" s="217" t="str">
        <f t="shared" si="3"/>
        <v/>
      </c>
      <c r="AP21" s="217" t="str">
        <f t="shared" si="3"/>
        <v/>
      </c>
      <c r="AQ21" s="217" t="str">
        <f t="shared" si="3"/>
        <v/>
      </c>
      <c r="AR21" s="217" t="str">
        <f t="shared" si="3"/>
        <v/>
      </c>
      <c r="AS21" s="217" t="str">
        <f t="shared" si="3"/>
        <v/>
      </c>
      <c r="AT21" s="217" t="str">
        <f t="shared" si="3"/>
        <v/>
      </c>
      <c r="AU21" s="217" t="str">
        <f t="shared" si="3"/>
        <v/>
      </c>
      <c r="AV21" s="217" t="str">
        <f t="shared" si="3"/>
        <v/>
      </c>
      <c r="AW21" s="217" t="str">
        <f t="shared" si="3"/>
        <v/>
      </c>
      <c r="AX21" s="217" t="str">
        <f t="shared" si="3"/>
        <v/>
      </c>
      <c r="AY21" s="217" t="str">
        <f t="shared" si="3"/>
        <v/>
      </c>
      <c r="AZ21" s="217" t="str">
        <f t="shared" si="3"/>
        <v/>
      </c>
      <c r="BA21" s="217" t="str">
        <f t="shared" si="3"/>
        <v/>
      </c>
      <c r="BB21" s="217" t="str">
        <f t="shared" si="3"/>
        <v/>
      </c>
      <c r="BC21" s="64"/>
      <c r="BD21" s="64"/>
      <c r="BE21" s="64"/>
      <c r="BF21" s="64"/>
      <c r="BG21" s="64"/>
      <c r="BH21" s="64"/>
      <c r="BI21" s="64"/>
    </row>
    <row r="22" spans="1:61" ht="69" customHeight="1" x14ac:dyDescent="0.25">
      <c r="A22" s="99">
        <v>11</v>
      </c>
      <c r="B22" s="155" t="s">
        <v>152</v>
      </c>
      <c r="C22" s="155" t="s">
        <v>38</v>
      </c>
      <c r="D22" s="242" t="s">
        <v>75</v>
      </c>
      <c r="E22" s="217" t="str">
        <f>IF(OR(E20="N", E20="X"),"X","")</f>
        <v/>
      </c>
      <c r="F22" s="217" t="str">
        <f>IF(OR(F20="N", F20="X"),"X","")</f>
        <v/>
      </c>
      <c r="G22" s="217" t="str">
        <f>IF(OR(G20="N", G20="X"),"X","")</f>
        <v/>
      </c>
      <c r="H22" s="217" t="str">
        <f>IF(OR(H20="N", H20="X"),"X","")</f>
        <v/>
      </c>
      <c r="I22" s="217" t="str">
        <f>IF(OR(I20="N", I20="X"),"X","")</f>
        <v/>
      </c>
      <c r="J22" s="217" t="str">
        <f t="shared" ref="J22:BB22" si="4">IF(OR(J21="N", J21="X"),"X","")</f>
        <v/>
      </c>
      <c r="K22" s="217" t="str">
        <f t="shared" si="4"/>
        <v/>
      </c>
      <c r="L22" s="217" t="str">
        <f t="shared" si="4"/>
        <v/>
      </c>
      <c r="M22" s="217" t="str">
        <f t="shared" si="4"/>
        <v/>
      </c>
      <c r="N22" s="217" t="str">
        <f t="shared" si="4"/>
        <v/>
      </c>
      <c r="O22" s="217" t="str">
        <f t="shared" si="4"/>
        <v/>
      </c>
      <c r="P22" s="217" t="str">
        <f t="shared" si="4"/>
        <v/>
      </c>
      <c r="Q22" s="217" t="str">
        <f t="shared" si="4"/>
        <v/>
      </c>
      <c r="R22" s="217" t="str">
        <f t="shared" si="4"/>
        <v/>
      </c>
      <c r="S22" s="217" t="str">
        <f t="shared" si="4"/>
        <v/>
      </c>
      <c r="T22" s="217" t="str">
        <f t="shared" si="4"/>
        <v/>
      </c>
      <c r="U22" s="217" t="str">
        <f t="shared" si="4"/>
        <v/>
      </c>
      <c r="V22" s="217" t="str">
        <f t="shared" si="4"/>
        <v/>
      </c>
      <c r="W22" s="217" t="str">
        <f t="shared" si="4"/>
        <v/>
      </c>
      <c r="X22" s="217" t="str">
        <f t="shared" si="4"/>
        <v/>
      </c>
      <c r="Y22" s="217" t="str">
        <f t="shared" si="4"/>
        <v/>
      </c>
      <c r="Z22" s="217" t="str">
        <f t="shared" si="4"/>
        <v/>
      </c>
      <c r="AA22" s="217" t="str">
        <f t="shared" si="4"/>
        <v/>
      </c>
      <c r="AB22" s="217" t="str">
        <f t="shared" si="4"/>
        <v/>
      </c>
      <c r="AC22" s="217" t="str">
        <f t="shared" si="4"/>
        <v/>
      </c>
      <c r="AD22" s="217" t="str">
        <f t="shared" si="4"/>
        <v/>
      </c>
      <c r="AE22" s="217" t="str">
        <f t="shared" si="4"/>
        <v/>
      </c>
      <c r="AF22" s="217" t="str">
        <f t="shared" si="4"/>
        <v/>
      </c>
      <c r="AG22" s="217" t="str">
        <f t="shared" si="4"/>
        <v/>
      </c>
      <c r="AH22" s="217" t="str">
        <f t="shared" si="4"/>
        <v/>
      </c>
      <c r="AI22" s="217" t="str">
        <f t="shared" si="4"/>
        <v/>
      </c>
      <c r="AJ22" s="217" t="str">
        <f t="shared" si="4"/>
        <v/>
      </c>
      <c r="AK22" s="217" t="str">
        <f t="shared" si="4"/>
        <v/>
      </c>
      <c r="AL22" s="217" t="str">
        <f t="shared" si="4"/>
        <v/>
      </c>
      <c r="AM22" s="217" t="str">
        <f t="shared" si="4"/>
        <v/>
      </c>
      <c r="AN22" s="217" t="str">
        <f t="shared" si="4"/>
        <v/>
      </c>
      <c r="AO22" s="217" t="str">
        <f t="shared" si="4"/>
        <v/>
      </c>
      <c r="AP22" s="217" t="str">
        <f t="shared" si="4"/>
        <v/>
      </c>
      <c r="AQ22" s="217" t="str">
        <f t="shared" si="4"/>
        <v/>
      </c>
      <c r="AR22" s="217" t="str">
        <f t="shared" si="4"/>
        <v/>
      </c>
      <c r="AS22" s="217" t="str">
        <f t="shared" si="4"/>
        <v/>
      </c>
      <c r="AT22" s="217" t="str">
        <f t="shared" si="4"/>
        <v/>
      </c>
      <c r="AU22" s="217" t="str">
        <f t="shared" si="4"/>
        <v/>
      </c>
      <c r="AV22" s="217" t="str">
        <f t="shared" si="4"/>
        <v/>
      </c>
      <c r="AW22" s="217" t="str">
        <f t="shared" si="4"/>
        <v/>
      </c>
      <c r="AX22" s="217" t="str">
        <f t="shared" si="4"/>
        <v/>
      </c>
      <c r="AY22" s="217" t="str">
        <f t="shared" si="4"/>
        <v/>
      </c>
      <c r="AZ22" s="217" t="str">
        <f t="shared" si="4"/>
        <v/>
      </c>
      <c r="BA22" s="217" t="str">
        <f t="shared" si="4"/>
        <v/>
      </c>
      <c r="BB22" s="217" t="str">
        <f t="shared" si="4"/>
        <v/>
      </c>
      <c r="BC22" s="64"/>
      <c r="BD22" s="64"/>
      <c r="BE22" s="64"/>
      <c r="BF22" s="64"/>
      <c r="BG22" s="64"/>
      <c r="BH22" s="64"/>
      <c r="BI22" s="64"/>
    </row>
    <row r="23" spans="1:61" ht="69" customHeight="1" thickBot="1" x14ac:dyDescent="0.3">
      <c r="A23" s="106"/>
      <c r="B23" s="107" t="s">
        <v>45</v>
      </c>
      <c r="C23" s="108"/>
      <c r="D23" s="134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66"/>
      <c r="BD23" s="66"/>
      <c r="BE23" s="66"/>
      <c r="BF23" s="66"/>
      <c r="BG23" s="66"/>
      <c r="BH23" s="66"/>
      <c r="BI23" s="66"/>
    </row>
    <row r="24" spans="1:61" ht="69" customHeight="1" thickBot="1" x14ac:dyDescent="0.3">
      <c r="A24" s="102"/>
      <c r="B24" s="56" t="s">
        <v>31</v>
      </c>
      <c r="C24" s="56" t="s">
        <v>17</v>
      </c>
      <c r="D24" s="132" t="s">
        <v>16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65"/>
      <c r="BD24" s="65"/>
      <c r="BE24" s="65"/>
      <c r="BF24" s="65"/>
      <c r="BG24" s="65"/>
      <c r="BH24" s="65"/>
      <c r="BI24" s="65"/>
    </row>
    <row r="25" spans="1:61" ht="69" customHeight="1" x14ac:dyDescent="0.25">
      <c r="A25" s="97">
        <v>12</v>
      </c>
      <c r="B25" s="130" t="s">
        <v>122</v>
      </c>
      <c r="C25" s="54" t="s">
        <v>38</v>
      </c>
      <c r="D25" s="135" t="s">
        <v>76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64"/>
      <c r="BD25" s="64"/>
      <c r="BE25" s="64"/>
      <c r="BF25" s="64"/>
      <c r="BG25" s="64"/>
      <c r="BH25" s="64"/>
      <c r="BI25" s="64"/>
    </row>
    <row r="26" spans="1:61" ht="69" customHeight="1" x14ac:dyDescent="0.25">
      <c r="A26" s="109">
        <v>13</v>
      </c>
      <c r="B26" s="105" t="s">
        <v>116</v>
      </c>
      <c r="C26" s="187" t="s">
        <v>32</v>
      </c>
      <c r="D26" s="188" t="s">
        <v>33</v>
      </c>
      <c r="E26" s="217" t="str">
        <f>IF(E25="N","X","")</f>
        <v/>
      </c>
      <c r="F26" s="144" t="str">
        <f t="shared" ref="F26:AJ26" si="5">IF(F25="N","X","")</f>
        <v/>
      </c>
      <c r="G26" s="144" t="str">
        <f t="shared" si="5"/>
        <v/>
      </c>
      <c r="H26" s="144" t="str">
        <f t="shared" si="5"/>
        <v/>
      </c>
      <c r="I26" s="144" t="str">
        <f t="shared" si="5"/>
        <v/>
      </c>
      <c r="J26" s="144" t="str">
        <f t="shared" si="5"/>
        <v/>
      </c>
      <c r="K26" s="144" t="str">
        <f t="shared" si="5"/>
        <v/>
      </c>
      <c r="L26" s="144" t="str">
        <f t="shared" si="5"/>
        <v/>
      </c>
      <c r="M26" s="144" t="str">
        <f t="shared" si="5"/>
        <v/>
      </c>
      <c r="N26" s="144" t="str">
        <f t="shared" si="5"/>
        <v/>
      </c>
      <c r="O26" s="144" t="str">
        <f t="shared" si="5"/>
        <v/>
      </c>
      <c r="P26" s="144" t="str">
        <f t="shared" si="5"/>
        <v/>
      </c>
      <c r="Q26" s="144" t="str">
        <f t="shared" si="5"/>
        <v/>
      </c>
      <c r="R26" s="144" t="str">
        <f t="shared" si="5"/>
        <v/>
      </c>
      <c r="S26" s="144" t="str">
        <f t="shared" si="5"/>
        <v/>
      </c>
      <c r="T26" s="144" t="str">
        <f t="shared" si="5"/>
        <v/>
      </c>
      <c r="U26" s="144" t="str">
        <f t="shared" si="5"/>
        <v/>
      </c>
      <c r="V26" s="144" t="str">
        <f t="shared" si="5"/>
        <v/>
      </c>
      <c r="W26" s="144" t="str">
        <f t="shared" si="5"/>
        <v/>
      </c>
      <c r="X26" s="144" t="str">
        <f t="shared" si="5"/>
        <v/>
      </c>
      <c r="Y26" s="144" t="str">
        <f t="shared" si="5"/>
        <v/>
      </c>
      <c r="Z26" s="144" t="str">
        <f t="shared" si="5"/>
        <v/>
      </c>
      <c r="AA26" s="144" t="str">
        <f t="shared" si="5"/>
        <v/>
      </c>
      <c r="AB26" s="144" t="str">
        <f t="shared" si="5"/>
        <v/>
      </c>
      <c r="AC26" s="144" t="str">
        <f t="shared" si="5"/>
        <v/>
      </c>
      <c r="AD26" s="144" t="str">
        <f t="shared" si="5"/>
        <v/>
      </c>
      <c r="AE26" s="144" t="str">
        <f t="shared" si="5"/>
        <v/>
      </c>
      <c r="AF26" s="144" t="str">
        <f t="shared" si="5"/>
        <v/>
      </c>
      <c r="AG26" s="144" t="str">
        <f t="shared" si="5"/>
        <v/>
      </c>
      <c r="AH26" s="144" t="str">
        <f t="shared" si="5"/>
        <v/>
      </c>
      <c r="AI26" s="144" t="str">
        <f t="shared" si="5"/>
        <v/>
      </c>
      <c r="AJ26" s="144" t="str">
        <f t="shared" si="5"/>
        <v/>
      </c>
      <c r="AK26" s="144" t="str">
        <f t="shared" ref="AK26:BB26" si="6">IF(AK25="N","X","")</f>
        <v/>
      </c>
      <c r="AL26" s="144" t="str">
        <f t="shared" si="6"/>
        <v/>
      </c>
      <c r="AM26" s="144" t="str">
        <f t="shared" si="6"/>
        <v/>
      </c>
      <c r="AN26" s="144" t="str">
        <f t="shared" si="6"/>
        <v/>
      </c>
      <c r="AO26" s="144" t="str">
        <f t="shared" si="6"/>
        <v/>
      </c>
      <c r="AP26" s="144" t="str">
        <f t="shared" si="6"/>
        <v/>
      </c>
      <c r="AQ26" s="144" t="str">
        <f t="shared" si="6"/>
        <v/>
      </c>
      <c r="AR26" s="144" t="str">
        <f t="shared" si="6"/>
        <v/>
      </c>
      <c r="AS26" s="144" t="str">
        <f t="shared" si="6"/>
        <v/>
      </c>
      <c r="AT26" s="144" t="str">
        <f t="shared" si="6"/>
        <v/>
      </c>
      <c r="AU26" s="144" t="str">
        <f t="shared" si="6"/>
        <v/>
      </c>
      <c r="AV26" s="144" t="str">
        <f t="shared" si="6"/>
        <v/>
      </c>
      <c r="AW26" s="144" t="str">
        <f t="shared" si="6"/>
        <v/>
      </c>
      <c r="AX26" s="144" t="str">
        <f t="shared" si="6"/>
        <v/>
      </c>
      <c r="AY26" s="144" t="str">
        <f t="shared" si="6"/>
        <v/>
      </c>
      <c r="AZ26" s="144" t="str">
        <f t="shared" si="6"/>
        <v/>
      </c>
      <c r="BA26" s="144" t="str">
        <f t="shared" si="6"/>
        <v/>
      </c>
      <c r="BB26" s="144" t="str">
        <f t="shared" si="6"/>
        <v/>
      </c>
      <c r="BC26" s="64"/>
      <c r="BD26" s="64"/>
      <c r="BE26" s="64"/>
      <c r="BF26" s="64"/>
      <c r="BG26" s="64"/>
      <c r="BH26" s="64"/>
      <c r="BI26" s="64"/>
    </row>
    <row r="27" spans="1:61" ht="69" customHeight="1" x14ac:dyDescent="0.25">
      <c r="A27" s="109">
        <v>14</v>
      </c>
      <c r="B27" s="105" t="s">
        <v>90</v>
      </c>
      <c r="C27" s="105" t="s">
        <v>34</v>
      </c>
      <c r="D27" s="131" t="s">
        <v>33</v>
      </c>
      <c r="E27" s="217" t="str">
        <f>IF(E25="N","X","")</f>
        <v/>
      </c>
      <c r="F27" s="144" t="str">
        <f t="shared" ref="F27:AJ27" si="7">IF(F25="N","X","")</f>
        <v/>
      </c>
      <c r="G27" s="144" t="str">
        <f>IF(G25="N","X","")</f>
        <v/>
      </c>
      <c r="H27" s="144" t="str">
        <f t="shared" si="7"/>
        <v/>
      </c>
      <c r="I27" s="144" t="str">
        <f t="shared" si="7"/>
        <v/>
      </c>
      <c r="J27" s="144" t="str">
        <f t="shared" si="7"/>
        <v/>
      </c>
      <c r="K27" s="144" t="str">
        <f t="shared" si="7"/>
        <v/>
      </c>
      <c r="L27" s="144" t="str">
        <f t="shared" si="7"/>
        <v/>
      </c>
      <c r="M27" s="144" t="str">
        <f t="shared" si="7"/>
        <v/>
      </c>
      <c r="N27" s="144" t="str">
        <f t="shared" si="7"/>
        <v/>
      </c>
      <c r="O27" s="144" t="str">
        <f t="shared" si="7"/>
        <v/>
      </c>
      <c r="P27" s="144" t="str">
        <f t="shared" si="7"/>
        <v/>
      </c>
      <c r="Q27" s="144" t="str">
        <f t="shared" si="7"/>
        <v/>
      </c>
      <c r="R27" s="144" t="str">
        <f t="shared" si="7"/>
        <v/>
      </c>
      <c r="S27" s="144" t="str">
        <f t="shared" si="7"/>
        <v/>
      </c>
      <c r="T27" s="144" t="str">
        <f t="shared" si="7"/>
        <v/>
      </c>
      <c r="U27" s="144" t="str">
        <f t="shared" si="7"/>
        <v/>
      </c>
      <c r="V27" s="144" t="str">
        <f t="shared" si="7"/>
        <v/>
      </c>
      <c r="W27" s="144" t="str">
        <f t="shared" si="7"/>
        <v/>
      </c>
      <c r="X27" s="144" t="str">
        <f t="shared" si="7"/>
        <v/>
      </c>
      <c r="Y27" s="144" t="str">
        <f t="shared" si="7"/>
        <v/>
      </c>
      <c r="Z27" s="144" t="str">
        <f t="shared" si="7"/>
        <v/>
      </c>
      <c r="AA27" s="144" t="str">
        <f t="shared" si="7"/>
        <v/>
      </c>
      <c r="AB27" s="144" t="str">
        <f t="shared" si="7"/>
        <v/>
      </c>
      <c r="AC27" s="144" t="str">
        <f t="shared" si="7"/>
        <v/>
      </c>
      <c r="AD27" s="144" t="str">
        <f t="shared" si="7"/>
        <v/>
      </c>
      <c r="AE27" s="144" t="str">
        <f t="shared" si="7"/>
        <v/>
      </c>
      <c r="AF27" s="144" t="str">
        <f t="shared" si="7"/>
        <v/>
      </c>
      <c r="AG27" s="144" t="str">
        <f t="shared" si="7"/>
        <v/>
      </c>
      <c r="AH27" s="144" t="str">
        <f t="shared" si="7"/>
        <v/>
      </c>
      <c r="AI27" s="144" t="str">
        <f t="shared" si="7"/>
        <v/>
      </c>
      <c r="AJ27" s="144" t="str">
        <f t="shared" si="7"/>
        <v/>
      </c>
      <c r="AK27" s="144" t="str">
        <f t="shared" ref="AK27:BB27" si="8">IF(AK25="N","X","")</f>
        <v/>
      </c>
      <c r="AL27" s="144" t="str">
        <f t="shared" si="8"/>
        <v/>
      </c>
      <c r="AM27" s="144" t="str">
        <f t="shared" si="8"/>
        <v/>
      </c>
      <c r="AN27" s="144" t="str">
        <f t="shared" si="8"/>
        <v/>
      </c>
      <c r="AO27" s="144" t="str">
        <f t="shared" si="8"/>
        <v/>
      </c>
      <c r="AP27" s="144" t="str">
        <f t="shared" si="8"/>
        <v/>
      </c>
      <c r="AQ27" s="144" t="str">
        <f t="shared" si="8"/>
        <v/>
      </c>
      <c r="AR27" s="144" t="str">
        <f t="shared" si="8"/>
        <v/>
      </c>
      <c r="AS27" s="144" t="str">
        <f t="shared" si="8"/>
        <v/>
      </c>
      <c r="AT27" s="144" t="str">
        <f t="shared" si="8"/>
        <v/>
      </c>
      <c r="AU27" s="144" t="str">
        <f t="shared" si="8"/>
        <v/>
      </c>
      <c r="AV27" s="144" t="str">
        <f t="shared" si="8"/>
        <v/>
      </c>
      <c r="AW27" s="144" t="str">
        <f t="shared" si="8"/>
        <v/>
      </c>
      <c r="AX27" s="144" t="str">
        <f t="shared" si="8"/>
        <v/>
      </c>
      <c r="AY27" s="144" t="str">
        <f t="shared" si="8"/>
        <v/>
      </c>
      <c r="AZ27" s="144" t="str">
        <f t="shared" si="8"/>
        <v/>
      </c>
      <c r="BA27" s="144" t="str">
        <f t="shared" si="8"/>
        <v/>
      </c>
      <c r="BB27" s="144" t="str">
        <f t="shared" si="8"/>
        <v/>
      </c>
      <c r="BC27" s="64"/>
      <c r="BD27" s="64"/>
      <c r="BE27" s="64"/>
      <c r="BF27" s="64"/>
      <c r="BG27" s="64"/>
      <c r="BH27" s="64"/>
      <c r="BI27" s="64"/>
    </row>
    <row r="28" spans="1:61" ht="69" customHeight="1" x14ac:dyDescent="0.25">
      <c r="A28" s="109">
        <v>15</v>
      </c>
      <c r="B28" s="105" t="s">
        <v>35</v>
      </c>
      <c r="C28" s="105" t="s">
        <v>36</v>
      </c>
      <c r="D28" s="131" t="s">
        <v>33</v>
      </c>
      <c r="E28" s="144" t="str">
        <f>IF(E25="N","X","")</f>
        <v/>
      </c>
      <c r="F28" s="144" t="str">
        <f>IF(F25="N","X","")</f>
        <v/>
      </c>
      <c r="G28" s="144" t="str">
        <f t="shared" ref="G28" si="9">IF(G25="N","X","")</f>
        <v/>
      </c>
      <c r="H28" s="144" t="str">
        <f t="shared" ref="H28:BB28" si="10">IF(H25="N","X","")</f>
        <v/>
      </c>
      <c r="I28" s="144" t="str">
        <f t="shared" si="10"/>
        <v/>
      </c>
      <c r="J28" s="144" t="str">
        <f t="shared" si="10"/>
        <v/>
      </c>
      <c r="K28" s="144" t="str">
        <f t="shared" si="10"/>
        <v/>
      </c>
      <c r="L28" s="144" t="str">
        <f t="shared" si="10"/>
        <v/>
      </c>
      <c r="M28" s="144" t="str">
        <f t="shared" si="10"/>
        <v/>
      </c>
      <c r="N28" s="144" t="str">
        <f t="shared" si="10"/>
        <v/>
      </c>
      <c r="O28" s="144" t="str">
        <f t="shared" si="10"/>
        <v/>
      </c>
      <c r="P28" s="144" t="str">
        <f t="shared" si="10"/>
        <v/>
      </c>
      <c r="Q28" s="144" t="str">
        <f t="shared" si="10"/>
        <v/>
      </c>
      <c r="R28" s="144" t="str">
        <f t="shared" si="10"/>
        <v/>
      </c>
      <c r="S28" s="144" t="str">
        <f t="shared" si="10"/>
        <v/>
      </c>
      <c r="T28" s="144" t="str">
        <f t="shared" si="10"/>
        <v/>
      </c>
      <c r="U28" s="144" t="str">
        <f t="shared" si="10"/>
        <v/>
      </c>
      <c r="V28" s="144" t="str">
        <f t="shared" si="10"/>
        <v/>
      </c>
      <c r="W28" s="144" t="str">
        <f t="shared" si="10"/>
        <v/>
      </c>
      <c r="X28" s="144" t="str">
        <f t="shared" si="10"/>
        <v/>
      </c>
      <c r="Y28" s="144" t="str">
        <f t="shared" si="10"/>
        <v/>
      </c>
      <c r="Z28" s="144" t="str">
        <f t="shared" si="10"/>
        <v/>
      </c>
      <c r="AA28" s="144" t="str">
        <f t="shared" si="10"/>
        <v/>
      </c>
      <c r="AB28" s="144" t="str">
        <f t="shared" si="10"/>
        <v/>
      </c>
      <c r="AC28" s="144" t="str">
        <f t="shared" si="10"/>
        <v/>
      </c>
      <c r="AD28" s="144" t="str">
        <f t="shared" si="10"/>
        <v/>
      </c>
      <c r="AE28" s="144" t="str">
        <f t="shared" si="10"/>
        <v/>
      </c>
      <c r="AF28" s="144" t="str">
        <f t="shared" si="10"/>
        <v/>
      </c>
      <c r="AG28" s="144" t="str">
        <f t="shared" si="10"/>
        <v/>
      </c>
      <c r="AH28" s="144" t="str">
        <f t="shared" si="10"/>
        <v/>
      </c>
      <c r="AI28" s="144" t="str">
        <f t="shared" si="10"/>
        <v/>
      </c>
      <c r="AJ28" s="144" t="str">
        <f t="shared" si="10"/>
        <v/>
      </c>
      <c r="AK28" s="144" t="str">
        <f t="shared" si="10"/>
        <v/>
      </c>
      <c r="AL28" s="144" t="str">
        <f t="shared" si="10"/>
        <v/>
      </c>
      <c r="AM28" s="144" t="str">
        <f t="shared" si="10"/>
        <v/>
      </c>
      <c r="AN28" s="144" t="str">
        <f t="shared" si="10"/>
        <v/>
      </c>
      <c r="AO28" s="144" t="str">
        <f t="shared" si="10"/>
        <v/>
      </c>
      <c r="AP28" s="144" t="str">
        <f t="shared" si="10"/>
        <v/>
      </c>
      <c r="AQ28" s="144" t="str">
        <f t="shared" si="10"/>
        <v/>
      </c>
      <c r="AR28" s="144" t="str">
        <f t="shared" si="10"/>
        <v/>
      </c>
      <c r="AS28" s="144" t="str">
        <f t="shared" si="10"/>
        <v/>
      </c>
      <c r="AT28" s="144" t="str">
        <f t="shared" si="10"/>
        <v/>
      </c>
      <c r="AU28" s="144" t="str">
        <f t="shared" si="10"/>
        <v/>
      </c>
      <c r="AV28" s="144" t="str">
        <f t="shared" si="10"/>
        <v/>
      </c>
      <c r="AW28" s="144" t="str">
        <f t="shared" si="10"/>
        <v/>
      </c>
      <c r="AX28" s="144" t="str">
        <f t="shared" si="10"/>
        <v/>
      </c>
      <c r="AY28" s="144" t="str">
        <f t="shared" si="10"/>
        <v/>
      </c>
      <c r="AZ28" s="144" t="str">
        <f t="shared" si="10"/>
        <v/>
      </c>
      <c r="BA28" s="144" t="str">
        <f t="shared" si="10"/>
        <v/>
      </c>
      <c r="BB28" s="144" t="str">
        <f t="shared" si="10"/>
        <v/>
      </c>
      <c r="BC28" s="64"/>
      <c r="BD28" s="64"/>
      <c r="BE28" s="64"/>
      <c r="BF28" s="64"/>
      <c r="BG28" s="64"/>
      <c r="BH28" s="64"/>
      <c r="BI28" s="64"/>
    </row>
    <row r="29" spans="1:61" ht="69" customHeight="1" x14ac:dyDescent="0.25">
      <c r="A29" s="110">
        <v>16</v>
      </c>
      <c r="B29" s="105" t="s">
        <v>120</v>
      </c>
      <c r="C29" s="105" t="s">
        <v>117</v>
      </c>
      <c r="D29" s="133" t="s">
        <v>37</v>
      </c>
      <c r="E29" s="217"/>
      <c r="F29" s="217" t="str">
        <f>IF(F25="N","X","")</f>
        <v/>
      </c>
      <c r="G29" s="217" t="str">
        <f>IF(G25="N","X","")</f>
        <v/>
      </c>
      <c r="H29" s="217" t="str">
        <f>IF(H25="N","X","")</f>
        <v/>
      </c>
      <c r="I29" s="217" t="str">
        <f>IF(I25="N","X","")</f>
        <v/>
      </c>
      <c r="J29" s="144" t="str">
        <f t="shared" ref="J29:AJ29" si="11">IF(J25="N","X","")</f>
        <v/>
      </c>
      <c r="K29" s="144" t="str">
        <f t="shared" si="11"/>
        <v/>
      </c>
      <c r="L29" s="144" t="str">
        <f t="shared" si="11"/>
        <v/>
      </c>
      <c r="M29" s="144" t="str">
        <f t="shared" si="11"/>
        <v/>
      </c>
      <c r="N29" s="144" t="str">
        <f t="shared" si="11"/>
        <v/>
      </c>
      <c r="O29" s="144" t="str">
        <f t="shared" si="11"/>
        <v/>
      </c>
      <c r="P29" s="144" t="str">
        <f t="shared" si="11"/>
        <v/>
      </c>
      <c r="Q29" s="144" t="str">
        <f t="shared" si="11"/>
        <v/>
      </c>
      <c r="R29" s="144" t="str">
        <f t="shared" si="11"/>
        <v/>
      </c>
      <c r="S29" s="144" t="str">
        <f t="shared" si="11"/>
        <v/>
      </c>
      <c r="T29" s="144" t="str">
        <f t="shared" si="11"/>
        <v/>
      </c>
      <c r="U29" s="144" t="str">
        <f t="shared" si="11"/>
        <v/>
      </c>
      <c r="V29" s="144" t="str">
        <f t="shared" si="11"/>
        <v/>
      </c>
      <c r="W29" s="144" t="str">
        <f t="shared" si="11"/>
        <v/>
      </c>
      <c r="X29" s="144" t="str">
        <f t="shared" si="11"/>
        <v/>
      </c>
      <c r="Y29" s="144" t="str">
        <f t="shared" si="11"/>
        <v/>
      </c>
      <c r="Z29" s="144" t="str">
        <f t="shared" si="11"/>
        <v/>
      </c>
      <c r="AA29" s="144" t="str">
        <f t="shared" si="11"/>
        <v/>
      </c>
      <c r="AB29" s="144" t="str">
        <f t="shared" si="11"/>
        <v/>
      </c>
      <c r="AC29" s="144" t="str">
        <f t="shared" si="11"/>
        <v/>
      </c>
      <c r="AD29" s="144" t="str">
        <f t="shared" si="11"/>
        <v/>
      </c>
      <c r="AE29" s="144" t="str">
        <f t="shared" si="11"/>
        <v/>
      </c>
      <c r="AF29" s="144" t="str">
        <f t="shared" si="11"/>
        <v/>
      </c>
      <c r="AG29" s="144" t="str">
        <f t="shared" si="11"/>
        <v/>
      </c>
      <c r="AH29" s="144" t="str">
        <f t="shared" si="11"/>
        <v/>
      </c>
      <c r="AI29" s="144" t="str">
        <f t="shared" si="11"/>
        <v/>
      </c>
      <c r="AJ29" s="144" t="str">
        <f t="shared" si="11"/>
        <v/>
      </c>
      <c r="AK29" s="144" t="str">
        <f t="shared" ref="AK29:BB29" si="12">IF(AK25="N","X","")</f>
        <v/>
      </c>
      <c r="AL29" s="144" t="str">
        <f t="shared" si="12"/>
        <v/>
      </c>
      <c r="AM29" s="144" t="str">
        <f t="shared" si="12"/>
        <v/>
      </c>
      <c r="AN29" s="144" t="str">
        <f t="shared" si="12"/>
        <v/>
      </c>
      <c r="AO29" s="144" t="str">
        <f t="shared" si="12"/>
        <v/>
      </c>
      <c r="AP29" s="144" t="str">
        <f t="shared" si="12"/>
        <v/>
      </c>
      <c r="AQ29" s="144" t="str">
        <f t="shared" si="12"/>
        <v/>
      </c>
      <c r="AR29" s="144" t="str">
        <f t="shared" si="12"/>
        <v/>
      </c>
      <c r="AS29" s="144" t="str">
        <f t="shared" si="12"/>
        <v/>
      </c>
      <c r="AT29" s="144" t="str">
        <f t="shared" si="12"/>
        <v/>
      </c>
      <c r="AU29" s="144" t="str">
        <f t="shared" si="12"/>
        <v/>
      </c>
      <c r="AV29" s="144" t="str">
        <f t="shared" si="12"/>
        <v/>
      </c>
      <c r="AW29" s="144" t="str">
        <f t="shared" si="12"/>
        <v/>
      </c>
      <c r="AX29" s="144" t="str">
        <f t="shared" si="12"/>
        <v/>
      </c>
      <c r="AY29" s="144" t="str">
        <f t="shared" si="12"/>
        <v/>
      </c>
      <c r="AZ29" s="144" t="str">
        <f t="shared" si="12"/>
        <v/>
      </c>
      <c r="BA29" s="144" t="str">
        <f t="shared" si="12"/>
        <v/>
      </c>
      <c r="BB29" s="144" t="str">
        <f t="shared" si="12"/>
        <v/>
      </c>
      <c r="BC29" s="64"/>
      <c r="BD29" s="64"/>
      <c r="BE29" s="64"/>
      <c r="BF29" s="64"/>
      <c r="BG29" s="64"/>
      <c r="BH29" s="64"/>
      <c r="BI29" s="64"/>
    </row>
    <row r="30" spans="1:61" ht="69" customHeight="1" x14ac:dyDescent="0.25">
      <c r="A30" s="110">
        <v>17</v>
      </c>
      <c r="B30" s="155" t="s">
        <v>153</v>
      </c>
      <c r="C30" s="105" t="s">
        <v>38</v>
      </c>
      <c r="D30" s="131" t="s">
        <v>33</v>
      </c>
      <c r="E30" s="217" t="str">
        <f>IF(E25="N","X","")</f>
        <v/>
      </c>
      <c r="F30" s="217" t="str">
        <f>IF(F25="N","X","")</f>
        <v/>
      </c>
      <c r="G30" s="217" t="str">
        <f>IF(G25="N","X","")</f>
        <v/>
      </c>
      <c r="H30" s="217" t="str">
        <f>IF(H25="N","X","")</f>
        <v/>
      </c>
      <c r="I30" s="217" t="str">
        <f>IF(I25="N","X","")</f>
        <v/>
      </c>
      <c r="J30" s="144" t="str">
        <f t="shared" ref="J30:BB30" si="13">IF(J25="N","X","")</f>
        <v/>
      </c>
      <c r="K30" s="144" t="str">
        <f t="shared" si="13"/>
        <v/>
      </c>
      <c r="L30" s="144" t="str">
        <f t="shared" si="13"/>
        <v/>
      </c>
      <c r="M30" s="144" t="str">
        <f t="shared" si="13"/>
        <v/>
      </c>
      <c r="N30" s="144" t="str">
        <f t="shared" si="13"/>
        <v/>
      </c>
      <c r="O30" s="144" t="str">
        <f t="shared" si="13"/>
        <v/>
      </c>
      <c r="P30" s="144" t="str">
        <f t="shared" si="13"/>
        <v/>
      </c>
      <c r="Q30" s="144" t="str">
        <f t="shared" si="13"/>
        <v/>
      </c>
      <c r="R30" s="144" t="str">
        <f t="shared" si="13"/>
        <v/>
      </c>
      <c r="S30" s="144" t="str">
        <f t="shared" si="13"/>
        <v/>
      </c>
      <c r="T30" s="144" t="str">
        <f t="shared" si="13"/>
        <v/>
      </c>
      <c r="U30" s="144" t="str">
        <f t="shared" si="13"/>
        <v/>
      </c>
      <c r="V30" s="144" t="str">
        <f t="shared" si="13"/>
        <v/>
      </c>
      <c r="W30" s="144" t="str">
        <f t="shared" si="13"/>
        <v/>
      </c>
      <c r="X30" s="144" t="str">
        <f t="shared" si="13"/>
        <v/>
      </c>
      <c r="Y30" s="144" t="str">
        <f t="shared" si="13"/>
        <v/>
      </c>
      <c r="Z30" s="144" t="str">
        <f t="shared" si="13"/>
        <v/>
      </c>
      <c r="AA30" s="144" t="str">
        <f t="shared" si="13"/>
        <v/>
      </c>
      <c r="AB30" s="144" t="str">
        <f t="shared" si="13"/>
        <v/>
      </c>
      <c r="AC30" s="144" t="str">
        <f t="shared" si="13"/>
        <v/>
      </c>
      <c r="AD30" s="144" t="str">
        <f t="shared" si="13"/>
        <v/>
      </c>
      <c r="AE30" s="144" t="str">
        <f t="shared" si="13"/>
        <v/>
      </c>
      <c r="AF30" s="144" t="str">
        <f t="shared" si="13"/>
        <v/>
      </c>
      <c r="AG30" s="144" t="str">
        <f t="shared" si="13"/>
        <v/>
      </c>
      <c r="AH30" s="144" t="str">
        <f t="shared" si="13"/>
        <v/>
      </c>
      <c r="AI30" s="144" t="str">
        <f t="shared" si="13"/>
        <v/>
      </c>
      <c r="AJ30" s="144" t="str">
        <f t="shared" si="13"/>
        <v/>
      </c>
      <c r="AK30" s="144" t="str">
        <f t="shared" si="13"/>
        <v/>
      </c>
      <c r="AL30" s="144" t="str">
        <f t="shared" si="13"/>
        <v/>
      </c>
      <c r="AM30" s="144" t="str">
        <f t="shared" si="13"/>
        <v/>
      </c>
      <c r="AN30" s="144" t="str">
        <f t="shared" si="13"/>
        <v/>
      </c>
      <c r="AO30" s="144" t="str">
        <f t="shared" si="13"/>
        <v/>
      </c>
      <c r="AP30" s="144" t="str">
        <f t="shared" si="13"/>
        <v/>
      </c>
      <c r="AQ30" s="144" t="str">
        <f t="shared" si="13"/>
        <v/>
      </c>
      <c r="AR30" s="144" t="str">
        <f t="shared" si="13"/>
        <v/>
      </c>
      <c r="AS30" s="144" t="str">
        <f t="shared" si="13"/>
        <v/>
      </c>
      <c r="AT30" s="144" t="str">
        <f t="shared" si="13"/>
        <v/>
      </c>
      <c r="AU30" s="144" t="str">
        <f t="shared" si="13"/>
        <v/>
      </c>
      <c r="AV30" s="144" t="str">
        <f t="shared" si="13"/>
        <v/>
      </c>
      <c r="AW30" s="144" t="str">
        <f t="shared" si="13"/>
        <v/>
      </c>
      <c r="AX30" s="144" t="str">
        <f t="shared" si="13"/>
        <v/>
      </c>
      <c r="AY30" s="144" t="str">
        <f t="shared" si="13"/>
        <v/>
      </c>
      <c r="AZ30" s="144" t="str">
        <f t="shared" si="13"/>
        <v/>
      </c>
      <c r="BA30" s="144" t="str">
        <f t="shared" si="13"/>
        <v/>
      </c>
      <c r="BB30" s="144" t="str">
        <f t="shared" si="13"/>
        <v/>
      </c>
      <c r="BC30" s="64"/>
      <c r="BD30" s="64"/>
      <c r="BE30" s="64"/>
      <c r="BF30" s="64"/>
      <c r="BG30" s="64"/>
      <c r="BH30" s="64"/>
      <c r="BI30" s="64"/>
    </row>
    <row r="31" spans="1:61" ht="69" customHeight="1" thickBot="1" x14ac:dyDescent="0.3">
      <c r="A31" s="106"/>
      <c r="B31" s="107" t="s">
        <v>39</v>
      </c>
      <c r="C31" s="111"/>
      <c r="D31" s="134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66"/>
      <c r="BD31" s="66"/>
      <c r="BE31" s="66"/>
      <c r="BF31" s="66"/>
      <c r="BG31" s="66"/>
      <c r="BH31" s="66"/>
      <c r="BI31" s="66"/>
    </row>
    <row r="32" spans="1:61" ht="69" customHeight="1" thickBot="1" x14ac:dyDescent="0.3">
      <c r="A32" s="102"/>
      <c r="B32" s="56" t="s">
        <v>109</v>
      </c>
      <c r="C32" s="56" t="s">
        <v>17</v>
      </c>
      <c r="D32" s="132" t="s">
        <v>16</v>
      </c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65"/>
      <c r="BD32" s="65"/>
      <c r="BE32" s="65"/>
      <c r="BF32" s="65"/>
      <c r="BG32" s="65"/>
      <c r="BH32" s="65"/>
      <c r="BI32" s="65"/>
    </row>
    <row r="33" spans="1:61" ht="69" customHeight="1" x14ac:dyDescent="0.25">
      <c r="A33" s="112">
        <v>18</v>
      </c>
      <c r="B33" s="155" t="s">
        <v>154</v>
      </c>
      <c r="C33" s="105" t="s">
        <v>40</v>
      </c>
      <c r="D33" s="133" t="s">
        <v>37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64"/>
      <c r="BD33" s="64"/>
      <c r="BE33" s="64"/>
      <c r="BF33" s="64"/>
      <c r="BG33" s="64"/>
      <c r="BH33" s="64"/>
      <c r="BI33" s="64"/>
    </row>
    <row r="34" spans="1:61" ht="69" customHeight="1" x14ac:dyDescent="0.25">
      <c r="A34" s="113">
        <v>19</v>
      </c>
      <c r="B34" s="155" t="s">
        <v>155</v>
      </c>
      <c r="C34" s="105"/>
      <c r="D34" s="133"/>
      <c r="E34" s="217" t="str">
        <f>IF(E33="N","X","")</f>
        <v/>
      </c>
      <c r="F34" s="144" t="str">
        <f>IF(F33="N","X","")</f>
        <v/>
      </c>
      <c r="G34" s="144" t="str">
        <f>IF(G33="N","X","")</f>
        <v/>
      </c>
      <c r="H34" s="144" t="str">
        <f>IF(H33="N","X","")</f>
        <v/>
      </c>
      <c r="I34" s="144" t="str">
        <f>IF(I33="N","X","")</f>
        <v/>
      </c>
      <c r="J34" s="144"/>
      <c r="K34" s="144" t="str">
        <f t="shared" ref="K34:BB34" si="14">IF(K33="n","x","")</f>
        <v/>
      </c>
      <c r="L34" s="144" t="str">
        <f t="shared" si="14"/>
        <v/>
      </c>
      <c r="M34" s="144" t="str">
        <f t="shared" si="14"/>
        <v/>
      </c>
      <c r="N34" s="144" t="str">
        <f t="shared" si="14"/>
        <v/>
      </c>
      <c r="O34" s="144" t="str">
        <f t="shared" si="14"/>
        <v/>
      </c>
      <c r="P34" s="144" t="str">
        <f t="shared" si="14"/>
        <v/>
      </c>
      <c r="Q34" s="144" t="str">
        <f t="shared" si="14"/>
        <v/>
      </c>
      <c r="R34" s="144" t="str">
        <f t="shared" si="14"/>
        <v/>
      </c>
      <c r="S34" s="144" t="str">
        <f t="shared" si="14"/>
        <v/>
      </c>
      <c r="T34" s="144" t="str">
        <f t="shared" si="14"/>
        <v/>
      </c>
      <c r="U34" s="144" t="str">
        <f t="shared" si="14"/>
        <v/>
      </c>
      <c r="V34" s="144" t="str">
        <f t="shared" si="14"/>
        <v/>
      </c>
      <c r="W34" s="144" t="str">
        <f t="shared" si="14"/>
        <v/>
      </c>
      <c r="X34" s="144" t="str">
        <f t="shared" si="14"/>
        <v/>
      </c>
      <c r="Y34" s="144" t="str">
        <f t="shared" si="14"/>
        <v/>
      </c>
      <c r="Z34" s="144" t="str">
        <f t="shared" si="14"/>
        <v/>
      </c>
      <c r="AA34" s="144" t="str">
        <f t="shared" si="14"/>
        <v/>
      </c>
      <c r="AB34" s="144" t="str">
        <f t="shared" si="14"/>
        <v/>
      </c>
      <c r="AC34" s="144" t="str">
        <f t="shared" si="14"/>
        <v/>
      </c>
      <c r="AD34" s="144" t="str">
        <f t="shared" si="14"/>
        <v/>
      </c>
      <c r="AE34" s="144" t="str">
        <f t="shared" si="14"/>
        <v/>
      </c>
      <c r="AF34" s="144" t="str">
        <f t="shared" si="14"/>
        <v/>
      </c>
      <c r="AG34" s="144" t="str">
        <f t="shared" si="14"/>
        <v/>
      </c>
      <c r="AH34" s="144" t="str">
        <f t="shared" si="14"/>
        <v/>
      </c>
      <c r="AI34" s="144" t="str">
        <f t="shared" si="14"/>
        <v/>
      </c>
      <c r="AJ34" s="144" t="str">
        <f t="shared" si="14"/>
        <v/>
      </c>
      <c r="AK34" s="144" t="str">
        <f t="shared" si="14"/>
        <v/>
      </c>
      <c r="AL34" s="144" t="str">
        <f t="shared" si="14"/>
        <v/>
      </c>
      <c r="AM34" s="144" t="str">
        <f t="shared" si="14"/>
        <v/>
      </c>
      <c r="AN34" s="144" t="str">
        <f t="shared" si="14"/>
        <v/>
      </c>
      <c r="AO34" s="144" t="str">
        <f t="shared" si="14"/>
        <v/>
      </c>
      <c r="AP34" s="144" t="str">
        <f t="shared" si="14"/>
        <v/>
      </c>
      <c r="AQ34" s="144" t="str">
        <f t="shared" si="14"/>
        <v/>
      </c>
      <c r="AR34" s="144" t="str">
        <f t="shared" si="14"/>
        <v/>
      </c>
      <c r="AS34" s="144" t="str">
        <f t="shared" si="14"/>
        <v/>
      </c>
      <c r="AT34" s="144" t="str">
        <f t="shared" si="14"/>
        <v/>
      </c>
      <c r="AU34" s="144" t="str">
        <f t="shared" si="14"/>
        <v/>
      </c>
      <c r="AV34" s="144" t="str">
        <f t="shared" si="14"/>
        <v/>
      </c>
      <c r="AW34" s="144" t="str">
        <f t="shared" si="14"/>
        <v/>
      </c>
      <c r="AX34" s="144" t="str">
        <f t="shared" si="14"/>
        <v/>
      </c>
      <c r="AY34" s="144" t="str">
        <f t="shared" si="14"/>
        <v/>
      </c>
      <c r="AZ34" s="144" t="str">
        <f t="shared" si="14"/>
        <v/>
      </c>
      <c r="BA34" s="144" t="str">
        <f t="shared" si="14"/>
        <v/>
      </c>
      <c r="BB34" s="144" t="str">
        <f t="shared" si="14"/>
        <v/>
      </c>
      <c r="BC34" s="64"/>
      <c r="BD34" s="64"/>
      <c r="BE34" s="64"/>
      <c r="BF34" s="64"/>
      <c r="BG34" s="64"/>
      <c r="BH34" s="64"/>
      <c r="BI34" s="64"/>
    </row>
    <row r="35" spans="1:61" ht="69" customHeight="1" x14ac:dyDescent="0.25">
      <c r="A35" s="109">
        <v>20</v>
      </c>
      <c r="B35" s="155" t="s">
        <v>169</v>
      </c>
      <c r="C35" s="105" t="s">
        <v>40</v>
      </c>
      <c r="D35" s="133" t="s">
        <v>37</v>
      </c>
      <c r="E35" s="217"/>
      <c r="F35" s="214" t="str">
        <f>IF(OR(F33="N", F34="JST"),"X","")</f>
        <v/>
      </c>
      <c r="G35" s="144" t="str">
        <f t="shared" ref="G35:BA35" si="15">IF(OR(G33="N", G34="JST"),"X","")</f>
        <v/>
      </c>
      <c r="H35" s="214" t="str">
        <f t="shared" si="15"/>
        <v/>
      </c>
      <c r="I35" s="214" t="str">
        <f t="shared" si="15"/>
        <v/>
      </c>
      <c r="J35" s="214" t="str">
        <f t="shared" si="15"/>
        <v/>
      </c>
      <c r="K35" s="214" t="str">
        <f t="shared" si="15"/>
        <v/>
      </c>
      <c r="L35" s="214" t="str">
        <f t="shared" si="15"/>
        <v/>
      </c>
      <c r="M35" s="214" t="str">
        <f t="shared" si="15"/>
        <v/>
      </c>
      <c r="N35" s="214" t="str">
        <f t="shared" si="15"/>
        <v/>
      </c>
      <c r="O35" s="214" t="str">
        <f t="shared" si="15"/>
        <v/>
      </c>
      <c r="P35" s="214" t="str">
        <f t="shared" si="15"/>
        <v/>
      </c>
      <c r="Q35" s="214" t="str">
        <f t="shared" si="15"/>
        <v/>
      </c>
      <c r="R35" s="214" t="str">
        <f t="shared" si="15"/>
        <v/>
      </c>
      <c r="S35" s="214" t="str">
        <f t="shared" si="15"/>
        <v/>
      </c>
      <c r="T35" s="214" t="str">
        <f t="shared" si="15"/>
        <v/>
      </c>
      <c r="U35" s="214" t="str">
        <f t="shared" si="15"/>
        <v/>
      </c>
      <c r="V35" s="214" t="str">
        <f t="shared" si="15"/>
        <v/>
      </c>
      <c r="W35" s="214" t="str">
        <f t="shared" si="15"/>
        <v/>
      </c>
      <c r="X35" s="214" t="str">
        <f t="shared" si="15"/>
        <v/>
      </c>
      <c r="Y35" s="214" t="str">
        <f t="shared" si="15"/>
        <v/>
      </c>
      <c r="Z35" s="214" t="str">
        <f t="shared" si="15"/>
        <v/>
      </c>
      <c r="AA35" s="214" t="str">
        <f t="shared" si="15"/>
        <v/>
      </c>
      <c r="AB35" s="214" t="str">
        <f t="shared" si="15"/>
        <v/>
      </c>
      <c r="AC35" s="214" t="str">
        <f t="shared" si="15"/>
        <v/>
      </c>
      <c r="AD35" s="214" t="str">
        <f t="shared" si="15"/>
        <v/>
      </c>
      <c r="AE35" s="214" t="str">
        <f t="shared" si="15"/>
        <v/>
      </c>
      <c r="AF35" s="214" t="str">
        <f t="shared" si="15"/>
        <v/>
      </c>
      <c r="AG35" s="214" t="str">
        <f t="shared" si="15"/>
        <v/>
      </c>
      <c r="AH35" s="214" t="str">
        <f t="shared" si="15"/>
        <v/>
      </c>
      <c r="AI35" s="214" t="str">
        <f t="shared" si="15"/>
        <v/>
      </c>
      <c r="AJ35" s="214" t="str">
        <f t="shared" si="15"/>
        <v/>
      </c>
      <c r="AK35" s="214" t="str">
        <f t="shared" si="15"/>
        <v/>
      </c>
      <c r="AL35" s="214" t="str">
        <f t="shared" si="15"/>
        <v/>
      </c>
      <c r="AM35" s="214" t="str">
        <f t="shared" si="15"/>
        <v/>
      </c>
      <c r="AN35" s="214" t="str">
        <f t="shared" si="15"/>
        <v/>
      </c>
      <c r="AO35" s="214" t="str">
        <f t="shared" si="15"/>
        <v/>
      </c>
      <c r="AP35" s="214" t="str">
        <f t="shared" si="15"/>
        <v/>
      </c>
      <c r="AQ35" s="214" t="str">
        <f t="shared" si="15"/>
        <v/>
      </c>
      <c r="AR35" s="214" t="str">
        <f t="shared" si="15"/>
        <v/>
      </c>
      <c r="AS35" s="214" t="str">
        <f t="shared" si="15"/>
        <v/>
      </c>
      <c r="AT35" s="214" t="str">
        <f t="shared" si="15"/>
        <v/>
      </c>
      <c r="AU35" s="214" t="str">
        <f t="shared" si="15"/>
        <v/>
      </c>
      <c r="AV35" s="214" t="str">
        <f t="shared" si="15"/>
        <v/>
      </c>
      <c r="AW35" s="214" t="str">
        <f t="shared" si="15"/>
        <v/>
      </c>
      <c r="AX35" s="214" t="str">
        <f t="shared" si="15"/>
        <v/>
      </c>
      <c r="AY35" s="214" t="str">
        <f t="shared" si="15"/>
        <v/>
      </c>
      <c r="AZ35" s="214" t="str">
        <f t="shared" si="15"/>
        <v/>
      </c>
      <c r="BA35" s="214" t="str">
        <f t="shared" si="15"/>
        <v/>
      </c>
      <c r="BB35" s="214"/>
      <c r="BC35" s="64"/>
      <c r="BD35" s="64"/>
      <c r="BE35" s="64"/>
      <c r="BF35" s="64"/>
      <c r="BG35" s="64"/>
      <c r="BH35" s="64"/>
      <c r="BI35" s="64"/>
    </row>
    <row r="36" spans="1:61" ht="69" customHeight="1" x14ac:dyDescent="0.25">
      <c r="A36" s="114">
        <v>21</v>
      </c>
      <c r="B36" s="155" t="s">
        <v>93</v>
      </c>
      <c r="C36" s="105" t="s">
        <v>38</v>
      </c>
      <c r="D36" s="133" t="s">
        <v>85</v>
      </c>
      <c r="E36" s="217" t="str">
        <f>IF(OR(E33="N", E34="JS"),"X","")</f>
        <v/>
      </c>
      <c r="F36" s="214" t="str">
        <f>IF(OR(F33="N", F34="JS"),"X","")</f>
        <v/>
      </c>
      <c r="G36" s="214" t="str">
        <f t="shared" ref="G36:BB36" si="16">IF(OR(G33="N", G34="JS"),"X","")</f>
        <v/>
      </c>
      <c r="H36" s="214" t="str">
        <f t="shared" si="16"/>
        <v/>
      </c>
      <c r="I36" s="214" t="str">
        <f t="shared" si="16"/>
        <v/>
      </c>
      <c r="J36" s="214" t="str">
        <f t="shared" si="16"/>
        <v/>
      </c>
      <c r="K36" s="214" t="str">
        <f t="shared" si="16"/>
        <v/>
      </c>
      <c r="L36" s="214" t="str">
        <f t="shared" si="16"/>
        <v/>
      </c>
      <c r="M36" s="214" t="str">
        <f t="shared" si="16"/>
        <v/>
      </c>
      <c r="N36" s="214" t="str">
        <f t="shared" si="16"/>
        <v/>
      </c>
      <c r="O36" s="214" t="str">
        <f t="shared" si="16"/>
        <v/>
      </c>
      <c r="P36" s="214" t="str">
        <f t="shared" si="16"/>
        <v/>
      </c>
      <c r="Q36" s="214" t="str">
        <f t="shared" si="16"/>
        <v/>
      </c>
      <c r="R36" s="214" t="str">
        <f t="shared" si="16"/>
        <v/>
      </c>
      <c r="S36" s="214" t="str">
        <f t="shared" si="16"/>
        <v/>
      </c>
      <c r="T36" s="214" t="str">
        <f t="shared" si="16"/>
        <v/>
      </c>
      <c r="U36" s="214" t="str">
        <f t="shared" si="16"/>
        <v/>
      </c>
      <c r="V36" s="214" t="str">
        <f t="shared" si="16"/>
        <v/>
      </c>
      <c r="W36" s="214" t="str">
        <f t="shared" si="16"/>
        <v/>
      </c>
      <c r="X36" s="214" t="str">
        <f t="shared" si="16"/>
        <v/>
      </c>
      <c r="Y36" s="214" t="str">
        <f t="shared" si="16"/>
        <v/>
      </c>
      <c r="Z36" s="214" t="str">
        <f t="shared" si="16"/>
        <v/>
      </c>
      <c r="AA36" s="214" t="str">
        <f t="shared" si="16"/>
        <v/>
      </c>
      <c r="AB36" s="214" t="str">
        <f t="shared" si="16"/>
        <v/>
      </c>
      <c r="AC36" s="214" t="str">
        <f t="shared" si="16"/>
        <v/>
      </c>
      <c r="AD36" s="214" t="str">
        <f t="shared" si="16"/>
        <v/>
      </c>
      <c r="AE36" s="214" t="str">
        <f t="shared" si="16"/>
        <v/>
      </c>
      <c r="AF36" s="214" t="str">
        <f t="shared" si="16"/>
        <v/>
      </c>
      <c r="AG36" s="214" t="str">
        <f t="shared" si="16"/>
        <v/>
      </c>
      <c r="AH36" s="214" t="str">
        <f t="shared" si="16"/>
        <v/>
      </c>
      <c r="AI36" s="214" t="str">
        <f t="shared" si="16"/>
        <v/>
      </c>
      <c r="AJ36" s="214" t="str">
        <f t="shared" si="16"/>
        <v/>
      </c>
      <c r="AK36" s="214" t="str">
        <f t="shared" si="16"/>
        <v/>
      </c>
      <c r="AL36" s="214" t="str">
        <f t="shared" si="16"/>
        <v/>
      </c>
      <c r="AM36" s="214" t="str">
        <f t="shared" si="16"/>
        <v/>
      </c>
      <c r="AN36" s="214" t="str">
        <f t="shared" si="16"/>
        <v/>
      </c>
      <c r="AO36" s="214" t="str">
        <f t="shared" si="16"/>
        <v/>
      </c>
      <c r="AP36" s="214" t="str">
        <f t="shared" si="16"/>
        <v/>
      </c>
      <c r="AQ36" s="214" t="str">
        <f t="shared" si="16"/>
        <v/>
      </c>
      <c r="AR36" s="214" t="str">
        <f t="shared" si="16"/>
        <v/>
      </c>
      <c r="AS36" s="214" t="str">
        <f t="shared" si="16"/>
        <v/>
      </c>
      <c r="AT36" s="214" t="str">
        <f t="shared" si="16"/>
        <v/>
      </c>
      <c r="AU36" s="214" t="str">
        <f t="shared" si="16"/>
        <v/>
      </c>
      <c r="AV36" s="214" t="str">
        <f t="shared" si="16"/>
        <v/>
      </c>
      <c r="AW36" s="214" t="str">
        <f t="shared" si="16"/>
        <v/>
      </c>
      <c r="AX36" s="214" t="str">
        <f t="shared" si="16"/>
        <v/>
      </c>
      <c r="AY36" s="214" t="str">
        <f t="shared" si="16"/>
        <v/>
      </c>
      <c r="AZ36" s="214" t="str">
        <f t="shared" si="16"/>
        <v/>
      </c>
      <c r="BA36" s="214" t="str">
        <f t="shared" si="16"/>
        <v/>
      </c>
      <c r="BB36" s="214" t="str">
        <f t="shared" si="16"/>
        <v/>
      </c>
      <c r="BC36" s="64"/>
      <c r="BD36" s="64"/>
      <c r="BE36" s="64"/>
      <c r="BF36" s="64"/>
      <c r="BG36" s="64"/>
      <c r="BH36" s="64"/>
      <c r="BI36" s="64"/>
    </row>
    <row r="37" spans="1:61" ht="69" customHeight="1" x14ac:dyDescent="0.25">
      <c r="A37" s="114">
        <v>22</v>
      </c>
      <c r="B37" s="252" t="s">
        <v>156</v>
      </c>
      <c r="C37" s="189" t="s">
        <v>118</v>
      </c>
      <c r="D37" s="133" t="s">
        <v>75</v>
      </c>
      <c r="E37" s="217" t="str">
        <f>IF(E33="N","X","")</f>
        <v/>
      </c>
      <c r="F37" s="214" t="str">
        <f>IF(F33="N","X","")</f>
        <v/>
      </c>
      <c r="G37" s="214" t="str">
        <f t="shared" ref="G37:BB37" si="17">IF(G33="N","X","")</f>
        <v/>
      </c>
      <c r="H37" s="214" t="str">
        <f t="shared" si="17"/>
        <v/>
      </c>
      <c r="I37" s="214" t="str">
        <f t="shared" si="17"/>
        <v/>
      </c>
      <c r="J37" s="214" t="str">
        <f t="shared" si="17"/>
        <v/>
      </c>
      <c r="K37" s="214" t="str">
        <f t="shared" si="17"/>
        <v/>
      </c>
      <c r="L37" s="214" t="str">
        <f t="shared" si="17"/>
        <v/>
      </c>
      <c r="M37" s="214" t="str">
        <f t="shared" si="17"/>
        <v/>
      </c>
      <c r="N37" s="214" t="str">
        <f t="shared" si="17"/>
        <v/>
      </c>
      <c r="O37" s="214" t="str">
        <f t="shared" si="17"/>
        <v/>
      </c>
      <c r="P37" s="214" t="str">
        <f t="shared" si="17"/>
        <v/>
      </c>
      <c r="Q37" s="214" t="str">
        <f t="shared" si="17"/>
        <v/>
      </c>
      <c r="R37" s="214" t="str">
        <f t="shared" si="17"/>
        <v/>
      </c>
      <c r="S37" s="214" t="str">
        <f t="shared" si="17"/>
        <v/>
      </c>
      <c r="T37" s="214" t="str">
        <f t="shared" si="17"/>
        <v/>
      </c>
      <c r="U37" s="214" t="str">
        <f t="shared" si="17"/>
        <v/>
      </c>
      <c r="V37" s="214" t="str">
        <f t="shared" si="17"/>
        <v/>
      </c>
      <c r="W37" s="214" t="str">
        <f t="shared" si="17"/>
        <v/>
      </c>
      <c r="X37" s="214" t="str">
        <f t="shared" si="17"/>
        <v/>
      </c>
      <c r="Y37" s="214" t="str">
        <f t="shared" si="17"/>
        <v/>
      </c>
      <c r="Z37" s="214" t="str">
        <f t="shared" si="17"/>
        <v/>
      </c>
      <c r="AA37" s="214" t="str">
        <f t="shared" si="17"/>
        <v/>
      </c>
      <c r="AB37" s="214" t="str">
        <f t="shared" si="17"/>
        <v/>
      </c>
      <c r="AC37" s="214" t="str">
        <f t="shared" si="17"/>
        <v/>
      </c>
      <c r="AD37" s="214" t="str">
        <f t="shared" si="17"/>
        <v/>
      </c>
      <c r="AE37" s="214" t="str">
        <f t="shared" si="17"/>
        <v/>
      </c>
      <c r="AF37" s="214" t="str">
        <f t="shared" si="17"/>
        <v/>
      </c>
      <c r="AG37" s="214" t="str">
        <f t="shared" si="17"/>
        <v/>
      </c>
      <c r="AH37" s="214" t="str">
        <f t="shared" si="17"/>
        <v/>
      </c>
      <c r="AI37" s="214" t="str">
        <f t="shared" si="17"/>
        <v/>
      </c>
      <c r="AJ37" s="214" t="str">
        <f t="shared" si="17"/>
        <v/>
      </c>
      <c r="AK37" s="214" t="str">
        <f t="shared" si="17"/>
        <v/>
      </c>
      <c r="AL37" s="214" t="str">
        <f t="shared" si="17"/>
        <v/>
      </c>
      <c r="AM37" s="214" t="str">
        <f t="shared" si="17"/>
        <v/>
      </c>
      <c r="AN37" s="214" t="str">
        <f t="shared" si="17"/>
        <v/>
      </c>
      <c r="AO37" s="214" t="str">
        <f t="shared" si="17"/>
        <v/>
      </c>
      <c r="AP37" s="214" t="str">
        <f t="shared" si="17"/>
        <v/>
      </c>
      <c r="AQ37" s="214" t="str">
        <f t="shared" si="17"/>
        <v/>
      </c>
      <c r="AR37" s="214" t="str">
        <f t="shared" si="17"/>
        <v/>
      </c>
      <c r="AS37" s="214" t="str">
        <f t="shared" si="17"/>
        <v/>
      </c>
      <c r="AT37" s="214" t="str">
        <f t="shared" si="17"/>
        <v/>
      </c>
      <c r="AU37" s="214" t="str">
        <f t="shared" si="17"/>
        <v/>
      </c>
      <c r="AV37" s="214" t="str">
        <f t="shared" si="17"/>
        <v/>
      </c>
      <c r="AW37" s="214" t="str">
        <f t="shared" si="17"/>
        <v/>
      </c>
      <c r="AX37" s="214" t="str">
        <f t="shared" si="17"/>
        <v/>
      </c>
      <c r="AY37" s="214" t="str">
        <f t="shared" si="17"/>
        <v/>
      </c>
      <c r="AZ37" s="214" t="str">
        <f t="shared" si="17"/>
        <v/>
      </c>
      <c r="BA37" s="214" t="str">
        <f t="shared" si="17"/>
        <v/>
      </c>
      <c r="BB37" s="214" t="str">
        <f t="shared" si="17"/>
        <v/>
      </c>
      <c r="BC37" s="64"/>
      <c r="BD37" s="64"/>
      <c r="BE37" s="64"/>
      <c r="BF37" s="64"/>
      <c r="BG37" s="64"/>
      <c r="BH37" s="64"/>
      <c r="BI37" s="64"/>
    </row>
    <row r="38" spans="1:61" ht="69" customHeight="1" x14ac:dyDescent="0.25">
      <c r="A38" s="110">
        <v>23</v>
      </c>
      <c r="B38" s="155" t="s">
        <v>94</v>
      </c>
      <c r="C38" s="104" t="s">
        <v>41</v>
      </c>
      <c r="D38" s="133" t="s">
        <v>33</v>
      </c>
      <c r="E38" s="217" t="str">
        <f>IF(E33="N","X","")</f>
        <v/>
      </c>
      <c r="F38" s="214" t="str">
        <f>IF(F33="N","X","")</f>
        <v/>
      </c>
      <c r="G38" s="214" t="str">
        <f t="shared" ref="G38:BB38" si="18">IF(G33="N","X","")</f>
        <v/>
      </c>
      <c r="H38" s="214" t="str">
        <f t="shared" si="18"/>
        <v/>
      </c>
      <c r="I38" s="214" t="str">
        <f t="shared" si="18"/>
        <v/>
      </c>
      <c r="J38" s="214" t="str">
        <f t="shared" si="18"/>
        <v/>
      </c>
      <c r="K38" s="214" t="str">
        <f t="shared" si="18"/>
        <v/>
      </c>
      <c r="L38" s="214" t="str">
        <f t="shared" si="18"/>
        <v/>
      </c>
      <c r="M38" s="214" t="str">
        <f t="shared" si="18"/>
        <v/>
      </c>
      <c r="N38" s="214" t="str">
        <f t="shared" si="18"/>
        <v/>
      </c>
      <c r="O38" s="214" t="str">
        <f t="shared" si="18"/>
        <v/>
      </c>
      <c r="P38" s="214" t="str">
        <f t="shared" si="18"/>
        <v/>
      </c>
      <c r="Q38" s="214" t="str">
        <f t="shared" si="18"/>
        <v/>
      </c>
      <c r="R38" s="214" t="str">
        <f t="shared" si="18"/>
        <v/>
      </c>
      <c r="S38" s="214" t="str">
        <f t="shared" si="18"/>
        <v/>
      </c>
      <c r="T38" s="214" t="str">
        <f t="shared" si="18"/>
        <v/>
      </c>
      <c r="U38" s="214" t="str">
        <f t="shared" si="18"/>
        <v/>
      </c>
      <c r="V38" s="214" t="str">
        <f t="shared" si="18"/>
        <v/>
      </c>
      <c r="W38" s="214" t="str">
        <f t="shared" si="18"/>
        <v/>
      </c>
      <c r="X38" s="214" t="str">
        <f t="shared" si="18"/>
        <v/>
      </c>
      <c r="Y38" s="214" t="str">
        <f t="shared" si="18"/>
        <v/>
      </c>
      <c r="Z38" s="214" t="str">
        <f t="shared" si="18"/>
        <v/>
      </c>
      <c r="AA38" s="214" t="str">
        <f t="shared" si="18"/>
        <v/>
      </c>
      <c r="AB38" s="214" t="str">
        <f t="shared" si="18"/>
        <v/>
      </c>
      <c r="AC38" s="214" t="str">
        <f t="shared" si="18"/>
        <v/>
      </c>
      <c r="AD38" s="214" t="str">
        <f t="shared" si="18"/>
        <v/>
      </c>
      <c r="AE38" s="214" t="str">
        <f t="shared" si="18"/>
        <v/>
      </c>
      <c r="AF38" s="214" t="str">
        <f t="shared" si="18"/>
        <v/>
      </c>
      <c r="AG38" s="214" t="str">
        <f t="shared" si="18"/>
        <v/>
      </c>
      <c r="AH38" s="214" t="str">
        <f t="shared" si="18"/>
        <v/>
      </c>
      <c r="AI38" s="214" t="str">
        <f t="shared" si="18"/>
        <v/>
      </c>
      <c r="AJ38" s="214" t="str">
        <f t="shared" si="18"/>
        <v/>
      </c>
      <c r="AK38" s="214" t="str">
        <f t="shared" si="18"/>
        <v/>
      </c>
      <c r="AL38" s="214" t="str">
        <f t="shared" si="18"/>
        <v/>
      </c>
      <c r="AM38" s="214" t="str">
        <f t="shared" si="18"/>
        <v/>
      </c>
      <c r="AN38" s="214" t="str">
        <f t="shared" si="18"/>
        <v/>
      </c>
      <c r="AO38" s="214" t="str">
        <f t="shared" si="18"/>
        <v/>
      </c>
      <c r="AP38" s="214" t="str">
        <f t="shared" si="18"/>
        <v/>
      </c>
      <c r="AQ38" s="214" t="str">
        <f t="shared" si="18"/>
        <v/>
      </c>
      <c r="AR38" s="214" t="str">
        <f t="shared" si="18"/>
        <v/>
      </c>
      <c r="AS38" s="214" t="str">
        <f t="shared" si="18"/>
        <v/>
      </c>
      <c r="AT38" s="214" t="str">
        <f t="shared" si="18"/>
        <v/>
      </c>
      <c r="AU38" s="214" t="str">
        <f t="shared" si="18"/>
        <v/>
      </c>
      <c r="AV38" s="214" t="str">
        <f t="shared" si="18"/>
        <v/>
      </c>
      <c r="AW38" s="214" t="str">
        <f t="shared" si="18"/>
        <v/>
      </c>
      <c r="AX38" s="214" t="str">
        <f t="shared" si="18"/>
        <v/>
      </c>
      <c r="AY38" s="214" t="str">
        <f t="shared" si="18"/>
        <v/>
      </c>
      <c r="AZ38" s="214" t="str">
        <f t="shared" si="18"/>
        <v/>
      </c>
      <c r="BA38" s="214" t="str">
        <f t="shared" si="18"/>
        <v/>
      </c>
      <c r="BB38" s="214" t="str">
        <f t="shared" si="18"/>
        <v/>
      </c>
      <c r="BC38" s="64"/>
      <c r="BD38" s="64"/>
      <c r="BE38" s="64"/>
      <c r="BF38" s="64"/>
      <c r="BG38" s="64"/>
      <c r="BH38" s="64"/>
      <c r="BI38" s="64"/>
    </row>
    <row r="39" spans="1:61" ht="69" customHeight="1" thickBot="1" x14ac:dyDescent="0.3">
      <c r="A39" s="115"/>
      <c r="B39" s="107" t="s">
        <v>45</v>
      </c>
      <c r="C39" s="116"/>
      <c r="D39" s="136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64"/>
      <c r="BD39" s="64"/>
      <c r="BE39" s="64"/>
      <c r="BF39" s="64"/>
      <c r="BG39" s="64"/>
      <c r="BH39" s="64"/>
      <c r="BI39" s="64"/>
    </row>
    <row r="40" spans="1:61" ht="69" customHeight="1" thickBot="1" x14ac:dyDescent="0.3">
      <c r="A40" s="102"/>
      <c r="B40" s="56" t="s">
        <v>42</v>
      </c>
      <c r="C40" s="56" t="s">
        <v>17</v>
      </c>
      <c r="D40" s="132" t="s">
        <v>16</v>
      </c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65"/>
      <c r="BD40" s="65"/>
      <c r="BE40" s="65"/>
      <c r="BF40" s="65"/>
      <c r="BG40" s="65"/>
      <c r="BH40" s="65"/>
      <c r="BI40" s="65"/>
    </row>
    <row r="41" spans="1:61" ht="69" customHeight="1" x14ac:dyDescent="0.25">
      <c r="A41" s="118">
        <v>24</v>
      </c>
      <c r="B41" s="253" t="s">
        <v>157</v>
      </c>
      <c r="C41" s="119" t="s">
        <v>38</v>
      </c>
      <c r="D41" s="137" t="s">
        <v>37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00"/>
      <c r="BD41" s="100"/>
      <c r="BE41" s="100"/>
      <c r="BF41" s="100"/>
      <c r="BG41" s="100"/>
      <c r="BH41" s="100"/>
      <c r="BI41" s="100"/>
    </row>
    <row r="42" spans="1:61" ht="69" customHeight="1" x14ac:dyDescent="0.25">
      <c r="A42" s="118">
        <v>25</v>
      </c>
      <c r="B42" s="119" t="s">
        <v>89</v>
      </c>
      <c r="C42" s="120"/>
      <c r="D42" s="137" t="s">
        <v>37</v>
      </c>
      <c r="E42" s="217" t="str">
        <f>IF(E41="N","X","")</f>
        <v/>
      </c>
      <c r="F42" s="217" t="str">
        <f>IF(F41="N","X","")</f>
        <v/>
      </c>
      <c r="G42" s="217" t="str">
        <f t="shared" ref="G42:BB42" si="19">IF(G41="N","X","")</f>
        <v/>
      </c>
      <c r="H42" s="217" t="str">
        <f t="shared" si="19"/>
        <v/>
      </c>
      <c r="I42" s="217" t="str">
        <f t="shared" si="19"/>
        <v/>
      </c>
      <c r="J42" s="217" t="str">
        <f t="shared" si="19"/>
        <v/>
      </c>
      <c r="K42" s="217" t="str">
        <f t="shared" si="19"/>
        <v/>
      </c>
      <c r="L42" s="217" t="str">
        <f t="shared" si="19"/>
        <v/>
      </c>
      <c r="M42" s="217" t="str">
        <f t="shared" si="19"/>
        <v/>
      </c>
      <c r="N42" s="217" t="str">
        <f t="shared" si="19"/>
        <v/>
      </c>
      <c r="O42" s="217" t="str">
        <f t="shared" si="19"/>
        <v/>
      </c>
      <c r="P42" s="217" t="str">
        <f t="shared" si="19"/>
        <v/>
      </c>
      <c r="Q42" s="217" t="str">
        <f t="shared" si="19"/>
        <v/>
      </c>
      <c r="R42" s="217" t="str">
        <f t="shared" si="19"/>
        <v/>
      </c>
      <c r="S42" s="217" t="str">
        <f t="shared" si="19"/>
        <v/>
      </c>
      <c r="T42" s="217" t="str">
        <f t="shared" si="19"/>
        <v/>
      </c>
      <c r="U42" s="217" t="str">
        <f t="shared" si="19"/>
        <v/>
      </c>
      <c r="V42" s="217" t="str">
        <f t="shared" si="19"/>
        <v/>
      </c>
      <c r="W42" s="217" t="str">
        <f t="shared" si="19"/>
        <v/>
      </c>
      <c r="X42" s="217" t="str">
        <f t="shared" si="19"/>
        <v/>
      </c>
      <c r="Y42" s="217" t="str">
        <f t="shared" si="19"/>
        <v/>
      </c>
      <c r="Z42" s="217" t="str">
        <f t="shared" si="19"/>
        <v/>
      </c>
      <c r="AA42" s="217" t="str">
        <f t="shared" si="19"/>
        <v/>
      </c>
      <c r="AB42" s="217" t="str">
        <f t="shared" si="19"/>
        <v/>
      </c>
      <c r="AC42" s="217" t="str">
        <f t="shared" si="19"/>
        <v/>
      </c>
      <c r="AD42" s="217" t="str">
        <f t="shared" si="19"/>
        <v/>
      </c>
      <c r="AE42" s="217" t="str">
        <f t="shared" si="19"/>
        <v/>
      </c>
      <c r="AF42" s="217" t="str">
        <f t="shared" si="19"/>
        <v/>
      </c>
      <c r="AG42" s="217" t="str">
        <f t="shared" si="19"/>
        <v/>
      </c>
      <c r="AH42" s="217" t="str">
        <f t="shared" si="19"/>
        <v/>
      </c>
      <c r="AI42" s="217" t="str">
        <f t="shared" si="19"/>
        <v/>
      </c>
      <c r="AJ42" s="217" t="str">
        <f t="shared" si="19"/>
        <v/>
      </c>
      <c r="AK42" s="217" t="str">
        <f t="shared" si="19"/>
        <v/>
      </c>
      <c r="AL42" s="217" t="str">
        <f t="shared" si="19"/>
        <v/>
      </c>
      <c r="AM42" s="217" t="str">
        <f t="shared" si="19"/>
        <v/>
      </c>
      <c r="AN42" s="217" t="str">
        <f t="shared" si="19"/>
        <v/>
      </c>
      <c r="AO42" s="217" t="str">
        <f t="shared" si="19"/>
        <v/>
      </c>
      <c r="AP42" s="217" t="str">
        <f t="shared" si="19"/>
        <v/>
      </c>
      <c r="AQ42" s="217" t="str">
        <f t="shared" si="19"/>
        <v/>
      </c>
      <c r="AR42" s="217" t="str">
        <f t="shared" si="19"/>
        <v/>
      </c>
      <c r="AS42" s="217" t="str">
        <f t="shared" si="19"/>
        <v/>
      </c>
      <c r="AT42" s="217" t="str">
        <f t="shared" si="19"/>
        <v/>
      </c>
      <c r="AU42" s="217" t="str">
        <f t="shared" si="19"/>
        <v/>
      </c>
      <c r="AV42" s="217" t="str">
        <f t="shared" si="19"/>
        <v/>
      </c>
      <c r="AW42" s="217" t="str">
        <f t="shared" si="19"/>
        <v/>
      </c>
      <c r="AX42" s="217" t="str">
        <f t="shared" si="19"/>
        <v/>
      </c>
      <c r="AY42" s="217" t="str">
        <f t="shared" si="19"/>
        <v/>
      </c>
      <c r="AZ42" s="217" t="str">
        <f t="shared" si="19"/>
        <v/>
      </c>
      <c r="BA42" s="217" t="str">
        <f t="shared" si="19"/>
        <v/>
      </c>
      <c r="BB42" s="217" t="str">
        <f t="shared" si="19"/>
        <v/>
      </c>
      <c r="BC42" s="100"/>
      <c r="BD42" s="100"/>
      <c r="BE42" s="100"/>
      <c r="BF42" s="100"/>
      <c r="BG42" s="100"/>
      <c r="BH42" s="100"/>
      <c r="BI42" s="100"/>
    </row>
    <row r="43" spans="1:61" ht="69" customHeight="1" x14ac:dyDescent="0.25">
      <c r="A43" s="114">
        <v>26</v>
      </c>
      <c r="B43" s="119" t="s">
        <v>43</v>
      </c>
      <c r="C43" s="119" t="s">
        <v>38</v>
      </c>
      <c r="D43" s="137" t="s">
        <v>85</v>
      </c>
      <c r="E43" s="217" t="str">
        <f t="shared" ref="E43:BB43" si="20">IF(E41="N","X","")</f>
        <v/>
      </c>
      <c r="F43" s="217" t="str">
        <f t="shared" si="20"/>
        <v/>
      </c>
      <c r="G43" s="217" t="str">
        <f t="shared" si="20"/>
        <v/>
      </c>
      <c r="H43" s="217" t="str">
        <f t="shared" si="20"/>
        <v/>
      </c>
      <c r="I43" s="217" t="str">
        <f t="shared" si="20"/>
        <v/>
      </c>
      <c r="J43" s="217" t="str">
        <f t="shared" si="20"/>
        <v/>
      </c>
      <c r="K43" s="217" t="str">
        <f t="shared" si="20"/>
        <v/>
      </c>
      <c r="L43" s="217" t="str">
        <f t="shared" si="20"/>
        <v/>
      </c>
      <c r="M43" s="217" t="str">
        <f t="shared" si="20"/>
        <v/>
      </c>
      <c r="N43" s="217" t="str">
        <f t="shared" si="20"/>
        <v/>
      </c>
      <c r="O43" s="217" t="str">
        <f t="shared" si="20"/>
        <v/>
      </c>
      <c r="P43" s="217" t="str">
        <f t="shared" si="20"/>
        <v/>
      </c>
      <c r="Q43" s="217" t="str">
        <f t="shared" si="20"/>
        <v/>
      </c>
      <c r="R43" s="217" t="str">
        <f t="shared" si="20"/>
        <v/>
      </c>
      <c r="S43" s="217" t="str">
        <f t="shared" si="20"/>
        <v/>
      </c>
      <c r="T43" s="217" t="str">
        <f t="shared" si="20"/>
        <v/>
      </c>
      <c r="U43" s="217" t="str">
        <f t="shared" si="20"/>
        <v/>
      </c>
      <c r="V43" s="217" t="str">
        <f t="shared" si="20"/>
        <v/>
      </c>
      <c r="W43" s="217" t="str">
        <f t="shared" si="20"/>
        <v/>
      </c>
      <c r="X43" s="217" t="str">
        <f t="shared" si="20"/>
        <v/>
      </c>
      <c r="Y43" s="217" t="str">
        <f t="shared" si="20"/>
        <v/>
      </c>
      <c r="Z43" s="217" t="str">
        <f t="shared" si="20"/>
        <v/>
      </c>
      <c r="AA43" s="217" t="str">
        <f t="shared" si="20"/>
        <v/>
      </c>
      <c r="AB43" s="217" t="str">
        <f t="shared" si="20"/>
        <v/>
      </c>
      <c r="AC43" s="217" t="str">
        <f t="shared" si="20"/>
        <v/>
      </c>
      <c r="AD43" s="217" t="str">
        <f t="shared" si="20"/>
        <v/>
      </c>
      <c r="AE43" s="217" t="str">
        <f t="shared" si="20"/>
        <v/>
      </c>
      <c r="AF43" s="217" t="str">
        <f t="shared" si="20"/>
        <v/>
      </c>
      <c r="AG43" s="217" t="str">
        <f t="shared" si="20"/>
        <v/>
      </c>
      <c r="AH43" s="217" t="str">
        <f t="shared" si="20"/>
        <v/>
      </c>
      <c r="AI43" s="217" t="str">
        <f t="shared" si="20"/>
        <v/>
      </c>
      <c r="AJ43" s="217" t="str">
        <f t="shared" si="20"/>
        <v/>
      </c>
      <c r="AK43" s="217" t="str">
        <f t="shared" si="20"/>
        <v/>
      </c>
      <c r="AL43" s="217" t="str">
        <f t="shared" si="20"/>
        <v/>
      </c>
      <c r="AM43" s="217" t="str">
        <f t="shared" si="20"/>
        <v/>
      </c>
      <c r="AN43" s="217" t="str">
        <f t="shared" si="20"/>
        <v/>
      </c>
      <c r="AO43" s="217" t="str">
        <f t="shared" si="20"/>
        <v/>
      </c>
      <c r="AP43" s="217" t="str">
        <f t="shared" si="20"/>
        <v/>
      </c>
      <c r="AQ43" s="217" t="str">
        <f t="shared" si="20"/>
        <v/>
      </c>
      <c r="AR43" s="217" t="str">
        <f t="shared" si="20"/>
        <v/>
      </c>
      <c r="AS43" s="217" t="str">
        <f t="shared" si="20"/>
        <v/>
      </c>
      <c r="AT43" s="217" t="str">
        <f t="shared" si="20"/>
        <v/>
      </c>
      <c r="AU43" s="217" t="str">
        <f t="shared" si="20"/>
        <v/>
      </c>
      <c r="AV43" s="217" t="str">
        <f t="shared" si="20"/>
        <v/>
      </c>
      <c r="AW43" s="217" t="str">
        <f t="shared" si="20"/>
        <v/>
      </c>
      <c r="AX43" s="217" t="str">
        <f t="shared" si="20"/>
        <v/>
      </c>
      <c r="AY43" s="217" t="str">
        <f t="shared" si="20"/>
        <v/>
      </c>
      <c r="AZ43" s="217" t="str">
        <f t="shared" si="20"/>
        <v/>
      </c>
      <c r="BA43" s="217" t="str">
        <f t="shared" si="20"/>
        <v/>
      </c>
      <c r="BB43" s="217" t="str">
        <f t="shared" si="20"/>
        <v/>
      </c>
      <c r="BC43" s="100"/>
      <c r="BD43" s="100"/>
      <c r="BE43" s="100"/>
      <c r="BF43" s="100"/>
      <c r="BG43" s="100"/>
      <c r="BH43" s="100"/>
      <c r="BI43" s="100"/>
    </row>
    <row r="44" spans="1:61" ht="69" customHeight="1" x14ac:dyDescent="0.25">
      <c r="A44" s="244">
        <v>27</v>
      </c>
      <c r="B44" s="119" t="s">
        <v>110</v>
      </c>
      <c r="C44" s="119" t="s">
        <v>38</v>
      </c>
      <c r="D44" s="137" t="s">
        <v>85</v>
      </c>
      <c r="E44" s="217" t="str">
        <f t="shared" ref="E44:AJ44" si="21">IF(E41="N","X","")</f>
        <v/>
      </c>
      <c r="F44" s="217" t="str">
        <f t="shared" si="21"/>
        <v/>
      </c>
      <c r="G44" s="217" t="str">
        <f t="shared" si="21"/>
        <v/>
      </c>
      <c r="H44" s="217" t="str">
        <f t="shared" si="21"/>
        <v/>
      </c>
      <c r="I44" s="217" t="str">
        <f t="shared" si="21"/>
        <v/>
      </c>
      <c r="J44" s="217" t="str">
        <f t="shared" si="21"/>
        <v/>
      </c>
      <c r="K44" s="217" t="str">
        <f t="shared" si="21"/>
        <v/>
      </c>
      <c r="L44" s="217" t="str">
        <f t="shared" si="21"/>
        <v/>
      </c>
      <c r="M44" s="217" t="str">
        <f t="shared" si="21"/>
        <v/>
      </c>
      <c r="N44" s="217" t="str">
        <f t="shared" si="21"/>
        <v/>
      </c>
      <c r="O44" s="217" t="str">
        <f t="shared" si="21"/>
        <v/>
      </c>
      <c r="P44" s="217" t="str">
        <f t="shared" si="21"/>
        <v/>
      </c>
      <c r="Q44" s="217" t="str">
        <f t="shared" si="21"/>
        <v/>
      </c>
      <c r="R44" s="217" t="str">
        <f t="shared" si="21"/>
        <v/>
      </c>
      <c r="S44" s="217" t="str">
        <f t="shared" si="21"/>
        <v/>
      </c>
      <c r="T44" s="217" t="str">
        <f t="shared" si="21"/>
        <v/>
      </c>
      <c r="U44" s="217" t="str">
        <f t="shared" si="21"/>
        <v/>
      </c>
      <c r="V44" s="217" t="str">
        <f t="shared" si="21"/>
        <v/>
      </c>
      <c r="W44" s="217" t="str">
        <f t="shared" si="21"/>
        <v/>
      </c>
      <c r="X44" s="217" t="str">
        <f t="shared" si="21"/>
        <v/>
      </c>
      <c r="Y44" s="217" t="str">
        <f t="shared" si="21"/>
        <v/>
      </c>
      <c r="Z44" s="217" t="str">
        <f t="shared" si="21"/>
        <v/>
      </c>
      <c r="AA44" s="217" t="str">
        <f t="shared" si="21"/>
        <v/>
      </c>
      <c r="AB44" s="217" t="str">
        <f t="shared" si="21"/>
        <v/>
      </c>
      <c r="AC44" s="217" t="str">
        <f t="shared" si="21"/>
        <v/>
      </c>
      <c r="AD44" s="217" t="str">
        <f t="shared" si="21"/>
        <v/>
      </c>
      <c r="AE44" s="217" t="str">
        <f t="shared" si="21"/>
        <v/>
      </c>
      <c r="AF44" s="217" t="str">
        <f t="shared" si="21"/>
        <v/>
      </c>
      <c r="AG44" s="217" t="str">
        <f t="shared" si="21"/>
        <v/>
      </c>
      <c r="AH44" s="217" t="str">
        <f t="shared" si="21"/>
        <v/>
      </c>
      <c r="AI44" s="217" t="str">
        <f t="shared" si="21"/>
        <v/>
      </c>
      <c r="AJ44" s="217" t="str">
        <f t="shared" si="21"/>
        <v/>
      </c>
      <c r="AK44" s="217" t="str">
        <f t="shared" ref="AK44:BB44" si="22">IF(AK41="N","X","")</f>
        <v/>
      </c>
      <c r="AL44" s="217" t="str">
        <f t="shared" si="22"/>
        <v/>
      </c>
      <c r="AM44" s="217" t="str">
        <f t="shared" si="22"/>
        <v/>
      </c>
      <c r="AN44" s="217" t="str">
        <f t="shared" si="22"/>
        <v/>
      </c>
      <c r="AO44" s="217" t="str">
        <f t="shared" si="22"/>
        <v/>
      </c>
      <c r="AP44" s="217" t="str">
        <f t="shared" si="22"/>
        <v/>
      </c>
      <c r="AQ44" s="217" t="str">
        <f t="shared" si="22"/>
        <v/>
      </c>
      <c r="AR44" s="217" t="str">
        <f t="shared" si="22"/>
        <v/>
      </c>
      <c r="AS44" s="217" t="str">
        <f t="shared" si="22"/>
        <v/>
      </c>
      <c r="AT44" s="217" t="str">
        <f t="shared" si="22"/>
        <v/>
      </c>
      <c r="AU44" s="217" t="str">
        <f t="shared" si="22"/>
        <v/>
      </c>
      <c r="AV44" s="217" t="str">
        <f t="shared" si="22"/>
        <v/>
      </c>
      <c r="AW44" s="217" t="str">
        <f t="shared" si="22"/>
        <v/>
      </c>
      <c r="AX44" s="217" t="str">
        <f t="shared" si="22"/>
        <v/>
      </c>
      <c r="AY44" s="217" t="str">
        <f t="shared" si="22"/>
        <v/>
      </c>
      <c r="AZ44" s="217" t="str">
        <f t="shared" si="22"/>
        <v/>
      </c>
      <c r="BA44" s="217" t="str">
        <f t="shared" si="22"/>
        <v/>
      </c>
      <c r="BB44" s="217" t="str">
        <f t="shared" si="22"/>
        <v/>
      </c>
      <c r="BC44" s="100"/>
      <c r="BD44" s="100"/>
      <c r="BE44" s="100"/>
      <c r="BF44" s="100"/>
      <c r="BG44" s="100"/>
      <c r="BH44" s="100"/>
      <c r="BI44" s="100"/>
    </row>
    <row r="45" spans="1:61" ht="69" customHeight="1" x14ac:dyDescent="0.25">
      <c r="A45" s="121">
        <v>28</v>
      </c>
      <c r="B45" s="119" t="s">
        <v>108</v>
      </c>
      <c r="C45" s="119" t="s">
        <v>44</v>
      </c>
      <c r="D45" s="137" t="s">
        <v>119</v>
      </c>
      <c r="E45" s="217" t="str">
        <f t="shared" ref="E45:AJ45" si="23">IF(E41="N","X","")</f>
        <v/>
      </c>
      <c r="F45" s="217" t="str">
        <f t="shared" si="23"/>
        <v/>
      </c>
      <c r="G45" s="217" t="str">
        <f t="shared" si="23"/>
        <v/>
      </c>
      <c r="H45" s="217" t="str">
        <f t="shared" si="23"/>
        <v/>
      </c>
      <c r="I45" s="217" t="str">
        <f t="shared" si="23"/>
        <v/>
      </c>
      <c r="J45" s="217" t="str">
        <f t="shared" si="23"/>
        <v/>
      </c>
      <c r="K45" s="217" t="str">
        <f t="shared" si="23"/>
        <v/>
      </c>
      <c r="L45" s="217" t="str">
        <f t="shared" si="23"/>
        <v/>
      </c>
      <c r="M45" s="217" t="str">
        <f t="shared" si="23"/>
        <v/>
      </c>
      <c r="N45" s="217" t="str">
        <f t="shared" si="23"/>
        <v/>
      </c>
      <c r="O45" s="217" t="str">
        <f t="shared" si="23"/>
        <v/>
      </c>
      <c r="P45" s="217" t="str">
        <f t="shared" si="23"/>
        <v/>
      </c>
      <c r="Q45" s="217" t="str">
        <f t="shared" si="23"/>
        <v/>
      </c>
      <c r="R45" s="217" t="str">
        <f t="shared" si="23"/>
        <v/>
      </c>
      <c r="S45" s="217" t="str">
        <f t="shared" si="23"/>
        <v/>
      </c>
      <c r="T45" s="217" t="str">
        <f t="shared" si="23"/>
        <v/>
      </c>
      <c r="U45" s="217" t="str">
        <f t="shared" si="23"/>
        <v/>
      </c>
      <c r="V45" s="217" t="str">
        <f t="shared" si="23"/>
        <v/>
      </c>
      <c r="W45" s="217" t="str">
        <f t="shared" si="23"/>
        <v/>
      </c>
      <c r="X45" s="217" t="str">
        <f t="shared" si="23"/>
        <v/>
      </c>
      <c r="Y45" s="217" t="str">
        <f t="shared" si="23"/>
        <v/>
      </c>
      <c r="Z45" s="217" t="str">
        <f t="shared" si="23"/>
        <v/>
      </c>
      <c r="AA45" s="217" t="str">
        <f t="shared" si="23"/>
        <v/>
      </c>
      <c r="AB45" s="217" t="str">
        <f t="shared" si="23"/>
        <v/>
      </c>
      <c r="AC45" s="217" t="str">
        <f t="shared" si="23"/>
        <v/>
      </c>
      <c r="AD45" s="217" t="str">
        <f t="shared" si="23"/>
        <v/>
      </c>
      <c r="AE45" s="217" t="str">
        <f t="shared" si="23"/>
        <v/>
      </c>
      <c r="AF45" s="217" t="str">
        <f t="shared" si="23"/>
        <v/>
      </c>
      <c r="AG45" s="217" t="str">
        <f t="shared" si="23"/>
        <v/>
      </c>
      <c r="AH45" s="217" t="str">
        <f t="shared" si="23"/>
        <v/>
      </c>
      <c r="AI45" s="217" t="str">
        <f t="shared" si="23"/>
        <v/>
      </c>
      <c r="AJ45" s="217" t="str">
        <f t="shared" si="23"/>
        <v/>
      </c>
      <c r="AK45" s="217" t="str">
        <f t="shared" ref="AK45:BB45" si="24">IF(AK41="N","X","")</f>
        <v/>
      </c>
      <c r="AL45" s="217" t="str">
        <f t="shared" si="24"/>
        <v/>
      </c>
      <c r="AM45" s="217" t="str">
        <f t="shared" si="24"/>
        <v/>
      </c>
      <c r="AN45" s="217" t="str">
        <f t="shared" si="24"/>
        <v/>
      </c>
      <c r="AO45" s="217" t="str">
        <f t="shared" si="24"/>
        <v/>
      </c>
      <c r="AP45" s="217" t="str">
        <f t="shared" si="24"/>
        <v/>
      </c>
      <c r="AQ45" s="217" t="str">
        <f t="shared" si="24"/>
        <v/>
      </c>
      <c r="AR45" s="217" t="str">
        <f t="shared" si="24"/>
        <v/>
      </c>
      <c r="AS45" s="217" t="str">
        <f t="shared" si="24"/>
        <v/>
      </c>
      <c r="AT45" s="217" t="str">
        <f t="shared" si="24"/>
        <v/>
      </c>
      <c r="AU45" s="217" t="str">
        <f t="shared" si="24"/>
        <v/>
      </c>
      <c r="AV45" s="217" t="str">
        <f t="shared" si="24"/>
        <v/>
      </c>
      <c r="AW45" s="217" t="str">
        <f t="shared" si="24"/>
        <v/>
      </c>
      <c r="AX45" s="217" t="str">
        <f t="shared" si="24"/>
        <v/>
      </c>
      <c r="AY45" s="217" t="str">
        <f t="shared" si="24"/>
        <v/>
      </c>
      <c r="AZ45" s="217" t="str">
        <f t="shared" si="24"/>
        <v/>
      </c>
      <c r="BA45" s="217" t="str">
        <f t="shared" si="24"/>
        <v/>
      </c>
      <c r="BB45" s="217" t="str">
        <f t="shared" si="24"/>
        <v/>
      </c>
      <c r="BC45" s="100"/>
      <c r="BD45" s="100"/>
      <c r="BE45" s="100"/>
      <c r="BF45" s="100"/>
      <c r="BG45" s="100"/>
      <c r="BH45" s="100"/>
      <c r="BI45" s="100"/>
    </row>
    <row r="46" spans="1:61" ht="69" customHeight="1" x14ac:dyDescent="0.25">
      <c r="A46" s="121">
        <v>29</v>
      </c>
      <c r="B46" s="119" t="s">
        <v>91</v>
      </c>
      <c r="C46" s="119" t="s">
        <v>41</v>
      </c>
      <c r="D46" s="137" t="s">
        <v>33</v>
      </c>
      <c r="E46" s="217" t="str">
        <f t="shared" ref="E46:BB46" si="25">IF(E41="N", "X", "")</f>
        <v/>
      </c>
      <c r="F46" s="217" t="str">
        <f t="shared" si="25"/>
        <v/>
      </c>
      <c r="G46" s="217" t="str">
        <f t="shared" si="25"/>
        <v/>
      </c>
      <c r="H46" s="217" t="str">
        <f t="shared" si="25"/>
        <v/>
      </c>
      <c r="I46" s="217" t="str">
        <f t="shared" si="25"/>
        <v/>
      </c>
      <c r="J46" s="217" t="str">
        <f t="shared" si="25"/>
        <v/>
      </c>
      <c r="K46" s="217" t="str">
        <f t="shared" si="25"/>
        <v/>
      </c>
      <c r="L46" s="217" t="str">
        <f t="shared" si="25"/>
        <v/>
      </c>
      <c r="M46" s="217" t="str">
        <f t="shared" si="25"/>
        <v/>
      </c>
      <c r="N46" s="217" t="str">
        <f t="shared" si="25"/>
        <v/>
      </c>
      <c r="O46" s="217" t="str">
        <f t="shared" si="25"/>
        <v/>
      </c>
      <c r="P46" s="217" t="str">
        <f t="shared" si="25"/>
        <v/>
      </c>
      <c r="Q46" s="217" t="str">
        <f t="shared" si="25"/>
        <v/>
      </c>
      <c r="R46" s="217" t="str">
        <f t="shared" si="25"/>
        <v/>
      </c>
      <c r="S46" s="217" t="str">
        <f t="shared" si="25"/>
        <v/>
      </c>
      <c r="T46" s="217" t="str">
        <f t="shared" si="25"/>
        <v/>
      </c>
      <c r="U46" s="217" t="str">
        <f t="shared" si="25"/>
        <v/>
      </c>
      <c r="V46" s="217" t="str">
        <f t="shared" si="25"/>
        <v/>
      </c>
      <c r="W46" s="217" t="str">
        <f t="shared" si="25"/>
        <v/>
      </c>
      <c r="X46" s="217" t="str">
        <f t="shared" si="25"/>
        <v/>
      </c>
      <c r="Y46" s="217" t="str">
        <f t="shared" si="25"/>
        <v/>
      </c>
      <c r="Z46" s="217" t="str">
        <f t="shared" si="25"/>
        <v/>
      </c>
      <c r="AA46" s="217" t="str">
        <f t="shared" si="25"/>
        <v/>
      </c>
      <c r="AB46" s="217" t="str">
        <f t="shared" si="25"/>
        <v/>
      </c>
      <c r="AC46" s="217" t="str">
        <f t="shared" si="25"/>
        <v/>
      </c>
      <c r="AD46" s="217" t="str">
        <f t="shared" si="25"/>
        <v/>
      </c>
      <c r="AE46" s="217" t="str">
        <f t="shared" si="25"/>
        <v/>
      </c>
      <c r="AF46" s="217" t="str">
        <f t="shared" si="25"/>
        <v/>
      </c>
      <c r="AG46" s="217" t="str">
        <f t="shared" si="25"/>
        <v/>
      </c>
      <c r="AH46" s="217" t="str">
        <f t="shared" si="25"/>
        <v/>
      </c>
      <c r="AI46" s="217" t="str">
        <f t="shared" si="25"/>
        <v/>
      </c>
      <c r="AJ46" s="217" t="str">
        <f t="shared" si="25"/>
        <v/>
      </c>
      <c r="AK46" s="217" t="str">
        <f t="shared" si="25"/>
        <v/>
      </c>
      <c r="AL46" s="217" t="str">
        <f t="shared" si="25"/>
        <v/>
      </c>
      <c r="AM46" s="217" t="str">
        <f t="shared" si="25"/>
        <v/>
      </c>
      <c r="AN46" s="217" t="str">
        <f t="shared" si="25"/>
        <v/>
      </c>
      <c r="AO46" s="217" t="str">
        <f t="shared" si="25"/>
        <v/>
      </c>
      <c r="AP46" s="217" t="str">
        <f t="shared" si="25"/>
        <v/>
      </c>
      <c r="AQ46" s="217" t="str">
        <f t="shared" si="25"/>
        <v/>
      </c>
      <c r="AR46" s="217" t="str">
        <f t="shared" si="25"/>
        <v/>
      </c>
      <c r="AS46" s="217" t="str">
        <f t="shared" si="25"/>
        <v/>
      </c>
      <c r="AT46" s="217" t="str">
        <f t="shared" si="25"/>
        <v/>
      </c>
      <c r="AU46" s="217" t="str">
        <f t="shared" si="25"/>
        <v/>
      </c>
      <c r="AV46" s="217" t="str">
        <f t="shared" si="25"/>
        <v/>
      </c>
      <c r="AW46" s="217" t="str">
        <f t="shared" si="25"/>
        <v/>
      </c>
      <c r="AX46" s="217" t="str">
        <f t="shared" si="25"/>
        <v/>
      </c>
      <c r="AY46" s="217" t="str">
        <f t="shared" si="25"/>
        <v/>
      </c>
      <c r="AZ46" s="217" t="str">
        <f t="shared" si="25"/>
        <v/>
      </c>
      <c r="BA46" s="217" t="str">
        <f t="shared" si="25"/>
        <v/>
      </c>
      <c r="BB46" s="217" t="str">
        <f t="shared" si="25"/>
        <v/>
      </c>
      <c r="BC46" s="100"/>
      <c r="BD46" s="100"/>
      <c r="BE46" s="100"/>
      <c r="BF46" s="100"/>
      <c r="BG46" s="100"/>
      <c r="BH46" s="100"/>
      <c r="BI46" s="100"/>
    </row>
    <row r="47" spans="1:61" ht="69" customHeight="1" x14ac:dyDescent="0.25">
      <c r="A47" s="122"/>
      <c r="B47" s="107" t="s">
        <v>39</v>
      </c>
      <c r="C47" s="123"/>
      <c r="D47" s="13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0"/>
      <c r="BD47" s="100"/>
      <c r="BE47" s="100"/>
      <c r="BF47" s="100"/>
      <c r="BG47" s="100"/>
      <c r="BH47" s="100"/>
      <c r="BI47" s="100"/>
    </row>
    <row r="48" spans="1:61" ht="69" customHeight="1" x14ac:dyDescent="0.25">
      <c r="A48" s="102"/>
      <c r="B48" s="56" t="s">
        <v>11</v>
      </c>
      <c r="C48" s="56" t="s">
        <v>17</v>
      </c>
      <c r="D48" s="132" t="s">
        <v>16</v>
      </c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00"/>
      <c r="BD48" s="100"/>
      <c r="BE48" s="100"/>
      <c r="BF48" s="100"/>
      <c r="BG48" s="100"/>
      <c r="BH48" s="100"/>
      <c r="BI48" s="100"/>
    </row>
    <row r="49" spans="1:61" ht="69" customHeight="1" x14ac:dyDescent="0.25">
      <c r="A49" s="118">
        <v>30</v>
      </c>
      <c r="B49" s="119" t="s">
        <v>123</v>
      </c>
      <c r="C49" s="119"/>
      <c r="D49" s="137" t="s">
        <v>74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00"/>
      <c r="BD49" s="100"/>
      <c r="BE49" s="100"/>
      <c r="BF49" s="100"/>
      <c r="BG49" s="100"/>
      <c r="BH49" s="100"/>
      <c r="BI49" s="100"/>
    </row>
    <row r="50" spans="1:61" ht="69" customHeight="1" x14ac:dyDescent="0.25">
      <c r="A50" s="121">
        <v>31</v>
      </c>
      <c r="B50" s="208" t="s">
        <v>170</v>
      </c>
      <c r="C50" s="119" t="s">
        <v>38</v>
      </c>
      <c r="D50" s="208" t="s">
        <v>37</v>
      </c>
      <c r="E50" s="215" t="str">
        <f t="shared" ref="E50:F50" si="26">IF(E49="N", "X","")</f>
        <v/>
      </c>
      <c r="F50" s="215" t="str">
        <f t="shared" si="26"/>
        <v/>
      </c>
      <c r="G50" s="215" t="str">
        <f t="shared" ref="G50:BB50" si="27">IF(G49="N", "X","")</f>
        <v/>
      </c>
      <c r="H50" s="215" t="str">
        <f t="shared" si="27"/>
        <v/>
      </c>
      <c r="I50" s="215" t="str">
        <f t="shared" si="27"/>
        <v/>
      </c>
      <c r="J50" s="215" t="str">
        <f t="shared" si="27"/>
        <v/>
      </c>
      <c r="K50" s="215" t="str">
        <f t="shared" si="27"/>
        <v/>
      </c>
      <c r="L50" s="215" t="str">
        <f t="shared" si="27"/>
        <v/>
      </c>
      <c r="M50" s="215" t="str">
        <f t="shared" si="27"/>
        <v/>
      </c>
      <c r="N50" s="215" t="str">
        <f t="shared" si="27"/>
        <v/>
      </c>
      <c r="O50" s="215" t="str">
        <f t="shared" si="27"/>
        <v/>
      </c>
      <c r="P50" s="215" t="str">
        <f t="shared" si="27"/>
        <v/>
      </c>
      <c r="Q50" s="215" t="str">
        <f t="shared" si="27"/>
        <v/>
      </c>
      <c r="R50" s="215" t="str">
        <f t="shared" si="27"/>
        <v/>
      </c>
      <c r="S50" s="215" t="str">
        <f t="shared" si="27"/>
        <v/>
      </c>
      <c r="T50" s="215" t="str">
        <f t="shared" si="27"/>
        <v/>
      </c>
      <c r="U50" s="215" t="str">
        <f t="shared" si="27"/>
        <v/>
      </c>
      <c r="V50" s="215" t="str">
        <f t="shared" si="27"/>
        <v/>
      </c>
      <c r="W50" s="215" t="str">
        <f t="shared" si="27"/>
        <v/>
      </c>
      <c r="X50" s="215" t="str">
        <f t="shared" si="27"/>
        <v/>
      </c>
      <c r="Y50" s="215" t="str">
        <f t="shared" si="27"/>
        <v/>
      </c>
      <c r="Z50" s="215" t="str">
        <f t="shared" si="27"/>
        <v/>
      </c>
      <c r="AA50" s="215" t="str">
        <f t="shared" si="27"/>
        <v/>
      </c>
      <c r="AB50" s="215" t="str">
        <f t="shared" si="27"/>
        <v/>
      </c>
      <c r="AC50" s="215" t="str">
        <f t="shared" si="27"/>
        <v/>
      </c>
      <c r="AD50" s="215" t="str">
        <f t="shared" si="27"/>
        <v/>
      </c>
      <c r="AE50" s="215" t="str">
        <f t="shared" si="27"/>
        <v/>
      </c>
      <c r="AF50" s="215" t="str">
        <f t="shared" si="27"/>
        <v/>
      </c>
      <c r="AG50" s="215" t="str">
        <f t="shared" si="27"/>
        <v/>
      </c>
      <c r="AH50" s="215" t="str">
        <f t="shared" si="27"/>
        <v/>
      </c>
      <c r="AI50" s="215" t="str">
        <f t="shared" si="27"/>
        <v/>
      </c>
      <c r="AJ50" s="215" t="str">
        <f t="shared" si="27"/>
        <v/>
      </c>
      <c r="AK50" s="215" t="str">
        <f t="shared" si="27"/>
        <v/>
      </c>
      <c r="AL50" s="215" t="str">
        <f t="shared" si="27"/>
        <v/>
      </c>
      <c r="AM50" s="215" t="str">
        <f t="shared" si="27"/>
        <v/>
      </c>
      <c r="AN50" s="215" t="str">
        <f t="shared" si="27"/>
        <v/>
      </c>
      <c r="AO50" s="215" t="str">
        <f t="shared" si="27"/>
        <v/>
      </c>
      <c r="AP50" s="215" t="str">
        <f t="shared" si="27"/>
        <v/>
      </c>
      <c r="AQ50" s="215" t="str">
        <f t="shared" si="27"/>
        <v/>
      </c>
      <c r="AR50" s="215" t="str">
        <f t="shared" si="27"/>
        <v/>
      </c>
      <c r="AS50" s="215" t="str">
        <f t="shared" si="27"/>
        <v/>
      </c>
      <c r="AT50" s="215" t="str">
        <f t="shared" si="27"/>
        <v/>
      </c>
      <c r="AU50" s="215" t="str">
        <f t="shared" si="27"/>
        <v/>
      </c>
      <c r="AV50" s="215" t="str">
        <f t="shared" si="27"/>
        <v/>
      </c>
      <c r="AW50" s="215" t="str">
        <f t="shared" si="27"/>
        <v/>
      </c>
      <c r="AX50" s="215"/>
      <c r="AY50" s="215" t="str">
        <f t="shared" si="27"/>
        <v/>
      </c>
      <c r="AZ50" s="215" t="str">
        <f t="shared" si="27"/>
        <v/>
      </c>
      <c r="BA50" s="215" t="str">
        <f t="shared" si="27"/>
        <v/>
      </c>
      <c r="BB50" s="215" t="str">
        <f t="shared" si="27"/>
        <v/>
      </c>
      <c r="BC50" s="100"/>
      <c r="BD50" s="100"/>
      <c r="BE50" s="100"/>
      <c r="BF50" s="100"/>
      <c r="BG50" s="100"/>
      <c r="BH50" s="100"/>
      <c r="BI50" s="100"/>
    </row>
    <row r="51" spans="1:61" ht="69" customHeight="1" x14ac:dyDescent="0.25">
      <c r="A51" s="121">
        <v>32</v>
      </c>
      <c r="B51" s="119" t="s">
        <v>171</v>
      </c>
      <c r="C51" s="119" t="s">
        <v>38</v>
      </c>
      <c r="D51" s="137" t="s">
        <v>86</v>
      </c>
      <c r="E51" s="215" t="str">
        <f t="shared" ref="E51:F51" si="28">IF(E49="N", "X","")</f>
        <v/>
      </c>
      <c r="F51" s="215" t="str">
        <f t="shared" si="28"/>
        <v/>
      </c>
      <c r="G51" s="215" t="str">
        <f t="shared" ref="G51:BB51" si="29">IF(G49="N", "X","")</f>
        <v/>
      </c>
      <c r="H51" s="215" t="str">
        <f t="shared" si="29"/>
        <v/>
      </c>
      <c r="I51" s="215" t="str">
        <f t="shared" si="29"/>
        <v/>
      </c>
      <c r="J51" s="215" t="str">
        <f t="shared" si="29"/>
        <v/>
      </c>
      <c r="K51" s="215" t="str">
        <f t="shared" si="29"/>
        <v/>
      </c>
      <c r="L51" s="215" t="str">
        <f t="shared" si="29"/>
        <v/>
      </c>
      <c r="M51" s="215" t="str">
        <f t="shared" si="29"/>
        <v/>
      </c>
      <c r="N51" s="215" t="str">
        <f t="shared" si="29"/>
        <v/>
      </c>
      <c r="O51" s="215" t="str">
        <f t="shared" si="29"/>
        <v/>
      </c>
      <c r="P51" s="215" t="str">
        <f t="shared" si="29"/>
        <v/>
      </c>
      <c r="Q51" s="215" t="str">
        <f t="shared" si="29"/>
        <v/>
      </c>
      <c r="R51" s="215" t="str">
        <f t="shared" si="29"/>
        <v/>
      </c>
      <c r="S51" s="215" t="str">
        <f t="shared" si="29"/>
        <v/>
      </c>
      <c r="T51" s="215" t="str">
        <f t="shared" si="29"/>
        <v/>
      </c>
      <c r="U51" s="215" t="str">
        <f t="shared" si="29"/>
        <v/>
      </c>
      <c r="V51" s="215" t="str">
        <f t="shared" si="29"/>
        <v/>
      </c>
      <c r="W51" s="215" t="str">
        <f t="shared" si="29"/>
        <v/>
      </c>
      <c r="X51" s="215" t="str">
        <f t="shared" si="29"/>
        <v/>
      </c>
      <c r="Y51" s="215" t="str">
        <f t="shared" si="29"/>
        <v/>
      </c>
      <c r="Z51" s="215" t="str">
        <f t="shared" si="29"/>
        <v/>
      </c>
      <c r="AA51" s="215" t="str">
        <f t="shared" si="29"/>
        <v/>
      </c>
      <c r="AB51" s="215" t="str">
        <f t="shared" si="29"/>
        <v/>
      </c>
      <c r="AC51" s="215" t="str">
        <f t="shared" si="29"/>
        <v/>
      </c>
      <c r="AD51" s="215" t="str">
        <f t="shared" si="29"/>
        <v/>
      </c>
      <c r="AE51" s="215" t="str">
        <f t="shared" si="29"/>
        <v/>
      </c>
      <c r="AF51" s="215" t="str">
        <f t="shared" si="29"/>
        <v/>
      </c>
      <c r="AG51" s="215" t="str">
        <f t="shared" si="29"/>
        <v/>
      </c>
      <c r="AH51" s="215" t="str">
        <f t="shared" si="29"/>
        <v/>
      </c>
      <c r="AI51" s="215" t="str">
        <f t="shared" si="29"/>
        <v/>
      </c>
      <c r="AJ51" s="215" t="str">
        <f t="shared" si="29"/>
        <v/>
      </c>
      <c r="AK51" s="215" t="str">
        <f t="shared" si="29"/>
        <v/>
      </c>
      <c r="AL51" s="215" t="str">
        <f t="shared" si="29"/>
        <v/>
      </c>
      <c r="AM51" s="215" t="str">
        <f t="shared" si="29"/>
        <v/>
      </c>
      <c r="AN51" s="215" t="str">
        <f t="shared" si="29"/>
        <v/>
      </c>
      <c r="AO51" s="215" t="str">
        <f t="shared" si="29"/>
        <v/>
      </c>
      <c r="AP51" s="215" t="str">
        <f t="shared" si="29"/>
        <v/>
      </c>
      <c r="AQ51" s="215" t="str">
        <f t="shared" si="29"/>
        <v/>
      </c>
      <c r="AR51" s="215" t="str">
        <f t="shared" si="29"/>
        <v/>
      </c>
      <c r="AS51" s="215" t="str">
        <f t="shared" si="29"/>
        <v/>
      </c>
      <c r="AT51" s="215" t="str">
        <f t="shared" si="29"/>
        <v/>
      </c>
      <c r="AU51" s="215" t="str">
        <f t="shared" si="29"/>
        <v/>
      </c>
      <c r="AV51" s="215" t="str">
        <f t="shared" si="29"/>
        <v/>
      </c>
      <c r="AW51" s="215" t="str">
        <f t="shared" si="29"/>
        <v/>
      </c>
      <c r="AX51" s="215" t="str">
        <f t="shared" si="29"/>
        <v/>
      </c>
      <c r="AY51" s="215" t="str">
        <f t="shared" si="29"/>
        <v/>
      </c>
      <c r="AZ51" s="215" t="str">
        <f t="shared" si="29"/>
        <v/>
      </c>
      <c r="BA51" s="215" t="str">
        <f t="shared" si="29"/>
        <v/>
      </c>
      <c r="BB51" s="215" t="str">
        <f t="shared" si="29"/>
        <v/>
      </c>
      <c r="BC51" s="100"/>
      <c r="BD51" s="100"/>
      <c r="BE51" s="100"/>
      <c r="BF51" s="100"/>
      <c r="BG51" s="100"/>
      <c r="BH51" s="100"/>
      <c r="BI51" s="100"/>
    </row>
    <row r="52" spans="1:61" ht="69" customHeight="1" x14ac:dyDescent="0.25">
      <c r="A52" s="124"/>
      <c r="B52" s="125" t="s">
        <v>45</v>
      </c>
      <c r="C52" s="117"/>
      <c r="D52" s="136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0"/>
      <c r="BD52" s="100"/>
      <c r="BE52" s="100"/>
      <c r="BF52" s="100"/>
      <c r="BG52" s="100"/>
      <c r="BH52" s="100"/>
      <c r="BI52" s="100"/>
    </row>
    <row r="53" spans="1:61" ht="69" customHeight="1" x14ac:dyDescent="0.25">
      <c r="A53" s="102"/>
      <c r="B53" s="56" t="s">
        <v>46</v>
      </c>
      <c r="C53" s="56" t="s">
        <v>17</v>
      </c>
      <c r="D53" s="132" t="s">
        <v>16</v>
      </c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00"/>
      <c r="BD53" s="100"/>
      <c r="BE53" s="100"/>
      <c r="BF53" s="100"/>
      <c r="BG53" s="100"/>
      <c r="BH53" s="100"/>
      <c r="BI53" s="100"/>
    </row>
    <row r="54" spans="1:61" ht="69" customHeight="1" x14ac:dyDescent="0.25">
      <c r="A54" s="112">
        <v>33</v>
      </c>
      <c r="B54" s="155" t="s">
        <v>158</v>
      </c>
      <c r="C54" s="126"/>
      <c r="D54" s="133" t="s">
        <v>1</v>
      </c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64"/>
      <c r="BD54" s="64"/>
      <c r="BE54" s="64"/>
      <c r="BF54" s="64"/>
      <c r="BG54" s="64"/>
      <c r="BH54" s="64"/>
      <c r="BI54" s="64"/>
    </row>
    <row r="55" spans="1:61" ht="69" customHeight="1" x14ac:dyDescent="0.25">
      <c r="A55" s="112">
        <v>34</v>
      </c>
      <c r="B55" s="155" t="s">
        <v>159</v>
      </c>
      <c r="C55" s="126"/>
      <c r="D55" s="133" t="s">
        <v>73</v>
      </c>
      <c r="E55" s="144" t="str">
        <f t="shared" ref="E55:AB55" si="30">IF(E54="N","X","")</f>
        <v/>
      </c>
      <c r="F55" s="144" t="str">
        <f t="shared" si="30"/>
        <v/>
      </c>
      <c r="G55" s="144" t="str">
        <f t="shared" si="30"/>
        <v/>
      </c>
      <c r="H55" s="144" t="str">
        <f t="shared" si="30"/>
        <v/>
      </c>
      <c r="I55" s="144" t="str">
        <f t="shared" si="30"/>
        <v/>
      </c>
      <c r="J55" s="144" t="str">
        <f t="shared" si="30"/>
        <v/>
      </c>
      <c r="K55" s="144" t="str">
        <f t="shared" si="30"/>
        <v/>
      </c>
      <c r="L55" s="144" t="str">
        <f t="shared" si="30"/>
        <v/>
      </c>
      <c r="M55" s="144" t="str">
        <f t="shared" si="30"/>
        <v/>
      </c>
      <c r="N55" s="144" t="str">
        <f t="shared" si="30"/>
        <v/>
      </c>
      <c r="O55" s="144" t="str">
        <f t="shared" si="30"/>
        <v/>
      </c>
      <c r="P55" s="144" t="str">
        <f t="shared" si="30"/>
        <v/>
      </c>
      <c r="Q55" s="144" t="str">
        <f t="shared" si="30"/>
        <v/>
      </c>
      <c r="R55" s="144" t="str">
        <f t="shared" si="30"/>
        <v/>
      </c>
      <c r="S55" s="144" t="str">
        <f t="shared" si="30"/>
        <v/>
      </c>
      <c r="T55" s="144" t="str">
        <f t="shared" si="30"/>
        <v/>
      </c>
      <c r="U55" s="144" t="str">
        <f t="shared" si="30"/>
        <v/>
      </c>
      <c r="V55" s="144" t="str">
        <f t="shared" si="30"/>
        <v/>
      </c>
      <c r="W55" s="144" t="str">
        <f t="shared" si="30"/>
        <v/>
      </c>
      <c r="X55" s="144" t="str">
        <f t="shared" si="30"/>
        <v/>
      </c>
      <c r="Y55" s="144" t="str">
        <f t="shared" si="30"/>
        <v/>
      </c>
      <c r="Z55" s="144" t="str">
        <f t="shared" si="30"/>
        <v/>
      </c>
      <c r="AA55" s="144" t="str">
        <f t="shared" si="30"/>
        <v/>
      </c>
      <c r="AB55" s="144" t="str">
        <f t="shared" si="30"/>
        <v/>
      </c>
      <c r="AC55" s="144" t="str">
        <f>IF(AC54="n","X","")</f>
        <v/>
      </c>
      <c r="AD55" s="144" t="str">
        <f t="shared" ref="AD55:AW55" si="31">IF(AD54="N","X","")</f>
        <v/>
      </c>
      <c r="AE55" s="144" t="str">
        <f t="shared" si="31"/>
        <v/>
      </c>
      <c r="AF55" s="144" t="str">
        <f t="shared" si="31"/>
        <v/>
      </c>
      <c r="AG55" s="144" t="str">
        <f t="shared" si="31"/>
        <v/>
      </c>
      <c r="AH55" s="144" t="str">
        <f t="shared" si="31"/>
        <v/>
      </c>
      <c r="AI55" s="144" t="str">
        <f t="shared" si="31"/>
        <v/>
      </c>
      <c r="AJ55" s="144" t="str">
        <f t="shared" si="31"/>
        <v/>
      </c>
      <c r="AK55" s="144" t="str">
        <f t="shared" si="31"/>
        <v/>
      </c>
      <c r="AL55" s="144" t="str">
        <f t="shared" si="31"/>
        <v/>
      </c>
      <c r="AM55" s="144" t="str">
        <f t="shared" si="31"/>
        <v/>
      </c>
      <c r="AN55" s="144" t="str">
        <f t="shared" si="31"/>
        <v/>
      </c>
      <c r="AO55" s="144" t="str">
        <f t="shared" si="31"/>
        <v/>
      </c>
      <c r="AP55" s="144" t="str">
        <f t="shared" si="31"/>
        <v/>
      </c>
      <c r="AQ55" s="144" t="str">
        <f t="shared" si="31"/>
        <v/>
      </c>
      <c r="AR55" s="144" t="str">
        <f t="shared" si="31"/>
        <v/>
      </c>
      <c r="AS55" s="144" t="str">
        <f t="shared" si="31"/>
        <v/>
      </c>
      <c r="AT55" s="144" t="str">
        <f t="shared" si="31"/>
        <v/>
      </c>
      <c r="AU55" s="144" t="str">
        <f t="shared" si="31"/>
        <v/>
      </c>
      <c r="AV55" s="144" t="str">
        <f t="shared" si="31"/>
        <v/>
      </c>
      <c r="AW55" s="144" t="str">
        <f t="shared" si="31"/>
        <v/>
      </c>
      <c r="AX55" s="144" t="str">
        <f>IF(AX54="n","X","")</f>
        <v/>
      </c>
      <c r="AY55" s="144" t="str">
        <f>IF(AY54="N","X","")</f>
        <v/>
      </c>
      <c r="AZ55" s="144" t="str">
        <f>IF(AZ54="N","X","")</f>
        <v/>
      </c>
      <c r="BA55" s="144" t="str">
        <f>IF(BA54="N","X","")</f>
        <v/>
      </c>
      <c r="BB55" s="144" t="str">
        <f>IF(BB54="N","X","")</f>
        <v/>
      </c>
      <c r="BC55" s="64"/>
      <c r="BD55" s="64"/>
      <c r="BE55" s="64"/>
      <c r="BF55" s="64"/>
      <c r="BG55" s="64"/>
      <c r="BH55" s="64"/>
      <c r="BI55" s="64"/>
    </row>
    <row r="56" spans="1:61" ht="69" customHeight="1" x14ac:dyDescent="0.25">
      <c r="A56" s="110">
        <v>35</v>
      </c>
      <c r="B56" s="105" t="s">
        <v>92</v>
      </c>
      <c r="C56" s="105" t="s">
        <v>47</v>
      </c>
      <c r="D56" s="133" t="s">
        <v>33</v>
      </c>
      <c r="E56" s="217" t="str">
        <f t="shared" ref="E56:AJ56" si="32">IF(E54="N","X","")</f>
        <v/>
      </c>
      <c r="F56" s="217" t="str">
        <f t="shared" si="32"/>
        <v/>
      </c>
      <c r="G56" s="217" t="str">
        <f t="shared" si="32"/>
        <v/>
      </c>
      <c r="H56" s="217" t="str">
        <f t="shared" si="32"/>
        <v/>
      </c>
      <c r="I56" s="217" t="str">
        <f t="shared" si="32"/>
        <v/>
      </c>
      <c r="J56" s="217" t="str">
        <f t="shared" si="32"/>
        <v/>
      </c>
      <c r="K56" s="217" t="str">
        <f t="shared" si="32"/>
        <v/>
      </c>
      <c r="L56" s="217" t="str">
        <f t="shared" si="32"/>
        <v/>
      </c>
      <c r="M56" s="217" t="str">
        <f t="shared" si="32"/>
        <v/>
      </c>
      <c r="N56" s="217" t="str">
        <f t="shared" si="32"/>
        <v/>
      </c>
      <c r="O56" s="217" t="str">
        <f t="shared" si="32"/>
        <v/>
      </c>
      <c r="P56" s="217" t="str">
        <f t="shared" si="32"/>
        <v/>
      </c>
      <c r="Q56" s="217" t="str">
        <f t="shared" si="32"/>
        <v/>
      </c>
      <c r="R56" s="217" t="str">
        <f t="shared" si="32"/>
        <v/>
      </c>
      <c r="S56" s="217" t="str">
        <f t="shared" si="32"/>
        <v/>
      </c>
      <c r="T56" s="217" t="str">
        <f t="shared" si="32"/>
        <v/>
      </c>
      <c r="U56" s="217" t="str">
        <f t="shared" si="32"/>
        <v/>
      </c>
      <c r="V56" s="217" t="str">
        <f t="shared" si="32"/>
        <v/>
      </c>
      <c r="W56" s="217" t="str">
        <f t="shared" si="32"/>
        <v/>
      </c>
      <c r="X56" s="217" t="str">
        <f t="shared" si="32"/>
        <v/>
      </c>
      <c r="Y56" s="217" t="str">
        <f t="shared" si="32"/>
        <v/>
      </c>
      <c r="Z56" s="217" t="str">
        <f t="shared" si="32"/>
        <v/>
      </c>
      <c r="AA56" s="217" t="str">
        <f t="shared" si="32"/>
        <v/>
      </c>
      <c r="AB56" s="217" t="str">
        <f t="shared" si="32"/>
        <v/>
      </c>
      <c r="AC56" s="217" t="str">
        <f t="shared" si="32"/>
        <v/>
      </c>
      <c r="AD56" s="217" t="str">
        <f t="shared" si="32"/>
        <v/>
      </c>
      <c r="AE56" s="217" t="str">
        <f t="shared" si="32"/>
        <v/>
      </c>
      <c r="AF56" s="217" t="str">
        <f t="shared" si="32"/>
        <v/>
      </c>
      <c r="AG56" s="217" t="str">
        <f t="shared" si="32"/>
        <v/>
      </c>
      <c r="AH56" s="217" t="str">
        <f t="shared" si="32"/>
        <v/>
      </c>
      <c r="AI56" s="217" t="str">
        <f t="shared" si="32"/>
        <v/>
      </c>
      <c r="AJ56" s="217" t="str">
        <f t="shared" si="32"/>
        <v/>
      </c>
      <c r="AK56" s="217" t="str">
        <f t="shared" ref="AK56:BB56" si="33">IF(AK54="N","X","")</f>
        <v/>
      </c>
      <c r="AL56" s="217" t="str">
        <f t="shared" si="33"/>
        <v/>
      </c>
      <c r="AM56" s="217" t="str">
        <f t="shared" si="33"/>
        <v/>
      </c>
      <c r="AN56" s="217" t="str">
        <f t="shared" si="33"/>
        <v/>
      </c>
      <c r="AO56" s="217" t="str">
        <f t="shared" si="33"/>
        <v/>
      </c>
      <c r="AP56" s="217" t="str">
        <f t="shared" si="33"/>
        <v/>
      </c>
      <c r="AQ56" s="217" t="str">
        <f t="shared" si="33"/>
        <v/>
      </c>
      <c r="AR56" s="217" t="str">
        <f t="shared" si="33"/>
        <v/>
      </c>
      <c r="AS56" s="217" t="str">
        <f t="shared" si="33"/>
        <v/>
      </c>
      <c r="AT56" s="217" t="str">
        <f t="shared" si="33"/>
        <v/>
      </c>
      <c r="AU56" s="217" t="str">
        <f t="shared" si="33"/>
        <v/>
      </c>
      <c r="AV56" s="217" t="str">
        <f t="shared" si="33"/>
        <v/>
      </c>
      <c r="AW56" s="217" t="str">
        <f t="shared" si="33"/>
        <v/>
      </c>
      <c r="AX56" s="217" t="str">
        <f t="shared" si="33"/>
        <v/>
      </c>
      <c r="AY56" s="217" t="str">
        <f t="shared" si="33"/>
        <v/>
      </c>
      <c r="AZ56" s="217" t="str">
        <f t="shared" si="33"/>
        <v/>
      </c>
      <c r="BA56" s="217" t="str">
        <f t="shared" si="33"/>
        <v/>
      </c>
      <c r="BB56" s="217" t="str">
        <f t="shared" si="33"/>
        <v/>
      </c>
      <c r="BC56" s="64"/>
      <c r="BD56" s="64"/>
      <c r="BE56" s="64"/>
      <c r="BF56" s="64"/>
      <c r="BG56" s="64"/>
      <c r="BH56" s="64"/>
      <c r="BI56" s="64"/>
    </row>
    <row r="57" spans="1:61" ht="69" customHeight="1" x14ac:dyDescent="0.25">
      <c r="A57" s="112"/>
      <c r="B57" s="105" t="s">
        <v>48</v>
      </c>
      <c r="C57" s="105"/>
      <c r="D57" s="133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64"/>
      <c r="BD57" s="64"/>
      <c r="BE57" s="64"/>
      <c r="BF57" s="64"/>
      <c r="BG57" s="64"/>
      <c r="BH57" s="64"/>
      <c r="BI57" s="64"/>
    </row>
    <row r="58" spans="1:61" ht="69" customHeight="1" x14ac:dyDescent="0.25">
      <c r="A58" s="205"/>
      <c r="B58" s="207" t="s">
        <v>45</v>
      </c>
      <c r="C58" s="206"/>
      <c r="D58" s="190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64"/>
      <c r="BD58" s="64"/>
      <c r="BE58" s="64"/>
      <c r="BF58" s="64"/>
      <c r="BG58" s="64"/>
      <c r="BH58" s="64"/>
      <c r="BI58" s="64"/>
    </row>
    <row r="59" spans="1:61" ht="69" customHeight="1" x14ac:dyDescent="0.25">
      <c r="A59" s="102"/>
      <c r="B59" s="56" t="s">
        <v>95</v>
      </c>
      <c r="C59" s="56" t="s">
        <v>17</v>
      </c>
      <c r="D59" s="132" t="s">
        <v>16</v>
      </c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00"/>
      <c r="BD59" s="100"/>
      <c r="BE59" s="100"/>
      <c r="BF59" s="100"/>
      <c r="BG59" s="100"/>
      <c r="BH59" s="100"/>
      <c r="BI59" s="100"/>
    </row>
    <row r="60" spans="1:61" ht="69" customHeight="1" x14ac:dyDescent="0.25">
      <c r="A60" s="203">
        <v>36</v>
      </c>
      <c r="B60" s="155" t="s">
        <v>160</v>
      </c>
      <c r="C60" s="202" t="s">
        <v>97</v>
      </c>
      <c r="D60" s="133" t="s">
        <v>99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64"/>
      <c r="BD60" s="64"/>
      <c r="BE60" s="64"/>
      <c r="BF60" s="64"/>
      <c r="BG60" s="64"/>
      <c r="BH60" s="64"/>
      <c r="BI60" s="64"/>
    </row>
    <row r="61" spans="1:61" ht="106.5" customHeight="1" x14ac:dyDescent="0.25">
      <c r="A61" s="110">
        <v>37</v>
      </c>
      <c r="B61" s="155" t="s">
        <v>161</v>
      </c>
      <c r="C61" s="202" t="s">
        <v>96</v>
      </c>
      <c r="D61" s="133" t="s">
        <v>98</v>
      </c>
      <c r="E61" s="217" t="str">
        <f t="shared" ref="E61:BB61" si="34">IF(E60="N","X","")</f>
        <v/>
      </c>
      <c r="F61" s="144" t="str">
        <f t="shared" si="34"/>
        <v/>
      </c>
      <c r="G61" s="144" t="str">
        <f t="shared" si="34"/>
        <v/>
      </c>
      <c r="H61" s="144" t="str">
        <f t="shared" si="34"/>
        <v/>
      </c>
      <c r="I61" s="144" t="str">
        <f t="shared" si="34"/>
        <v/>
      </c>
      <c r="J61" s="144" t="str">
        <f t="shared" si="34"/>
        <v/>
      </c>
      <c r="K61" s="144" t="str">
        <f t="shared" si="34"/>
        <v/>
      </c>
      <c r="L61" s="144" t="str">
        <f t="shared" si="34"/>
        <v/>
      </c>
      <c r="M61" s="144" t="str">
        <f t="shared" si="34"/>
        <v/>
      </c>
      <c r="N61" s="144" t="str">
        <f t="shared" si="34"/>
        <v/>
      </c>
      <c r="O61" s="144" t="str">
        <f t="shared" si="34"/>
        <v/>
      </c>
      <c r="P61" s="144" t="str">
        <f t="shared" si="34"/>
        <v/>
      </c>
      <c r="Q61" s="144" t="str">
        <f t="shared" si="34"/>
        <v/>
      </c>
      <c r="R61" s="144" t="str">
        <f t="shared" si="34"/>
        <v/>
      </c>
      <c r="S61" s="144" t="str">
        <f t="shared" si="34"/>
        <v/>
      </c>
      <c r="T61" s="144" t="str">
        <f t="shared" si="34"/>
        <v/>
      </c>
      <c r="U61" s="144" t="str">
        <f t="shared" si="34"/>
        <v/>
      </c>
      <c r="V61" s="144" t="str">
        <f t="shared" si="34"/>
        <v/>
      </c>
      <c r="W61" s="144" t="str">
        <f t="shared" si="34"/>
        <v/>
      </c>
      <c r="X61" s="144" t="str">
        <f t="shared" si="34"/>
        <v/>
      </c>
      <c r="Y61" s="144" t="str">
        <f t="shared" si="34"/>
        <v/>
      </c>
      <c r="Z61" s="144" t="str">
        <f t="shared" si="34"/>
        <v/>
      </c>
      <c r="AA61" s="144" t="str">
        <f t="shared" si="34"/>
        <v/>
      </c>
      <c r="AB61" s="144" t="str">
        <f t="shared" si="34"/>
        <v/>
      </c>
      <c r="AC61" s="144" t="str">
        <f t="shared" si="34"/>
        <v/>
      </c>
      <c r="AD61" s="144" t="str">
        <f t="shared" si="34"/>
        <v/>
      </c>
      <c r="AE61" s="144" t="str">
        <f t="shared" si="34"/>
        <v/>
      </c>
      <c r="AF61" s="144" t="str">
        <f t="shared" si="34"/>
        <v/>
      </c>
      <c r="AG61" s="144" t="str">
        <f t="shared" si="34"/>
        <v/>
      </c>
      <c r="AH61" s="144" t="str">
        <f t="shared" si="34"/>
        <v/>
      </c>
      <c r="AI61" s="144" t="str">
        <f t="shared" si="34"/>
        <v/>
      </c>
      <c r="AJ61" s="144" t="str">
        <f t="shared" si="34"/>
        <v/>
      </c>
      <c r="AK61" s="144" t="str">
        <f t="shared" si="34"/>
        <v/>
      </c>
      <c r="AL61" s="144" t="str">
        <f t="shared" si="34"/>
        <v/>
      </c>
      <c r="AM61" s="144" t="str">
        <f t="shared" si="34"/>
        <v/>
      </c>
      <c r="AN61" s="144" t="str">
        <f t="shared" si="34"/>
        <v/>
      </c>
      <c r="AO61" s="144" t="str">
        <f t="shared" si="34"/>
        <v/>
      </c>
      <c r="AP61" s="144" t="str">
        <f t="shared" si="34"/>
        <v/>
      </c>
      <c r="AQ61" s="144" t="str">
        <f t="shared" si="34"/>
        <v/>
      </c>
      <c r="AR61" s="144" t="str">
        <f t="shared" si="34"/>
        <v/>
      </c>
      <c r="AS61" s="144" t="str">
        <f t="shared" si="34"/>
        <v/>
      </c>
      <c r="AT61" s="144" t="str">
        <f t="shared" si="34"/>
        <v/>
      </c>
      <c r="AU61" s="144" t="str">
        <f t="shared" si="34"/>
        <v/>
      </c>
      <c r="AV61" s="144" t="str">
        <f t="shared" si="34"/>
        <v/>
      </c>
      <c r="AW61" s="144" t="str">
        <f t="shared" si="34"/>
        <v/>
      </c>
      <c r="AX61" s="144"/>
      <c r="AY61" s="144" t="str">
        <f t="shared" si="34"/>
        <v/>
      </c>
      <c r="AZ61" s="144" t="str">
        <f t="shared" si="34"/>
        <v/>
      </c>
      <c r="BA61" s="144" t="str">
        <f t="shared" si="34"/>
        <v/>
      </c>
      <c r="BB61" s="144" t="str">
        <f t="shared" si="34"/>
        <v/>
      </c>
      <c r="BC61" s="64"/>
      <c r="BD61" s="64"/>
      <c r="BE61" s="64"/>
      <c r="BF61" s="64"/>
      <c r="BG61" s="64"/>
      <c r="BH61" s="64"/>
      <c r="BI61" s="64"/>
    </row>
    <row r="62" spans="1:61" ht="69" customHeight="1" x14ac:dyDescent="0.25">
      <c r="A62" s="205"/>
      <c r="B62" s="207" t="s">
        <v>45</v>
      </c>
      <c r="C62" s="206"/>
      <c r="D62" s="190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64"/>
      <c r="BD62" s="64"/>
      <c r="BE62" s="64"/>
      <c r="BF62" s="64"/>
      <c r="BG62" s="64"/>
      <c r="BH62" s="64"/>
      <c r="BI62" s="64"/>
    </row>
    <row r="63" spans="1:61" ht="69" customHeight="1" x14ac:dyDescent="0.25">
      <c r="A63" s="210"/>
      <c r="B63" s="213" t="s">
        <v>105</v>
      </c>
      <c r="C63" s="211"/>
      <c r="D63" s="212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64"/>
      <c r="BD63" s="64"/>
      <c r="BE63" s="64"/>
      <c r="BF63" s="64"/>
      <c r="BG63" s="64"/>
      <c r="BH63" s="64"/>
      <c r="BI63" s="64"/>
    </row>
    <row r="64" spans="1:61" ht="69" customHeight="1" x14ac:dyDescent="0.25">
      <c r="A64" s="192">
        <v>38</v>
      </c>
      <c r="B64" s="253" t="s">
        <v>162</v>
      </c>
      <c r="C64" s="209" t="s">
        <v>106</v>
      </c>
      <c r="D64" s="133" t="s">
        <v>81</v>
      </c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64"/>
      <c r="BD64" s="64"/>
      <c r="BE64" s="64"/>
      <c r="BF64" s="64"/>
      <c r="BG64" s="64"/>
      <c r="BH64" s="64"/>
      <c r="BI64" s="64"/>
    </row>
    <row r="65" spans="1:61" ht="69" customHeight="1" x14ac:dyDescent="0.25">
      <c r="A65" s="192">
        <v>39</v>
      </c>
      <c r="B65" s="253" t="s">
        <v>163</v>
      </c>
      <c r="C65" s="209" t="s">
        <v>106</v>
      </c>
      <c r="D65" s="133" t="s">
        <v>81</v>
      </c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64"/>
      <c r="BD65" s="64"/>
      <c r="BE65" s="64"/>
      <c r="BF65" s="64"/>
      <c r="BG65" s="64"/>
      <c r="BH65" s="64"/>
      <c r="BI65" s="64"/>
    </row>
    <row r="66" spans="1:61" ht="69" customHeight="1" x14ac:dyDescent="0.25">
      <c r="A66" s="246">
        <v>40</v>
      </c>
      <c r="B66" s="253" t="s">
        <v>164</v>
      </c>
      <c r="C66" s="209" t="s">
        <v>106</v>
      </c>
      <c r="D66" s="133" t="s">
        <v>81</v>
      </c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64"/>
      <c r="BD66" s="64"/>
      <c r="BE66" s="64"/>
      <c r="BF66" s="64"/>
      <c r="BG66" s="64"/>
      <c r="BH66" s="64"/>
      <c r="BI66" s="64"/>
    </row>
    <row r="67" spans="1:61" s="182" customFormat="1" ht="69" customHeight="1" x14ac:dyDescent="0.25">
      <c r="A67" s="246">
        <v>41</v>
      </c>
      <c r="B67" s="253" t="s">
        <v>172</v>
      </c>
      <c r="C67" s="209" t="s">
        <v>106</v>
      </c>
      <c r="D67" s="133" t="s">
        <v>81</v>
      </c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64"/>
      <c r="BD67" s="64"/>
      <c r="BE67" s="64"/>
      <c r="BF67" s="64"/>
      <c r="BG67" s="64"/>
      <c r="BH67" s="64"/>
      <c r="BI67" s="64"/>
    </row>
    <row r="68" spans="1:61" ht="69" customHeight="1" x14ac:dyDescent="0.25">
      <c r="A68" s="110">
        <v>42</v>
      </c>
      <c r="B68" s="254" t="s">
        <v>165</v>
      </c>
      <c r="C68" s="209" t="s">
        <v>107</v>
      </c>
      <c r="D68" s="133" t="s">
        <v>81</v>
      </c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64"/>
      <c r="BD68" s="64"/>
      <c r="BE68" s="64"/>
      <c r="BF68" s="64"/>
      <c r="BG68" s="64"/>
      <c r="BH68" s="64"/>
      <c r="BI68" s="64"/>
    </row>
    <row r="69" spans="1:61" ht="93" customHeight="1" x14ac:dyDescent="0.25">
      <c r="A69" s="110">
        <v>43</v>
      </c>
      <c r="B69" s="253" t="s">
        <v>166</v>
      </c>
      <c r="C69" s="209" t="s">
        <v>107</v>
      </c>
      <c r="D69" s="133" t="s">
        <v>81</v>
      </c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64"/>
      <c r="BD69" s="64"/>
      <c r="BE69" s="64"/>
      <c r="BF69" s="64"/>
      <c r="BG69" s="64"/>
      <c r="BH69" s="64"/>
      <c r="BI69" s="64"/>
    </row>
    <row r="70" spans="1:61" ht="69" customHeight="1" x14ac:dyDescent="0.25">
      <c r="A70" s="205"/>
      <c r="B70" s="207" t="s">
        <v>45</v>
      </c>
      <c r="C70" s="206"/>
      <c r="D70" s="190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64"/>
      <c r="BD70" s="64"/>
      <c r="BE70" s="64"/>
      <c r="BF70" s="64"/>
      <c r="BG70" s="64"/>
      <c r="BH70" s="64"/>
      <c r="BI70" s="64"/>
    </row>
    <row r="71" spans="1:61" ht="69" customHeight="1" x14ac:dyDescent="0.25">
      <c r="A71" s="124"/>
      <c r="B71" s="128"/>
      <c r="C71" s="129"/>
      <c r="D71" s="255" t="s">
        <v>52</v>
      </c>
      <c r="E71" s="145">
        <f>COUNTBLANK(E7)+COUNTBLANK(E10:E16)+COUNTBLANK(E25:E30)+COUNTBLANK(E33:E38)+COUNTBLANK(E41:E46)+COUNTBLANK(E20:E22)+COUNTBLANK(E49:E51)+COUNTBLANK(E54:E56)+COUNTBLANK(E64:E69)+COUNTBLANK(E60:E61)</f>
        <v>43</v>
      </c>
      <c r="F71" s="145">
        <f>COUNTBLANK(F7)+COUNTBLANK(F10:F16)+COUNTBLANK(F25:F30)+COUNTBLANK(F33:F38)+COUNTBLANK(F41:F46)+COUNTBLANK(F20:F22)+COUNTBLANK(F49:F51)+COUNTBLANK(F54:F56)+COUNTBLANK(F64:F69)+COUNTBLANK(F60:F61)</f>
        <v>43</v>
      </c>
      <c r="G71" s="145">
        <f>COUNTBLANK(G7)+COUNTBLANK(G25:G30)+COUNTBLANK(G33:G38)+COUNTBLANK(G41:G46)+COUNTBLANK(G20:G22)+COUNTBLANK(G49:G51)+COUNTBLANK(G54:G56)+COUNTBLANK(G64:G69)+COUNTBLANK(G60:G61)+COUNTBLANK(G10:G16)</f>
        <v>43</v>
      </c>
      <c r="H71" s="145">
        <f>COUNTBLANK(H7)+COUNTBLANK(G64:G69)+COUNTBLANK(H25:H30)+COUNTBLANK(H33:H38)+COUNTBLANK(H41:H46)+COUNTBLANK(H20:H22)+COUNTBLANK(H49:H51)+COUNTBLANK(H54:H56)+COUNTBLANK(H60:H61)+COUNTBLANK(H10:H16)</f>
        <v>43</v>
      </c>
      <c r="I71" s="145">
        <f>COUNTBLANK(I7)+COUNTBLANK(I64:I69)+COUNTBLANK(I25:I30)+COUNTBLANK(I33:I38)+COUNTBLANK(I41:I46)+COUNTBLANK(I20:I22)+COUNTBLANK(I49:I51)+COUNTBLANK(I54:I56)+COUNTBLANK(I60:I61)+COUNTBLANK(I10:I16)</f>
        <v>43</v>
      </c>
      <c r="J71" s="145">
        <f>COUNTBLANK(J7)+COUNTBLANK(J64:J69)+COUNTBLANK(J25:J30)+COUNTBLANK(J33:J38)+COUNTBLANK(J41:J46)+COUNTBLANK(J20:J22)+COUNTBLANK(J49:J51)+COUNTBLANK(J54:J56)+COUNTBLANK(J60:J61)+COUNTBLANK(J10:J16)</f>
        <v>43</v>
      </c>
      <c r="K71" s="145">
        <f>COUNTBLANK(K7)+COUNTBLANK(K25:K30)+COUNTBLANK(K33:K38)+COUNTBLANK(K41:K46)+COUNTBLANK(K20:K22)+COUNTBLANK(K49:K51)+COUNTBLANK(K54:K56)+COUNTBLANK(K64:K69)+COUNTBLANK(K60:K61)+COUNTBLANK(K10:K16)</f>
        <v>43</v>
      </c>
      <c r="L71" s="145">
        <f>COUNTBLANK(L7)+COUNTBLANK(L25:L30)+COUNTBLANK(L33:L38)+COUNTBLANK(L41:L46)+COUNTBLANK(L20:L22)+COUNTBLANK(L49:L51)+COUNTBLANK(L54:L56)+COUNTBLANK(L64:L69)+COUNTBLANK(L10:L16)+COUNTBLANK(L60:L61)</f>
        <v>43</v>
      </c>
      <c r="M71" s="145">
        <f>COUNTBLANK(M7)+COUNTBLANK(M25:M30)+COUNTBLANK(M33:M38)+COUNTBLANK(M41:M46)+COUNTBLANK(M20:M22)+COUNTBLANK(M49:M51)+COUNTBLANK(M54:M56)+COUNTBLANK(M64:M69)+COUNTBLANK(M60:M61)+COUNTBLANK(M10:M16)</f>
        <v>43</v>
      </c>
      <c r="N71" s="145">
        <f>COUNTBLANK(N7)+COUNTBLANK(N64:N69)+COUNTBLANK(N25:N30)+COUNTBLANK(N33:N38)+COUNTBLANK(N41:N46)+COUNTBLANK(N20:N22)+COUNTBLANK(N49:N51)+COUNTBLANK(N54:N56)+COUNTBLANK(N60:N61)+COUNTBLANK(N10:N16)</f>
        <v>43</v>
      </c>
      <c r="O71" s="145">
        <f>COUNTBLANK(O7)+COUNTBLANK(O64:O69)+COUNTBLANK(O25:O30)+COUNTBLANK(O33:O38)+COUNTBLANK(O41:O46)+COUNTBLANK(O20:O22)+COUNTBLANK(O49:O51)+COUNTBLANK(O54:O56)+COUNTBLANK(O10:O16)+COUNTBLANK(O60:O61)</f>
        <v>43</v>
      </c>
      <c r="P71" s="145">
        <f>COUNTBLANK(P7)+COUNTBLANK(P64:P69)+COUNTBLANK(P25:P30)+COUNTBLANK(P33:P38)+COUNTBLANK(P41:P46)+COUNTBLANK(P20:P22)+COUNTBLANK(P49:P51)+COUNTBLANK(P54:P56)+COUNTBLANK(P60:P61)+COUNTBLANK(P10:P16)</f>
        <v>43</v>
      </c>
      <c r="Q71" s="145">
        <f>COUNTBLANK(Q7)+COUNTBLANK(Q64:Q69)+COUNTBLANK(Q25:Q30)+COUNTBLANK(Q33:Q38)+COUNTBLANK(Q41:Q46)+COUNTBLANK(Q20:Q22)+COUNTBLANK(Q49:Q51)+COUNTBLANK(Q54:Q56)+COUNTBLANK(Q10:Q16)+COUNTBLANK(Q60:Q61)</f>
        <v>43</v>
      </c>
      <c r="R71" s="145">
        <f>COUNTBLANK(R7)+COUNTBLANK(R64:R69)+COUNTBLANK(R25:R30)+COUNTBLANK(R33:R38)+COUNTBLANK(R41:R46)+COUNTBLANK(R20:R22)+COUNTBLANK(R49:R51)+COUNTBLANK(R54:R56)+COUNTBLANK(R60:R61)+COUNTBLANK(R10:R16)</f>
        <v>43</v>
      </c>
      <c r="S71" s="145">
        <f>COUNTBLANK(S7)+COUNTBLANK(S25:S30)+COUNTBLANK(S33:S38)+COUNTBLANK(S41:S46)+COUNTBLANK(S20:S22)+COUNTBLANK(S49:S51)+COUNTBLANK(S54:S56)+COUNTBLANK(S64:S69)+COUNTBLANK(S60:S61)+COUNTBLANK(S10:S16)</f>
        <v>43</v>
      </c>
      <c r="T71" s="145">
        <f>COUNTBLANK(T7)+COUNTBLANK(T25:T30)+COUNTBLANK(T33:T38)+COUNTBLANK(T41:T46)+COUNTBLANK(T20:T22)+COUNTBLANK(T49:T51)+COUNTBLANK(T54:T56)+COUNTBLANK(T64:T69)+COUNTBLANK(T60:T61)+COUNTBLANK(T10:T16)</f>
        <v>43</v>
      </c>
      <c r="U71" s="145">
        <f>COUNTBLANK(U7)+COUNTBLANK(U25:U30)+COUNTBLANK(U33:U38)+COUNTBLANK(U41:U46)+COUNTBLANK(U20:U22)+COUNTBLANK(U49:U51)+COUNTBLANK(U54:U56)+COUNTBLANK(U64:U69)+COUNTBLANK(U60:U61)+COUNTBLANK(U10:U16)</f>
        <v>43</v>
      </c>
      <c r="V71" s="145">
        <f>COUNTBLANK(V7)+COUNTBLANK(V25:V30)+COUNTBLANK(V33:V38)+COUNTBLANK(V41:V46)+COUNTBLANK(V20:V22)+COUNTBLANK(V49:V51)+COUNTBLANK(V54:V56)+COUNTBLANK(V64:V69)+COUNTBLANK(V60:V61)+COUNTBLANK(V10:V16)</f>
        <v>43</v>
      </c>
      <c r="W71" s="145">
        <f>COUNTBLANK(W7)+COUNTBLANK(W25:W30)+COUNTBLANK(W33:W38)+COUNTBLANK(W41:W46)+COUNTBLANK(U20:U22)+COUNTBLANK(W49:W51)+COUNTBLANK(W54:W56)+COUNTBLANK(W64:W69)+COUNTBLANK(W60:W61)+COUNTBLANK(W10:W16)</f>
        <v>43</v>
      </c>
      <c r="X71" s="145">
        <f>COUNTBLANK(X7)+COUNTBLANK(X25:X30)+COUNTBLANK(X33:X38)+COUNTBLANK(X41:X46)+COUNTBLANK(X20:X22)+COUNTBLANK(X49:X51)+COUNTBLANK(X54:X56)+COUNTBLANK(X64:X69)+COUNTBLANK(X60:X61)+COUNTBLANK(X10:X16)</f>
        <v>43</v>
      </c>
      <c r="Y71" s="145">
        <f>COUNTBLANK(Y7)+COUNTBLANK(Y25:Y30)+COUNTBLANK(Y33:Y38)+COUNTBLANK(Y41:Y46)+COUNTBLANK(Y20:Y22)+COUNTBLANK(Y49:Y51)+COUNTBLANK(Y54:Y56)+COUNTBLANK(Y64:Y69)+COUNTBLANK(Y60:Y61)+COUNTBLANK(Y10:Y16)</f>
        <v>43</v>
      </c>
      <c r="Z71" s="145">
        <f>COUNTBLANK(Z7)+COUNTBLANK(Z25:Z30)+COUNTBLANK(Z33:Z38)+COUNTBLANK(Z41:Z46)+COUNTBLANK(Z20:Z22)+COUNTBLANK(Z49:Z51)+COUNTBLANK(Z54:Z56)+COUNTBLANK(Z64:Z69)+COUNTBLANK(Z60:Z61)+COUNTBLANK(Z10:Z16)</f>
        <v>43</v>
      </c>
      <c r="AA71" s="145">
        <f>COUNTBLANK(AA7)+COUNTBLANK(AA25:AA30)+COUNTBLANK(AA33:AA38)+COUNTBLANK(AA41:AA46)+COUNTBLANK(AA20:AA22)+COUNTBLANK(AA49:AA51)+COUNTBLANK(AA54:AA56)+COUNTBLANK(AA60:AA61)+COUNTBLANK(AA64:AA69)+COUNTBLANK(AA10:AA16)</f>
        <v>43</v>
      </c>
      <c r="AB71" s="145">
        <f>COUNTBLANK(AB7)+COUNTBLANK(AB25:AB30)+COUNTBLANK(AB33:AB38)+COUNTBLANK(AB41:AB46)+COUNTBLANK(AB20:AB22)+COUNTBLANK(AB49:AB51)+COUNTBLANK(AB54:AB56)+COUNTBLANK(AB10:AB16)+COUNTBLANK(AB64:AB69)+COUNTBLANK(AB60:AB61)</f>
        <v>43</v>
      </c>
      <c r="AC71" s="145">
        <f>COUNTBLANK(AC7)+COUNTBLANK(AC25:AC30)+COUNTBLANK(AC33:AC38)+COUNTBLANK(AC41:AC46)+COUNTBLANK(AC20:AC22)+COUNTBLANK(AC49:AC51)+COUNTBLANK(AC54:AC56)+COUNTBLANK(AC64:AC69)+COUNTBLANK(AC60:AC61)+COUNTBLANK(AC10:AC16)</f>
        <v>43</v>
      </c>
      <c r="AD71" s="145">
        <f>COUNTBLANK(AD7)+COUNTBLANK(AD25:AD30)+COUNTBLANK(AD33:AD38)+COUNTBLANK(AD41:AD46)+COUNTBLANK(AD20:AD22)+COUNTBLANK(AD49:AD51)+COUNTBLANK(AD54:AD56)+COUNTBLANK(AD64:AD69)+COUNTBLANK(AD10:AD16)+COUNTBLANK(AD60:AD61)</f>
        <v>43</v>
      </c>
      <c r="AE71" s="145">
        <f>COUNTBLANK(AE7)+COUNTBLANK(AE25:AE30)+COUNTBLANK(AE33:AE38)+COUNTBLANK(AE41:AE46)+COUNTBLANK(AE20:AE22)+COUNTBLANK(AE49:AE51)+COUNTBLANK(AE54:AE56)+COUNTBLANK(AE64:AE69)+COUNTBLANK(AE10:AE16)+COUNTBLANK(AE60:AE61)</f>
        <v>43</v>
      </c>
      <c r="AF71" s="145">
        <f>COUNTBLANK(AF7)+COUNTBLANK(AF25:AF30)+COUNTBLANK(AF33:AF38)+COUNTBLANK(AF41:AF46)+COUNTBLANK(AF20:AF22)+COUNTBLANK(AF49:AF51)+COUNTBLANK(AF54:AF56)+COUNTBLANK(AF64:AF69)+COUNTBLANK(AF10:AF16)+COUNTBLANK(AF60:AF61)</f>
        <v>43</v>
      </c>
      <c r="AG71" s="145">
        <f>COUNTBLANK(AG7)+COUNTBLANK(AG25:AG30)+COUNTBLANK(AG33:AG38)+COUNTBLANK(AG41:AG46)+COUNTBLANK(AG20:AG22)+COUNTBLANK(AG49:AG51)+COUNTBLANK(AG54:AG56)+COUNTBLANK(AG64:AG69)+COUNTBLANK(AG10:AG16)+COUNTBLANK(AG60:AG61)</f>
        <v>43</v>
      </c>
      <c r="AH71" s="145">
        <f>COUNTBLANK(AH7)+COUNTBLANK(AH25:AH30)+COUNTBLANK(AH33:AH38)+COUNTBLANK(AH41:AH46)+COUNTBLANK(AH20:AH22)+COUNTBLANK(AH49:AH51)+COUNTBLANK(AH54:AH56)+COUNTBLANK(AH64:AH69)+COUNTBLANK(AH10:AH16)+COUNTBLANK(AH60:AH61)</f>
        <v>43</v>
      </c>
      <c r="AI71" s="145">
        <f>COUNTBLANK(AI7)+COUNTBLANK(AI64:AI69)+COUNTBLANK(AI25:AI30)+COUNTBLANK(AI33:AI38)+COUNTBLANK(AI41:AI46)+COUNTBLANK(AI20:AI22)+COUNTBLANK(AI49:AI51)+COUNTBLANK(AI54:AI56)+COUNTBLANK(AI60:AI61)+COUNTBLANK(AI10:AI16)</f>
        <v>43</v>
      </c>
      <c r="AJ71" s="145">
        <f>COUNTBLANK(AJ7)+COUNTBLANK(AJ64:AJ69)+COUNTBLANK(AJ25:AJ30)+COUNTBLANK(AJ33:AJ38)+COUNTBLANK(AJ41:AJ46)+COUNTBLANK(AJ20:AJ22)+COUNTBLANK(AJ49:AJ51)+COUNTBLANK(AJ54:AJ56)+COUNTBLANK(AJ60:AJ61)+COUNTBLANK(AJ10:AJ16)</f>
        <v>43</v>
      </c>
      <c r="AK71" s="145">
        <f>COUNTBLANK(AK7)+COUNTBLANK(AK25:AK30)+COUNTBLANK(AK33:AK38)+COUNTBLANK(AK41:AK46)+COUNTBLANK(AK20:AK22)+COUNTBLANK(AK49:AK51)+COUNTBLANK(AK54:AK56)+COUNTBLANK(AK64:AK69)+COUNTBLANK(AK10:AK16)+COUNTBLANK(AK60:AK61)</f>
        <v>43</v>
      </c>
      <c r="AL71" s="145">
        <f t="shared" ref="AL71:AU71" si="35">COUNTBLANK(AL7)+COUNTBLANK(AL25:AL30)+COUNTBLANK(AL33:AL38)+COUNTBLANK(AL41:AL46)+COUNTBLANK(AL20:AL22)+COUNTBLANK(AL49:AL51)+COUNTBLANK(AL54:AL56)+COUNTBLANK(AL64:AL69)+COUNTBLANK(AL60:AL61)+COUNTBLANK(AL10:AL16)</f>
        <v>43</v>
      </c>
      <c r="AM71" s="145">
        <f t="shared" si="35"/>
        <v>43</v>
      </c>
      <c r="AN71" s="145">
        <f t="shared" si="35"/>
        <v>43</v>
      </c>
      <c r="AO71" s="145">
        <f t="shared" si="35"/>
        <v>43</v>
      </c>
      <c r="AP71" s="145">
        <f t="shared" si="35"/>
        <v>43</v>
      </c>
      <c r="AQ71" s="145">
        <f t="shared" si="35"/>
        <v>43</v>
      </c>
      <c r="AR71" s="145">
        <f t="shared" si="35"/>
        <v>43</v>
      </c>
      <c r="AS71" s="145">
        <f t="shared" si="35"/>
        <v>43</v>
      </c>
      <c r="AT71" s="145">
        <f t="shared" si="35"/>
        <v>43</v>
      </c>
      <c r="AU71" s="145">
        <f t="shared" si="35"/>
        <v>43</v>
      </c>
      <c r="AV71" s="145">
        <f>COUNTBLANK(AV7)+COUNTBLANK(AV25:AV30)+COUNTBLANK(AV33:AV38)+COUNTBLANK(AV41:AV46)+COUNTBLANK(AV20:AV22)+COUNTBLANK(AV49:AV51)+COUNTBLANK(AV54:AV56)+COUNTBLANK(AV64:AV69)+COUNTBLANK(AV10:AV16)+COUNTBLANK(AV60:AV61)</f>
        <v>43</v>
      </c>
      <c r="AW71" s="145">
        <f>COUNTBLANK(AW7)+COUNTBLANK(AW25:AW30)+COUNTBLANK(AW33:AW38)+COUNTBLANK(AW41:AW46)+COUNTBLANK(AW20:AW22)+COUNTBLANK(AW49:AW51)+COUNTBLANK(AW54:AW56)+COUNTBLANK(AW64:AW69)+COUNTBLANK(AW10:AW16)+COUNTBLANK(AW60:AW61)</f>
        <v>43</v>
      </c>
      <c r="AX71" s="145">
        <f>COUNTBLANK(AX7)+COUNTBLANK(AX25:AX30)+COUNTBLANK(AX33:AX38)+COUNTBLANK(AX41:AX46)+COUNTBLANK(AX20:AX22)+COUNTBLANK(AX49:AX51)+COUNTBLANK(AX54:AX56)+COUNTBLANK(AX64:AX69)+COUNTBLANK(AX60:AX61)+COUNTBLANK(AX10:AX16)</f>
        <v>43</v>
      </c>
      <c r="AY71" s="145">
        <f>COUNTBLANK(AY7)+COUNTBLANK(AY25:AY30)+COUNTBLANK(AY33:AY38)+COUNTBLANK(AY41:AY46)+COUNTBLANK(AY20:AY22)+COUNTBLANK(AY49:AY51)+COUNTBLANK(AY54:AY56)+COUNTBLANK(AY64:AY69)+COUNTBLANK(AY10:AY16)+COUNTBLANK(AY60:AY61)</f>
        <v>43</v>
      </c>
      <c r="AZ71" s="145">
        <f>COUNTBLANK(AZ7)+COUNTBLANK(AZ25:AZ30)+COUNTBLANK(AZ33:AZ38)+COUNTBLANK(AZ41:AZ46)+COUNTBLANK(AZ20:AZ22)+COUNTBLANK(AZ49:AZ51)+COUNTBLANK(AZ54:AZ56)+COUNTBLANK(AZ64:AZ69)+COUNTBLANK(AZ10:AZ16)+COUNTBLANK(AZ60:AZ61)</f>
        <v>43</v>
      </c>
      <c r="BA71" s="145">
        <f>COUNTBLANK(AB7)+COUNTBLANK(AB25:AB30)+COUNTBLANK(AB33:AB38)+COUNTBLANK(AB41:AB46)+COUNTBLANK(BA20:BA22)+COUNTBLANK(AB49:AB51)+COUNTBLANK(AB54:AB56)+COUNTBLANK(BA64:BA69)+COUNTBLANK(BA10:BA16)+COUNTBLANK(BA60:BA61)</f>
        <v>43</v>
      </c>
      <c r="BB71" s="145">
        <f>COUNTBLANK(BB7)+COUNTBLANK(BB25:BB30)+COUNTBLANK(BB33:BB38)+COUNTBLANK(BB41:BB46)+COUNTBLANK(BB20:BB22)+COUNTBLANK(BB49:BB51)+COUNTBLANK(BB54:BB56)+COUNTBLANK(BB64:BB69)+COUNTBLANK(BB60:BB61)+COUNTBLANK(BB10:BB16)</f>
        <v>43</v>
      </c>
      <c r="BC71" s="64"/>
      <c r="BD71" s="64"/>
      <c r="BE71" s="64"/>
      <c r="BF71" s="64"/>
      <c r="BG71" s="64"/>
      <c r="BH71" s="64"/>
      <c r="BI71" s="64"/>
    </row>
    <row r="72" spans="1:61" ht="69" customHeight="1" x14ac:dyDescent="0.25">
      <c r="A72" s="148"/>
      <c r="B72" s="149"/>
      <c r="C72" s="150"/>
      <c r="D72" s="151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64"/>
      <c r="BD72" s="64"/>
      <c r="BE72" s="64"/>
      <c r="BF72" s="64"/>
      <c r="BG72" s="64"/>
      <c r="BH72" s="64"/>
      <c r="BI72" s="64"/>
    </row>
    <row r="73" spans="1:61" ht="69" customHeight="1" x14ac:dyDescent="0.25">
      <c r="A73" s="148"/>
      <c r="B73" s="149"/>
      <c r="C73" s="150"/>
      <c r="D73" s="151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64"/>
      <c r="BD73" s="64"/>
      <c r="BE73" s="64"/>
      <c r="BF73" s="64"/>
      <c r="BG73" s="64"/>
      <c r="BH73" s="64"/>
      <c r="BI73" s="64"/>
    </row>
    <row r="74" spans="1:61" ht="69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</row>
    <row r="75" spans="1:61" ht="69" customHeight="1" x14ac:dyDescent="0.25">
      <c r="A75" s="148"/>
      <c r="B75" s="149"/>
      <c r="C75" s="150"/>
      <c r="D75" s="151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64"/>
      <c r="BD75" s="64"/>
      <c r="BE75" s="64"/>
      <c r="BF75" s="64"/>
      <c r="BG75" s="64"/>
      <c r="BH75" s="64"/>
      <c r="BI75" s="64"/>
    </row>
    <row r="76" spans="1:61" ht="69" customHeight="1" x14ac:dyDescent="0.25">
      <c r="A76" s="148"/>
      <c r="B76" s="149"/>
      <c r="C76" s="150"/>
      <c r="D76" s="151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64"/>
      <c r="BD76" s="64"/>
      <c r="BE76" s="64"/>
      <c r="BF76" s="64"/>
      <c r="BG76" s="64"/>
      <c r="BH76" s="64"/>
      <c r="BI76" s="64"/>
    </row>
    <row r="77" spans="1:61" ht="69" customHeight="1" x14ac:dyDescent="0.3">
      <c r="A77" s="266" t="s">
        <v>21</v>
      </c>
      <c r="B77" s="267"/>
      <c r="C77" s="68"/>
      <c r="D77" s="140"/>
      <c r="E77" s="73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2"/>
      <c r="Y77" s="72"/>
      <c r="Z77" s="72"/>
      <c r="AA77" s="72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2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69"/>
      <c r="BD77" s="69"/>
      <c r="BE77" s="69"/>
      <c r="BF77" s="69"/>
      <c r="BG77" s="69"/>
      <c r="BH77" s="69"/>
      <c r="BI77" s="69"/>
    </row>
    <row r="78" spans="1:61" ht="69" customHeight="1" x14ac:dyDescent="0.25">
      <c r="A78" s="268" t="s">
        <v>18</v>
      </c>
      <c r="B78" s="269"/>
      <c r="C78" s="70"/>
      <c r="D78" s="14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2"/>
      <c r="Y78" s="72"/>
      <c r="Z78" s="72"/>
      <c r="AA78" s="72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3"/>
      <c r="BD78" s="73"/>
      <c r="BE78" s="73"/>
      <c r="BF78" s="73"/>
      <c r="BG78" s="73"/>
      <c r="BH78" s="73"/>
      <c r="BI78" s="73"/>
    </row>
    <row r="79" spans="1:61" ht="69" customHeight="1" thickBot="1" x14ac:dyDescent="0.3">
      <c r="A79" s="270" t="s">
        <v>19</v>
      </c>
      <c r="B79" s="271"/>
      <c r="C79" s="70"/>
      <c r="D79" s="14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2"/>
      <c r="Y79" s="72"/>
      <c r="Z79" s="72"/>
      <c r="AA79" s="72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3"/>
      <c r="BD79" s="73"/>
      <c r="BE79" s="73"/>
      <c r="BF79" s="73"/>
      <c r="BG79" s="73"/>
      <c r="BH79" s="73"/>
      <c r="BI79" s="73"/>
    </row>
    <row r="80" spans="1:61" ht="69" customHeight="1" x14ac:dyDescent="0.25">
      <c r="A80" s="74"/>
      <c r="B80" s="75"/>
      <c r="D80" s="142"/>
      <c r="E80" s="79"/>
    </row>
    <row r="81" spans="4:5" ht="69" customHeight="1" x14ac:dyDescent="0.25">
      <c r="D81" s="142"/>
      <c r="E81" s="79"/>
    </row>
    <row r="82" spans="4:5" ht="69" customHeight="1" x14ac:dyDescent="0.25">
      <c r="D82" s="142"/>
      <c r="E82" s="79"/>
    </row>
    <row r="83" spans="4:5" ht="69" customHeight="1" x14ac:dyDescent="0.25">
      <c r="D83" s="142"/>
      <c r="E83" s="79"/>
    </row>
    <row r="84" spans="4:5" ht="69" customHeight="1" x14ac:dyDescent="0.25">
      <c r="D84" s="142"/>
      <c r="E84" s="79"/>
    </row>
    <row r="85" spans="4:5" ht="69" customHeight="1" x14ac:dyDescent="0.25">
      <c r="D85" s="142"/>
      <c r="E85" s="79"/>
    </row>
    <row r="86" spans="4:5" ht="69" customHeight="1" x14ac:dyDescent="0.25">
      <c r="D86" s="142"/>
      <c r="E86" s="79"/>
    </row>
    <row r="87" spans="4:5" ht="69" customHeight="1" x14ac:dyDescent="0.25">
      <c r="D87" s="142"/>
      <c r="E87" s="79"/>
    </row>
    <row r="88" spans="4:5" ht="69" customHeight="1" x14ac:dyDescent="0.25">
      <c r="D88" s="142"/>
      <c r="E88" s="79"/>
    </row>
    <row r="89" spans="4:5" ht="69" customHeight="1" x14ac:dyDescent="0.25">
      <c r="D89" s="142"/>
      <c r="E89" s="79"/>
    </row>
    <row r="90" spans="4:5" ht="69" customHeight="1" x14ac:dyDescent="0.25">
      <c r="D90" s="142"/>
      <c r="E90" s="79"/>
    </row>
    <row r="91" spans="4:5" ht="69" customHeight="1" x14ac:dyDescent="0.25">
      <c r="D91" s="142"/>
      <c r="E91" s="79"/>
    </row>
    <row r="92" spans="4:5" ht="69" customHeight="1" x14ac:dyDescent="0.25">
      <c r="D92" s="142"/>
      <c r="E92" s="79"/>
    </row>
    <row r="93" spans="4:5" ht="69" customHeight="1" x14ac:dyDescent="0.25">
      <c r="D93" s="142"/>
      <c r="E93" s="79"/>
    </row>
    <row r="94" spans="4:5" ht="69" customHeight="1" x14ac:dyDescent="0.25">
      <c r="D94" s="142"/>
      <c r="E94" s="79"/>
    </row>
    <row r="95" spans="4:5" ht="69" customHeight="1" x14ac:dyDescent="0.25">
      <c r="D95" s="142"/>
      <c r="E95" s="79"/>
    </row>
    <row r="96" spans="4:5" ht="69" customHeight="1" x14ac:dyDescent="0.25">
      <c r="D96" s="142"/>
      <c r="E96" s="79"/>
    </row>
    <row r="97" spans="4:5" ht="69" customHeight="1" x14ac:dyDescent="0.25">
      <c r="D97" s="142"/>
      <c r="E97" s="79"/>
    </row>
    <row r="98" spans="4:5" ht="69" customHeight="1" x14ac:dyDescent="0.25">
      <c r="D98" s="142"/>
      <c r="E98" s="79"/>
    </row>
    <row r="99" spans="4:5" ht="69" customHeight="1" x14ac:dyDescent="0.25">
      <c r="D99" s="142"/>
      <c r="E99" s="79"/>
    </row>
    <row r="100" spans="4:5" ht="69" customHeight="1" x14ac:dyDescent="0.25">
      <c r="D100" s="142"/>
      <c r="E100" s="79"/>
    </row>
    <row r="101" spans="4:5" ht="69" customHeight="1" x14ac:dyDescent="0.25">
      <c r="D101" s="142"/>
      <c r="E101" s="79"/>
    </row>
    <row r="102" spans="4:5" ht="69" customHeight="1" x14ac:dyDescent="0.25">
      <c r="D102" s="142"/>
      <c r="E102" s="79"/>
    </row>
  </sheetData>
  <sheetProtection algorithmName="SHA-512" hashValue="KfyytRt/U4/HEQ4c15JeMVpSRkHQ/Ug9A9HxFVkE+JZMJI3av8BQ7yyI9aGsqFSX8eqMu1xOMm+HUB9sHdzxhQ==" saltValue="reydYZKZQzKMbmo5ZmjUaQ==" spinCount="100000" sheet="1" objects="1" scenarios="1" formatCells="0" formatColumns="0" selectLockedCells="1" selectUnlockedCells="1"/>
  <dataConsolidate/>
  <mergeCells count="9">
    <mergeCell ref="A1:D1"/>
    <mergeCell ref="A77:B77"/>
    <mergeCell ref="A78:B78"/>
    <mergeCell ref="A79:B79"/>
    <mergeCell ref="C2:C5"/>
    <mergeCell ref="A5:B5"/>
    <mergeCell ref="A2:B2"/>
    <mergeCell ref="A4:B4"/>
    <mergeCell ref="A3:B3"/>
  </mergeCells>
  <conditionalFormatting sqref="E7:BB7 E10:BB10 E15:BB15 E22:BB22 E29:BB30 E38:BB38 E45:BB46 E61:BB61 E68:BB69 E56:BB56 E50:BB51">
    <cfRule type="cellIs" dxfId="68" priority="4" operator="equal">
      <formula>"n"</formula>
    </cfRule>
  </conditionalFormatting>
  <conditionalFormatting sqref="E12:BB14 E21:BB21 E26:BB28 E35:BB37 E43:BB43">
    <cfRule type="cellIs" dxfId="67" priority="3" operator="equal">
      <formula>"N"</formula>
    </cfRule>
  </conditionalFormatting>
  <conditionalFormatting sqref="E10:BB69">
    <cfRule type="cellIs" dxfId="66" priority="1" operator="equal">
      <formula>"X"</formula>
    </cfRule>
  </conditionalFormatting>
  <dataValidations xWindow="137" yWindow="417" count="7">
    <dataValidation allowBlank="1" showInputMessage="1" showErrorMessage="1" prompt="Florida Administrative Code 65A-4.212, 445.017-18 F.S. 445.017 Diversion. 414.095 A 2014-119" sqref="A13"/>
    <dataValidation allowBlank="1" showInputMessage="1" showErrorMessage="1" prompt="Florida Administrative Code 65A-4.212, 445.017-18 F.S. 445.017 Diversion." sqref="A14"/>
    <dataValidation allowBlank="1" showInputMessage="1" showErrorMessage="1" prompt="Florida Administrative Code 65A-4.212, 445.017-18 F.S., FG 04-013. (In the near future)." sqref="A15:A17 A19:A22"/>
    <dataValidation allowBlank="1" showInputMessage="1" showErrorMessage="1" prompt="445.024 F.S., Notification of customers-CSF strategic Plan, 45 CFR 261.56 (c). " sqref="A25"/>
    <dataValidation type="list" allowBlank="1" showInputMessage="1" showErrorMessage="1" sqref="E33:BB33 E41:BB41 E60:BB60 E7:BB7 E25:BB25">
      <formula1>yn</formula1>
    </dataValidation>
    <dataValidation type="list" allowBlank="1" showInputMessage="1" showErrorMessage="1" sqref="E26:BB30 E35:BB38 E19:O19 E21:BB22 E13:BB16 E43:BB46 P18:BB19 E50:BB51">
      <formula1>ynx</formula1>
    </dataValidation>
    <dataValidation allowBlank="1" showInputMessage="1" showErrorMessage="1" prompt="45 CFR 92.42, 7 CFR 272.1(f), 273.7 (m)(3)(v) and AWI Records Management Procedures Policy Number 4.09 45 CFR 74.53; Florida Statutes Chapter 257." sqref="A7:A8"/>
  </dataValidations>
  <pageMargins left="0.25" right="0.25" top="0.75" bottom="0.75" header="0.3" footer="0.3"/>
  <pageSetup scale="96" fitToHeight="0" orientation="landscape" r:id="rId1"/>
  <rowBreaks count="2" manualBreakCount="2">
    <brk id="7" max="3" man="1"/>
    <brk id="14" max="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137" yWindow="417" count="9">
        <x14:dataValidation type="list" allowBlank="1" showInputMessage="1" showErrorMessage="1" promptTitle="Select Regional Workforce Board">
          <x14:formula1>
            <xm:f>'Auto Insert Info'!$A$1:$A$27</xm:f>
          </x14:formula1>
          <xm:sqref>A3</xm:sqref>
        </x14:dataValidation>
        <x14:dataValidation type="list" allowBlank="1" showInputMessage="1" showErrorMessage="1">
          <x14:formula1>
            <xm:f>'Auto Insert Info'!$C$1:$C$5</xm:f>
          </x14:formula1>
          <xm:sqref>A4:B4</xm:sqref>
        </x14:dataValidation>
        <x14:dataValidation type="list" allowBlank="1" showInputMessage="1" showErrorMessage="1">
          <x14:formula1>
            <xm:f>'Auto Insert Info'!$F$1:$F$6</xm:f>
          </x14:formula1>
          <xm:sqref>E34:BB34</xm:sqref>
        </x14:dataValidation>
        <x14:dataValidation type="list" allowBlank="1" showInputMessage="1" showErrorMessage="1">
          <x14:formula1>
            <xm:f>'Auto Insert Info'!$K$4:$K$8</xm:f>
          </x14:formula1>
          <xm:sqref>E20:BB20</xm:sqref>
        </x14:dataValidation>
        <x14:dataValidation type="list" allowBlank="1" showInputMessage="1" showErrorMessage="1">
          <x14:formula1>
            <xm:f>'Auto Insert Info'!$H$4:$H$7</xm:f>
          </x14:formula1>
          <xm:sqref>E11:BB11</xm:sqref>
        </x14:dataValidation>
        <x14:dataValidation type="list" allowBlank="1" showInputMessage="1" showErrorMessage="1">
          <x14:formula1>
            <xm:f>'Auto Insert Info'!$E$3:$E$5</xm:f>
          </x14:formula1>
          <xm:sqref>E54:BB54 E61:BB61</xm:sqref>
        </x14:dataValidation>
        <x14:dataValidation type="list" allowBlank="1" showInputMessage="1" showErrorMessage="1">
          <x14:formula1>
            <xm:f>'Auto Insert Info'!$E$3:$E$6</xm:f>
          </x14:formula1>
          <xm:sqref>E49:BB49 E64:BB69 E12:BB12 E10:BB10 E56:BB56</xm:sqref>
        </x14:dataValidation>
        <x14:dataValidation type="list" allowBlank="1" showInputMessage="1" showErrorMessage="1">
          <x14:formula1>
            <xm:f>'Auto Insert Info'!$G$3:$G$8</xm:f>
          </x14:formula1>
          <xm:sqref>E42:BB42</xm:sqref>
        </x14:dataValidation>
        <x14:dataValidation type="list" allowBlank="1" showInputMessage="1" showErrorMessage="1">
          <x14:formula1>
            <xm:f>'Auto Insert Info'!$A$1:$A$27</xm:f>
          </x14:formula1>
          <xm:sqref>A2:B2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68"/>
  <sheetViews>
    <sheetView topLeftCell="B1" zoomScaleNormal="100" workbookViewId="0">
      <selection activeCell="D267" sqref="D267"/>
    </sheetView>
  </sheetViews>
  <sheetFormatPr defaultRowHeight="11.25" x14ac:dyDescent="0.2"/>
  <cols>
    <col min="1" max="1" width="3.140625" style="6" hidden="1" customWidth="1"/>
    <col min="2" max="2" width="11.5703125" style="10" customWidth="1"/>
    <col min="3" max="3" width="57.28515625" style="6" customWidth="1"/>
    <col min="4" max="4" width="10" style="6" customWidth="1"/>
    <col min="5" max="5" width="9.7109375" style="6" customWidth="1"/>
    <col min="6" max="6" width="9.5703125" style="6" customWidth="1"/>
    <col min="7" max="7" width="10.85546875" style="6" bestFit="1" customWidth="1"/>
    <col min="8" max="8" width="4.42578125" style="10" customWidth="1"/>
    <col min="9" max="9" width="8.28515625" style="6" customWidth="1"/>
    <col min="10" max="10" width="7.140625" style="6" customWidth="1"/>
    <col min="11" max="11" width="5.7109375" style="6" customWidth="1"/>
    <col min="12" max="12" width="3.140625" style="6" bestFit="1" customWidth="1"/>
    <col min="13" max="241" width="9.140625" style="6"/>
    <col min="242" max="242" width="4.7109375" style="6" customWidth="1"/>
    <col min="243" max="243" width="53.7109375" style="6" customWidth="1"/>
    <col min="244" max="245" width="14.7109375" style="6" customWidth="1"/>
    <col min="246" max="247" width="9.5703125" style="6" customWidth="1"/>
    <col min="248" max="248" width="7.85546875" style="6" customWidth="1"/>
    <col min="249" max="251" width="9.7109375" style="6" customWidth="1"/>
    <col min="252" max="497" width="9.140625" style="6"/>
    <col min="498" max="498" width="4.7109375" style="6" customWidth="1"/>
    <col min="499" max="499" width="53.7109375" style="6" customWidth="1"/>
    <col min="500" max="501" width="14.7109375" style="6" customWidth="1"/>
    <col min="502" max="503" width="9.5703125" style="6" customWidth="1"/>
    <col min="504" max="504" width="7.85546875" style="6" customWidth="1"/>
    <col min="505" max="507" width="9.7109375" style="6" customWidth="1"/>
    <col min="508" max="753" width="9.140625" style="6"/>
    <col min="754" max="754" width="4.7109375" style="6" customWidth="1"/>
    <col min="755" max="755" width="53.7109375" style="6" customWidth="1"/>
    <col min="756" max="757" width="14.7109375" style="6" customWidth="1"/>
    <col min="758" max="759" width="9.5703125" style="6" customWidth="1"/>
    <col min="760" max="760" width="7.85546875" style="6" customWidth="1"/>
    <col min="761" max="763" width="9.7109375" style="6" customWidth="1"/>
    <col min="764" max="1009" width="9.140625" style="6"/>
    <col min="1010" max="1010" width="4.7109375" style="6" customWidth="1"/>
    <col min="1011" max="1011" width="53.7109375" style="6" customWidth="1"/>
    <col min="1012" max="1013" width="14.7109375" style="6" customWidth="1"/>
    <col min="1014" max="1015" width="9.5703125" style="6" customWidth="1"/>
    <col min="1016" max="1016" width="7.85546875" style="6" customWidth="1"/>
    <col min="1017" max="1019" width="9.7109375" style="6" customWidth="1"/>
    <col min="1020" max="1265" width="9.140625" style="6"/>
    <col min="1266" max="1266" width="4.7109375" style="6" customWidth="1"/>
    <col min="1267" max="1267" width="53.7109375" style="6" customWidth="1"/>
    <col min="1268" max="1269" width="14.7109375" style="6" customWidth="1"/>
    <col min="1270" max="1271" width="9.5703125" style="6" customWidth="1"/>
    <col min="1272" max="1272" width="7.85546875" style="6" customWidth="1"/>
    <col min="1273" max="1275" width="9.7109375" style="6" customWidth="1"/>
    <col min="1276" max="1521" width="9.140625" style="6"/>
    <col min="1522" max="1522" width="4.7109375" style="6" customWidth="1"/>
    <col min="1523" max="1523" width="53.7109375" style="6" customWidth="1"/>
    <col min="1524" max="1525" width="14.7109375" style="6" customWidth="1"/>
    <col min="1526" max="1527" width="9.5703125" style="6" customWidth="1"/>
    <col min="1528" max="1528" width="7.85546875" style="6" customWidth="1"/>
    <col min="1529" max="1531" width="9.7109375" style="6" customWidth="1"/>
    <col min="1532" max="1777" width="9.140625" style="6"/>
    <col min="1778" max="1778" width="4.7109375" style="6" customWidth="1"/>
    <col min="1779" max="1779" width="53.7109375" style="6" customWidth="1"/>
    <col min="1780" max="1781" width="14.7109375" style="6" customWidth="1"/>
    <col min="1782" max="1783" width="9.5703125" style="6" customWidth="1"/>
    <col min="1784" max="1784" width="7.85546875" style="6" customWidth="1"/>
    <col min="1785" max="1787" width="9.7109375" style="6" customWidth="1"/>
    <col min="1788" max="2033" width="9.140625" style="6"/>
    <col min="2034" max="2034" width="4.7109375" style="6" customWidth="1"/>
    <col min="2035" max="2035" width="53.7109375" style="6" customWidth="1"/>
    <col min="2036" max="2037" width="14.7109375" style="6" customWidth="1"/>
    <col min="2038" max="2039" width="9.5703125" style="6" customWidth="1"/>
    <col min="2040" max="2040" width="7.85546875" style="6" customWidth="1"/>
    <col min="2041" max="2043" width="9.7109375" style="6" customWidth="1"/>
    <col min="2044" max="2289" width="9.140625" style="6"/>
    <col min="2290" max="2290" width="4.7109375" style="6" customWidth="1"/>
    <col min="2291" max="2291" width="53.7109375" style="6" customWidth="1"/>
    <col min="2292" max="2293" width="14.7109375" style="6" customWidth="1"/>
    <col min="2294" max="2295" width="9.5703125" style="6" customWidth="1"/>
    <col min="2296" max="2296" width="7.85546875" style="6" customWidth="1"/>
    <col min="2297" max="2299" width="9.7109375" style="6" customWidth="1"/>
    <col min="2300" max="2545" width="9.140625" style="6"/>
    <col min="2546" max="2546" width="4.7109375" style="6" customWidth="1"/>
    <col min="2547" max="2547" width="53.7109375" style="6" customWidth="1"/>
    <col min="2548" max="2549" width="14.7109375" style="6" customWidth="1"/>
    <col min="2550" max="2551" width="9.5703125" style="6" customWidth="1"/>
    <col min="2552" max="2552" width="7.85546875" style="6" customWidth="1"/>
    <col min="2553" max="2555" width="9.7109375" style="6" customWidth="1"/>
    <col min="2556" max="2801" width="9.140625" style="6"/>
    <col min="2802" max="2802" width="4.7109375" style="6" customWidth="1"/>
    <col min="2803" max="2803" width="53.7109375" style="6" customWidth="1"/>
    <col min="2804" max="2805" width="14.7109375" style="6" customWidth="1"/>
    <col min="2806" max="2807" width="9.5703125" style="6" customWidth="1"/>
    <col min="2808" max="2808" width="7.85546875" style="6" customWidth="1"/>
    <col min="2809" max="2811" width="9.7109375" style="6" customWidth="1"/>
    <col min="2812" max="3057" width="9.140625" style="6"/>
    <col min="3058" max="3058" width="4.7109375" style="6" customWidth="1"/>
    <col min="3059" max="3059" width="53.7109375" style="6" customWidth="1"/>
    <col min="3060" max="3061" width="14.7109375" style="6" customWidth="1"/>
    <col min="3062" max="3063" width="9.5703125" style="6" customWidth="1"/>
    <col min="3064" max="3064" width="7.85546875" style="6" customWidth="1"/>
    <col min="3065" max="3067" width="9.7109375" style="6" customWidth="1"/>
    <col min="3068" max="3313" width="9.140625" style="6"/>
    <col min="3314" max="3314" width="4.7109375" style="6" customWidth="1"/>
    <col min="3315" max="3315" width="53.7109375" style="6" customWidth="1"/>
    <col min="3316" max="3317" width="14.7109375" style="6" customWidth="1"/>
    <col min="3318" max="3319" width="9.5703125" style="6" customWidth="1"/>
    <col min="3320" max="3320" width="7.85546875" style="6" customWidth="1"/>
    <col min="3321" max="3323" width="9.7109375" style="6" customWidth="1"/>
    <col min="3324" max="3569" width="9.140625" style="6"/>
    <col min="3570" max="3570" width="4.7109375" style="6" customWidth="1"/>
    <col min="3571" max="3571" width="53.7109375" style="6" customWidth="1"/>
    <col min="3572" max="3573" width="14.7109375" style="6" customWidth="1"/>
    <col min="3574" max="3575" width="9.5703125" style="6" customWidth="1"/>
    <col min="3576" max="3576" width="7.85546875" style="6" customWidth="1"/>
    <col min="3577" max="3579" width="9.7109375" style="6" customWidth="1"/>
    <col min="3580" max="3825" width="9.140625" style="6"/>
    <col min="3826" max="3826" width="4.7109375" style="6" customWidth="1"/>
    <col min="3827" max="3827" width="53.7109375" style="6" customWidth="1"/>
    <col min="3828" max="3829" width="14.7109375" style="6" customWidth="1"/>
    <col min="3830" max="3831" width="9.5703125" style="6" customWidth="1"/>
    <col min="3832" max="3832" width="7.85546875" style="6" customWidth="1"/>
    <col min="3833" max="3835" width="9.7109375" style="6" customWidth="1"/>
    <col min="3836" max="4081" width="9.140625" style="6"/>
    <col min="4082" max="4082" width="4.7109375" style="6" customWidth="1"/>
    <col min="4083" max="4083" width="53.7109375" style="6" customWidth="1"/>
    <col min="4084" max="4085" width="14.7109375" style="6" customWidth="1"/>
    <col min="4086" max="4087" width="9.5703125" style="6" customWidth="1"/>
    <col min="4088" max="4088" width="7.85546875" style="6" customWidth="1"/>
    <col min="4089" max="4091" width="9.7109375" style="6" customWidth="1"/>
    <col min="4092" max="4337" width="9.140625" style="6"/>
    <col min="4338" max="4338" width="4.7109375" style="6" customWidth="1"/>
    <col min="4339" max="4339" width="53.7109375" style="6" customWidth="1"/>
    <col min="4340" max="4341" width="14.7109375" style="6" customWidth="1"/>
    <col min="4342" max="4343" width="9.5703125" style="6" customWidth="1"/>
    <col min="4344" max="4344" width="7.85546875" style="6" customWidth="1"/>
    <col min="4345" max="4347" width="9.7109375" style="6" customWidth="1"/>
    <col min="4348" max="4593" width="9.140625" style="6"/>
    <col min="4594" max="4594" width="4.7109375" style="6" customWidth="1"/>
    <col min="4595" max="4595" width="53.7109375" style="6" customWidth="1"/>
    <col min="4596" max="4597" width="14.7109375" style="6" customWidth="1"/>
    <col min="4598" max="4599" width="9.5703125" style="6" customWidth="1"/>
    <col min="4600" max="4600" width="7.85546875" style="6" customWidth="1"/>
    <col min="4601" max="4603" width="9.7109375" style="6" customWidth="1"/>
    <col min="4604" max="4849" width="9.140625" style="6"/>
    <col min="4850" max="4850" width="4.7109375" style="6" customWidth="1"/>
    <col min="4851" max="4851" width="53.7109375" style="6" customWidth="1"/>
    <col min="4852" max="4853" width="14.7109375" style="6" customWidth="1"/>
    <col min="4854" max="4855" width="9.5703125" style="6" customWidth="1"/>
    <col min="4856" max="4856" width="7.85546875" style="6" customWidth="1"/>
    <col min="4857" max="4859" width="9.7109375" style="6" customWidth="1"/>
    <col min="4860" max="5105" width="9.140625" style="6"/>
    <col min="5106" max="5106" width="4.7109375" style="6" customWidth="1"/>
    <col min="5107" max="5107" width="53.7109375" style="6" customWidth="1"/>
    <col min="5108" max="5109" width="14.7109375" style="6" customWidth="1"/>
    <col min="5110" max="5111" width="9.5703125" style="6" customWidth="1"/>
    <col min="5112" max="5112" width="7.85546875" style="6" customWidth="1"/>
    <col min="5113" max="5115" width="9.7109375" style="6" customWidth="1"/>
    <col min="5116" max="5361" width="9.140625" style="6"/>
    <col min="5362" max="5362" width="4.7109375" style="6" customWidth="1"/>
    <col min="5363" max="5363" width="53.7109375" style="6" customWidth="1"/>
    <col min="5364" max="5365" width="14.7109375" style="6" customWidth="1"/>
    <col min="5366" max="5367" width="9.5703125" style="6" customWidth="1"/>
    <col min="5368" max="5368" width="7.85546875" style="6" customWidth="1"/>
    <col min="5369" max="5371" width="9.7109375" style="6" customWidth="1"/>
    <col min="5372" max="5617" width="9.140625" style="6"/>
    <col min="5618" max="5618" width="4.7109375" style="6" customWidth="1"/>
    <col min="5619" max="5619" width="53.7109375" style="6" customWidth="1"/>
    <col min="5620" max="5621" width="14.7109375" style="6" customWidth="1"/>
    <col min="5622" max="5623" width="9.5703125" style="6" customWidth="1"/>
    <col min="5624" max="5624" width="7.85546875" style="6" customWidth="1"/>
    <col min="5625" max="5627" width="9.7109375" style="6" customWidth="1"/>
    <col min="5628" max="5873" width="9.140625" style="6"/>
    <col min="5874" max="5874" width="4.7109375" style="6" customWidth="1"/>
    <col min="5875" max="5875" width="53.7109375" style="6" customWidth="1"/>
    <col min="5876" max="5877" width="14.7109375" style="6" customWidth="1"/>
    <col min="5878" max="5879" width="9.5703125" style="6" customWidth="1"/>
    <col min="5880" max="5880" width="7.85546875" style="6" customWidth="1"/>
    <col min="5881" max="5883" width="9.7109375" style="6" customWidth="1"/>
    <col min="5884" max="6129" width="9.140625" style="6"/>
    <col min="6130" max="6130" width="4.7109375" style="6" customWidth="1"/>
    <col min="6131" max="6131" width="53.7109375" style="6" customWidth="1"/>
    <col min="6132" max="6133" width="14.7109375" style="6" customWidth="1"/>
    <col min="6134" max="6135" width="9.5703125" style="6" customWidth="1"/>
    <col min="6136" max="6136" width="7.85546875" style="6" customWidth="1"/>
    <col min="6137" max="6139" width="9.7109375" style="6" customWidth="1"/>
    <col min="6140" max="6385" width="9.140625" style="6"/>
    <col min="6386" max="6386" width="4.7109375" style="6" customWidth="1"/>
    <col min="6387" max="6387" width="53.7109375" style="6" customWidth="1"/>
    <col min="6388" max="6389" width="14.7109375" style="6" customWidth="1"/>
    <col min="6390" max="6391" width="9.5703125" style="6" customWidth="1"/>
    <col min="6392" max="6392" width="7.85546875" style="6" customWidth="1"/>
    <col min="6393" max="6395" width="9.7109375" style="6" customWidth="1"/>
    <col min="6396" max="6641" width="9.140625" style="6"/>
    <col min="6642" max="6642" width="4.7109375" style="6" customWidth="1"/>
    <col min="6643" max="6643" width="53.7109375" style="6" customWidth="1"/>
    <col min="6644" max="6645" width="14.7109375" style="6" customWidth="1"/>
    <col min="6646" max="6647" width="9.5703125" style="6" customWidth="1"/>
    <col min="6648" max="6648" width="7.85546875" style="6" customWidth="1"/>
    <col min="6649" max="6651" width="9.7109375" style="6" customWidth="1"/>
    <col min="6652" max="6897" width="9.140625" style="6"/>
    <col min="6898" max="6898" width="4.7109375" style="6" customWidth="1"/>
    <col min="6899" max="6899" width="53.7109375" style="6" customWidth="1"/>
    <col min="6900" max="6901" width="14.7109375" style="6" customWidth="1"/>
    <col min="6902" max="6903" width="9.5703125" style="6" customWidth="1"/>
    <col min="6904" max="6904" width="7.85546875" style="6" customWidth="1"/>
    <col min="6905" max="6907" width="9.7109375" style="6" customWidth="1"/>
    <col min="6908" max="7153" width="9.140625" style="6"/>
    <col min="7154" max="7154" width="4.7109375" style="6" customWidth="1"/>
    <col min="7155" max="7155" width="53.7109375" style="6" customWidth="1"/>
    <col min="7156" max="7157" width="14.7109375" style="6" customWidth="1"/>
    <col min="7158" max="7159" width="9.5703125" style="6" customWidth="1"/>
    <col min="7160" max="7160" width="7.85546875" style="6" customWidth="1"/>
    <col min="7161" max="7163" width="9.7109375" style="6" customWidth="1"/>
    <col min="7164" max="7409" width="9.140625" style="6"/>
    <col min="7410" max="7410" width="4.7109375" style="6" customWidth="1"/>
    <col min="7411" max="7411" width="53.7109375" style="6" customWidth="1"/>
    <col min="7412" max="7413" width="14.7109375" style="6" customWidth="1"/>
    <col min="7414" max="7415" width="9.5703125" style="6" customWidth="1"/>
    <col min="7416" max="7416" width="7.85546875" style="6" customWidth="1"/>
    <col min="7417" max="7419" width="9.7109375" style="6" customWidth="1"/>
    <col min="7420" max="7665" width="9.140625" style="6"/>
    <col min="7666" max="7666" width="4.7109375" style="6" customWidth="1"/>
    <col min="7667" max="7667" width="53.7109375" style="6" customWidth="1"/>
    <col min="7668" max="7669" width="14.7109375" style="6" customWidth="1"/>
    <col min="7670" max="7671" width="9.5703125" style="6" customWidth="1"/>
    <col min="7672" max="7672" width="7.85546875" style="6" customWidth="1"/>
    <col min="7673" max="7675" width="9.7109375" style="6" customWidth="1"/>
    <col min="7676" max="7921" width="9.140625" style="6"/>
    <col min="7922" max="7922" width="4.7109375" style="6" customWidth="1"/>
    <col min="7923" max="7923" width="53.7109375" style="6" customWidth="1"/>
    <col min="7924" max="7925" width="14.7109375" style="6" customWidth="1"/>
    <col min="7926" max="7927" width="9.5703125" style="6" customWidth="1"/>
    <col min="7928" max="7928" width="7.85546875" style="6" customWidth="1"/>
    <col min="7929" max="7931" width="9.7109375" style="6" customWidth="1"/>
    <col min="7932" max="8177" width="9.140625" style="6"/>
    <col min="8178" max="8178" width="4.7109375" style="6" customWidth="1"/>
    <col min="8179" max="8179" width="53.7109375" style="6" customWidth="1"/>
    <col min="8180" max="8181" width="14.7109375" style="6" customWidth="1"/>
    <col min="8182" max="8183" width="9.5703125" style="6" customWidth="1"/>
    <col min="8184" max="8184" width="7.85546875" style="6" customWidth="1"/>
    <col min="8185" max="8187" width="9.7109375" style="6" customWidth="1"/>
    <col min="8188" max="8433" width="9.140625" style="6"/>
    <col min="8434" max="8434" width="4.7109375" style="6" customWidth="1"/>
    <col min="8435" max="8435" width="53.7109375" style="6" customWidth="1"/>
    <col min="8436" max="8437" width="14.7109375" style="6" customWidth="1"/>
    <col min="8438" max="8439" width="9.5703125" style="6" customWidth="1"/>
    <col min="8440" max="8440" width="7.85546875" style="6" customWidth="1"/>
    <col min="8441" max="8443" width="9.7109375" style="6" customWidth="1"/>
    <col min="8444" max="8689" width="9.140625" style="6"/>
    <col min="8690" max="8690" width="4.7109375" style="6" customWidth="1"/>
    <col min="8691" max="8691" width="53.7109375" style="6" customWidth="1"/>
    <col min="8692" max="8693" width="14.7109375" style="6" customWidth="1"/>
    <col min="8694" max="8695" width="9.5703125" style="6" customWidth="1"/>
    <col min="8696" max="8696" width="7.85546875" style="6" customWidth="1"/>
    <col min="8697" max="8699" width="9.7109375" style="6" customWidth="1"/>
    <col min="8700" max="8945" width="9.140625" style="6"/>
    <col min="8946" max="8946" width="4.7109375" style="6" customWidth="1"/>
    <col min="8947" max="8947" width="53.7109375" style="6" customWidth="1"/>
    <col min="8948" max="8949" width="14.7109375" style="6" customWidth="1"/>
    <col min="8950" max="8951" width="9.5703125" style="6" customWidth="1"/>
    <col min="8952" max="8952" width="7.85546875" style="6" customWidth="1"/>
    <col min="8953" max="8955" width="9.7109375" style="6" customWidth="1"/>
    <col min="8956" max="9201" width="9.140625" style="6"/>
    <col min="9202" max="9202" width="4.7109375" style="6" customWidth="1"/>
    <col min="9203" max="9203" width="53.7109375" style="6" customWidth="1"/>
    <col min="9204" max="9205" width="14.7109375" style="6" customWidth="1"/>
    <col min="9206" max="9207" width="9.5703125" style="6" customWidth="1"/>
    <col min="9208" max="9208" width="7.85546875" style="6" customWidth="1"/>
    <col min="9209" max="9211" width="9.7109375" style="6" customWidth="1"/>
    <col min="9212" max="9457" width="9.140625" style="6"/>
    <col min="9458" max="9458" width="4.7109375" style="6" customWidth="1"/>
    <col min="9459" max="9459" width="53.7109375" style="6" customWidth="1"/>
    <col min="9460" max="9461" width="14.7109375" style="6" customWidth="1"/>
    <col min="9462" max="9463" width="9.5703125" style="6" customWidth="1"/>
    <col min="9464" max="9464" width="7.85546875" style="6" customWidth="1"/>
    <col min="9465" max="9467" width="9.7109375" style="6" customWidth="1"/>
    <col min="9468" max="9713" width="9.140625" style="6"/>
    <col min="9714" max="9714" width="4.7109375" style="6" customWidth="1"/>
    <col min="9715" max="9715" width="53.7109375" style="6" customWidth="1"/>
    <col min="9716" max="9717" width="14.7109375" style="6" customWidth="1"/>
    <col min="9718" max="9719" width="9.5703125" style="6" customWidth="1"/>
    <col min="9720" max="9720" width="7.85546875" style="6" customWidth="1"/>
    <col min="9721" max="9723" width="9.7109375" style="6" customWidth="1"/>
    <col min="9724" max="9969" width="9.140625" style="6"/>
    <col min="9970" max="9970" width="4.7109375" style="6" customWidth="1"/>
    <col min="9971" max="9971" width="53.7109375" style="6" customWidth="1"/>
    <col min="9972" max="9973" width="14.7109375" style="6" customWidth="1"/>
    <col min="9974" max="9975" width="9.5703125" style="6" customWidth="1"/>
    <col min="9976" max="9976" width="7.85546875" style="6" customWidth="1"/>
    <col min="9977" max="9979" width="9.7109375" style="6" customWidth="1"/>
    <col min="9980" max="10225" width="9.140625" style="6"/>
    <col min="10226" max="10226" width="4.7109375" style="6" customWidth="1"/>
    <col min="10227" max="10227" width="53.7109375" style="6" customWidth="1"/>
    <col min="10228" max="10229" width="14.7109375" style="6" customWidth="1"/>
    <col min="10230" max="10231" width="9.5703125" style="6" customWidth="1"/>
    <col min="10232" max="10232" width="7.85546875" style="6" customWidth="1"/>
    <col min="10233" max="10235" width="9.7109375" style="6" customWidth="1"/>
    <col min="10236" max="10481" width="9.140625" style="6"/>
    <col min="10482" max="10482" width="4.7109375" style="6" customWidth="1"/>
    <col min="10483" max="10483" width="53.7109375" style="6" customWidth="1"/>
    <col min="10484" max="10485" width="14.7109375" style="6" customWidth="1"/>
    <col min="10486" max="10487" width="9.5703125" style="6" customWidth="1"/>
    <col min="10488" max="10488" width="7.85546875" style="6" customWidth="1"/>
    <col min="10489" max="10491" width="9.7109375" style="6" customWidth="1"/>
    <col min="10492" max="10737" width="9.140625" style="6"/>
    <col min="10738" max="10738" width="4.7109375" style="6" customWidth="1"/>
    <col min="10739" max="10739" width="53.7109375" style="6" customWidth="1"/>
    <col min="10740" max="10741" width="14.7109375" style="6" customWidth="1"/>
    <col min="10742" max="10743" width="9.5703125" style="6" customWidth="1"/>
    <col min="10744" max="10744" width="7.85546875" style="6" customWidth="1"/>
    <col min="10745" max="10747" width="9.7109375" style="6" customWidth="1"/>
    <col min="10748" max="10993" width="9.140625" style="6"/>
    <col min="10994" max="10994" width="4.7109375" style="6" customWidth="1"/>
    <col min="10995" max="10995" width="53.7109375" style="6" customWidth="1"/>
    <col min="10996" max="10997" width="14.7109375" style="6" customWidth="1"/>
    <col min="10998" max="10999" width="9.5703125" style="6" customWidth="1"/>
    <col min="11000" max="11000" width="7.85546875" style="6" customWidth="1"/>
    <col min="11001" max="11003" width="9.7109375" style="6" customWidth="1"/>
    <col min="11004" max="11249" width="9.140625" style="6"/>
    <col min="11250" max="11250" width="4.7109375" style="6" customWidth="1"/>
    <col min="11251" max="11251" width="53.7109375" style="6" customWidth="1"/>
    <col min="11252" max="11253" width="14.7109375" style="6" customWidth="1"/>
    <col min="11254" max="11255" width="9.5703125" style="6" customWidth="1"/>
    <col min="11256" max="11256" width="7.85546875" style="6" customWidth="1"/>
    <col min="11257" max="11259" width="9.7109375" style="6" customWidth="1"/>
    <col min="11260" max="11505" width="9.140625" style="6"/>
    <col min="11506" max="11506" width="4.7109375" style="6" customWidth="1"/>
    <col min="11507" max="11507" width="53.7109375" style="6" customWidth="1"/>
    <col min="11508" max="11509" width="14.7109375" style="6" customWidth="1"/>
    <col min="11510" max="11511" width="9.5703125" style="6" customWidth="1"/>
    <col min="11512" max="11512" width="7.85546875" style="6" customWidth="1"/>
    <col min="11513" max="11515" width="9.7109375" style="6" customWidth="1"/>
    <col min="11516" max="11761" width="9.140625" style="6"/>
    <col min="11762" max="11762" width="4.7109375" style="6" customWidth="1"/>
    <col min="11763" max="11763" width="53.7109375" style="6" customWidth="1"/>
    <col min="11764" max="11765" width="14.7109375" style="6" customWidth="1"/>
    <col min="11766" max="11767" width="9.5703125" style="6" customWidth="1"/>
    <col min="11768" max="11768" width="7.85546875" style="6" customWidth="1"/>
    <col min="11769" max="11771" width="9.7109375" style="6" customWidth="1"/>
    <col min="11772" max="12017" width="9.140625" style="6"/>
    <col min="12018" max="12018" width="4.7109375" style="6" customWidth="1"/>
    <col min="12019" max="12019" width="53.7109375" style="6" customWidth="1"/>
    <col min="12020" max="12021" width="14.7109375" style="6" customWidth="1"/>
    <col min="12022" max="12023" width="9.5703125" style="6" customWidth="1"/>
    <col min="12024" max="12024" width="7.85546875" style="6" customWidth="1"/>
    <col min="12025" max="12027" width="9.7109375" style="6" customWidth="1"/>
    <col min="12028" max="12273" width="9.140625" style="6"/>
    <col min="12274" max="12274" width="4.7109375" style="6" customWidth="1"/>
    <col min="12275" max="12275" width="53.7109375" style="6" customWidth="1"/>
    <col min="12276" max="12277" width="14.7109375" style="6" customWidth="1"/>
    <col min="12278" max="12279" width="9.5703125" style="6" customWidth="1"/>
    <col min="12280" max="12280" width="7.85546875" style="6" customWidth="1"/>
    <col min="12281" max="12283" width="9.7109375" style="6" customWidth="1"/>
    <col min="12284" max="12529" width="9.140625" style="6"/>
    <col min="12530" max="12530" width="4.7109375" style="6" customWidth="1"/>
    <col min="12531" max="12531" width="53.7109375" style="6" customWidth="1"/>
    <col min="12532" max="12533" width="14.7109375" style="6" customWidth="1"/>
    <col min="12534" max="12535" width="9.5703125" style="6" customWidth="1"/>
    <col min="12536" max="12536" width="7.85546875" style="6" customWidth="1"/>
    <col min="12537" max="12539" width="9.7109375" style="6" customWidth="1"/>
    <col min="12540" max="12785" width="9.140625" style="6"/>
    <col min="12786" max="12786" width="4.7109375" style="6" customWidth="1"/>
    <col min="12787" max="12787" width="53.7109375" style="6" customWidth="1"/>
    <col min="12788" max="12789" width="14.7109375" style="6" customWidth="1"/>
    <col min="12790" max="12791" width="9.5703125" style="6" customWidth="1"/>
    <col min="12792" max="12792" width="7.85546875" style="6" customWidth="1"/>
    <col min="12793" max="12795" width="9.7109375" style="6" customWidth="1"/>
    <col min="12796" max="13041" width="9.140625" style="6"/>
    <col min="13042" max="13042" width="4.7109375" style="6" customWidth="1"/>
    <col min="13043" max="13043" width="53.7109375" style="6" customWidth="1"/>
    <col min="13044" max="13045" width="14.7109375" style="6" customWidth="1"/>
    <col min="13046" max="13047" width="9.5703125" style="6" customWidth="1"/>
    <col min="13048" max="13048" width="7.85546875" style="6" customWidth="1"/>
    <col min="13049" max="13051" width="9.7109375" style="6" customWidth="1"/>
    <col min="13052" max="13297" width="9.140625" style="6"/>
    <col min="13298" max="13298" width="4.7109375" style="6" customWidth="1"/>
    <col min="13299" max="13299" width="53.7109375" style="6" customWidth="1"/>
    <col min="13300" max="13301" width="14.7109375" style="6" customWidth="1"/>
    <col min="13302" max="13303" width="9.5703125" style="6" customWidth="1"/>
    <col min="13304" max="13304" width="7.85546875" style="6" customWidth="1"/>
    <col min="13305" max="13307" width="9.7109375" style="6" customWidth="1"/>
    <col min="13308" max="13553" width="9.140625" style="6"/>
    <col min="13554" max="13554" width="4.7109375" style="6" customWidth="1"/>
    <col min="13555" max="13555" width="53.7109375" style="6" customWidth="1"/>
    <col min="13556" max="13557" width="14.7109375" style="6" customWidth="1"/>
    <col min="13558" max="13559" width="9.5703125" style="6" customWidth="1"/>
    <col min="13560" max="13560" width="7.85546875" style="6" customWidth="1"/>
    <col min="13561" max="13563" width="9.7109375" style="6" customWidth="1"/>
    <col min="13564" max="13809" width="9.140625" style="6"/>
    <col min="13810" max="13810" width="4.7109375" style="6" customWidth="1"/>
    <col min="13811" max="13811" width="53.7109375" style="6" customWidth="1"/>
    <col min="13812" max="13813" width="14.7109375" style="6" customWidth="1"/>
    <col min="13814" max="13815" width="9.5703125" style="6" customWidth="1"/>
    <col min="13816" max="13816" width="7.85546875" style="6" customWidth="1"/>
    <col min="13817" max="13819" width="9.7109375" style="6" customWidth="1"/>
    <col min="13820" max="14065" width="9.140625" style="6"/>
    <col min="14066" max="14066" width="4.7109375" style="6" customWidth="1"/>
    <col min="14067" max="14067" width="53.7109375" style="6" customWidth="1"/>
    <col min="14068" max="14069" width="14.7109375" style="6" customWidth="1"/>
    <col min="14070" max="14071" width="9.5703125" style="6" customWidth="1"/>
    <col min="14072" max="14072" width="7.85546875" style="6" customWidth="1"/>
    <col min="14073" max="14075" width="9.7109375" style="6" customWidth="1"/>
    <col min="14076" max="14321" width="9.140625" style="6"/>
    <col min="14322" max="14322" width="4.7109375" style="6" customWidth="1"/>
    <col min="14323" max="14323" width="53.7109375" style="6" customWidth="1"/>
    <col min="14324" max="14325" width="14.7109375" style="6" customWidth="1"/>
    <col min="14326" max="14327" width="9.5703125" style="6" customWidth="1"/>
    <col min="14328" max="14328" width="7.85546875" style="6" customWidth="1"/>
    <col min="14329" max="14331" width="9.7109375" style="6" customWidth="1"/>
    <col min="14332" max="14577" width="9.140625" style="6"/>
    <col min="14578" max="14578" width="4.7109375" style="6" customWidth="1"/>
    <col min="14579" max="14579" width="53.7109375" style="6" customWidth="1"/>
    <col min="14580" max="14581" width="14.7109375" style="6" customWidth="1"/>
    <col min="14582" max="14583" width="9.5703125" style="6" customWidth="1"/>
    <col min="14584" max="14584" width="7.85546875" style="6" customWidth="1"/>
    <col min="14585" max="14587" width="9.7109375" style="6" customWidth="1"/>
    <col min="14588" max="14833" width="9.140625" style="6"/>
    <col min="14834" max="14834" width="4.7109375" style="6" customWidth="1"/>
    <col min="14835" max="14835" width="53.7109375" style="6" customWidth="1"/>
    <col min="14836" max="14837" width="14.7109375" style="6" customWidth="1"/>
    <col min="14838" max="14839" width="9.5703125" style="6" customWidth="1"/>
    <col min="14840" max="14840" width="7.85546875" style="6" customWidth="1"/>
    <col min="14841" max="14843" width="9.7109375" style="6" customWidth="1"/>
    <col min="14844" max="15089" width="9.140625" style="6"/>
    <col min="15090" max="15090" width="4.7109375" style="6" customWidth="1"/>
    <col min="15091" max="15091" width="53.7109375" style="6" customWidth="1"/>
    <col min="15092" max="15093" width="14.7109375" style="6" customWidth="1"/>
    <col min="15094" max="15095" width="9.5703125" style="6" customWidth="1"/>
    <col min="15096" max="15096" width="7.85546875" style="6" customWidth="1"/>
    <col min="15097" max="15099" width="9.7109375" style="6" customWidth="1"/>
    <col min="15100" max="15345" width="9.140625" style="6"/>
    <col min="15346" max="15346" width="4.7109375" style="6" customWidth="1"/>
    <col min="15347" max="15347" width="53.7109375" style="6" customWidth="1"/>
    <col min="15348" max="15349" width="14.7109375" style="6" customWidth="1"/>
    <col min="15350" max="15351" width="9.5703125" style="6" customWidth="1"/>
    <col min="15352" max="15352" width="7.85546875" style="6" customWidth="1"/>
    <col min="15353" max="15355" width="9.7109375" style="6" customWidth="1"/>
    <col min="15356" max="15601" width="9.140625" style="6"/>
    <col min="15602" max="15602" width="4.7109375" style="6" customWidth="1"/>
    <col min="15603" max="15603" width="53.7109375" style="6" customWidth="1"/>
    <col min="15604" max="15605" width="14.7109375" style="6" customWidth="1"/>
    <col min="15606" max="15607" width="9.5703125" style="6" customWidth="1"/>
    <col min="15608" max="15608" width="7.85546875" style="6" customWidth="1"/>
    <col min="15609" max="15611" width="9.7109375" style="6" customWidth="1"/>
    <col min="15612" max="15857" width="9.140625" style="6"/>
    <col min="15858" max="15858" width="4.7109375" style="6" customWidth="1"/>
    <col min="15859" max="15859" width="53.7109375" style="6" customWidth="1"/>
    <col min="15860" max="15861" width="14.7109375" style="6" customWidth="1"/>
    <col min="15862" max="15863" width="9.5703125" style="6" customWidth="1"/>
    <col min="15864" max="15864" width="7.85546875" style="6" customWidth="1"/>
    <col min="15865" max="15867" width="9.7109375" style="6" customWidth="1"/>
    <col min="15868" max="16113" width="9.140625" style="6"/>
    <col min="16114" max="16114" width="4.7109375" style="6" customWidth="1"/>
    <col min="16115" max="16115" width="53.7109375" style="6" customWidth="1"/>
    <col min="16116" max="16117" width="14.7109375" style="6" customWidth="1"/>
    <col min="16118" max="16119" width="9.5703125" style="6" customWidth="1"/>
    <col min="16120" max="16120" width="7.85546875" style="6" customWidth="1"/>
    <col min="16121" max="16123" width="9.7109375" style="6" customWidth="1"/>
    <col min="16124" max="16384" width="9.140625" style="6"/>
  </cols>
  <sheetData>
    <row r="1" spans="1:12" s="2" customFormat="1" ht="56.25" customHeight="1" thickBot="1" x14ac:dyDescent="0.25">
      <c r="B1" s="283" t="s">
        <v>101</v>
      </c>
      <c r="C1" s="284"/>
      <c r="D1" s="287" t="str">
        <f>SNAP_TOOL!A2</f>
        <v>Select Local Workforce Development  Board:</v>
      </c>
      <c r="E1" s="288"/>
      <c r="F1" s="288"/>
      <c r="G1" s="289"/>
      <c r="H1" s="11"/>
      <c r="L1" s="9"/>
    </row>
    <row r="2" spans="1:12" s="2" customFormat="1" ht="21" customHeight="1" thickTop="1" thickBot="1" x14ac:dyDescent="0.25">
      <c r="B2" s="7"/>
      <c r="C2" s="8"/>
      <c r="D2" s="9"/>
      <c r="E2" s="9"/>
      <c r="F2" s="9"/>
      <c r="G2" s="9"/>
      <c r="H2" s="11"/>
      <c r="I2" s="285" t="s">
        <v>0</v>
      </c>
      <c r="J2" s="285"/>
      <c r="K2" s="285"/>
      <c r="L2" s="9"/>
    </row>
    <row r="3" spans="1:12" s="2" customFormat="1" ht="14.25" thickTop="1" thickBot="1" x14ac:dyDescent="0.25">
      <c r="B3" s="13"/>
      <c r="C3" s="224"/>
      <c r="D3" s="14" t="s">
        <v>3</v>
      </c>
      <c r="E3" s="14" t="s">
        <v>4</v>
      </c>
      <c r="F3" s="14" t="s">
        <v>5</v>
      </c>
      <c r="G3" s="14" t="s">
        <v>14</v>
      </c>
      <c r="H3" s="11"/>
      <c r="I3" s="285"/>
      <c r="J3" s="285"/>
      <c r="K3" s="285"/>
      <c r="L3" s="9"/>
    </row>
    <row r="4" spans="1:12" s="2" customFormat="1" ht="30.75" customHeight="1" thickTop="1" thickBot="1" x14ac:dyDescent="0.25">
      <c r="A4" s="2">
        <v>1</v>
      </c>
      <c r="B4" s="15">
        <f>SNAP_TOOL!A7</f>
        <v>1</v>
      </c>
      <c r="C4" s="225" t="str">
        <f>SNAP_TOOL!B7</f>
        <v>Was the participant's case file available for review? (Y, N).</v>
      </c>
      <c r="D4" s="16">
        <f>COUNTIF(SNAP_TOOL!$E7:$BJ7,"Y")</f>
        <v>0</v>
      </c>
      <c r="E4" s="16">
        <f>COUNTIF(SNAP_TOOL!$E7:$BJ7,"N")</f>
        <v>0</v>
      </c>
      <c r="F4" s="16">
        <f>COUNTIF(SNAP_TOOL!$E7:$BJ7,"X")</f>
        <v>0</v>
      </c>
      <c r="G4" s="16">
        <f>SUM(D4:F4)</f>
        <v>0</v>
      </c>
      <c r="H4" s="11"/>
      <c r="I4" s="286" t="s">
        <v>15</v>
      </c>
      <c r="J4" s="286"/>
      <c r="K4" s="286"/>
      <c r="L4" s="9"/>
    </row>
    <row r="5" spans="1:12" s="2" customFormat="1" ht="15" customHeight="1" thickTop="1" thickBot="1" x14ac:dyDescent="0.25">
      <c r="B5" s="17"/>
      <c r="C5" s="226" t="s">
        <v>7</v>
      </c>
      <c r="D5" s="28">
        <f>IF(D4&gt;0,D4/($D4+$E4),0)</f>
        <v>0</v>
      </c>
      <c r="E5" s="28">
        <f>IF(E4&gt;0,E4/($D4+$E4),0)</f>
        <v>0</v>
      </c>
      <c r="F5" s="39"/>
      <c r="G5" s="39"/>
      <c r="H5" s="11"/>
      <c r="I5" s="286"/>
      <c r="J5" s="286"/>
      <c r="K5" s="286"/>
      <c r="L5" s="9"/>
    </row>
    <row r="6" spans="1:12" s="2" customFormat="1" ht="15" customHeight="1" thickTop="1" thickBot="1" x14ac:dyDescent="0.25">
      <c r="B6" s="17"/>
      <c r="C6" s="227"/>
      <c r="D6" s="218"/>
      <c r="E6" s="218"/>
      <c r="F6" s="39"/>
      <c r="G6" s="39"/>
      <c r="H6" s="11"/>
      <c r="I6" s="286"/>
      <c r="J6" s="286"/>
      <c r="K6" s="286"/>
      <c r="L6" s="9"/>
    </row>
    <row r="7" spans="1:12" s="2" customFormat="1" ht="15" customHeight="1" thickTop="1" thickBot="1" x14ac:dyDescent="0.25">
      <c r="B7" s="17"/>
      <c r="C7" s="227"/>
      <c r="D7" s="22"/>
      <c r="E7" s="22"/>
      <c r="F7" s="39"/>
      <c r="G7" s="39"/>
      <c r="H7" s="11"/>
      <c r="I7" s="286"/>
      <c r="J7" s="286"/>
      <c r="K7" s="286"/>
      <c r="L7" s="9"/>
    </row>
    <row r="8" spans="1:12" s="2" customFormat="1" ht="15" customHeight="1" thickTop="1" thickBot="1" x14ac:dyDescent="0.25">
      <c r="B8" s="13"/>
      <c r="C8" s="224"/>
      <c r="D8" s="14" t="s">
        <v>3</v>
      </c>
      <c r="E8" s="14" t="s">
        <v>4</v>
      </c>
      <c r="F8" s="14" t="s">
        <v>5</v>
      </c>
      <c r="G8" s="14" t="s">
        <v>14</v>
      </c>
      <c r="H8" s="11"/>
      <c r="I8" s="286"/>
      <c r="J8" s="286"/>
      <c r="K8" s="286"/>
      <c r="L8" s="9"/>
    </row>
    <row r="9" spans="1:12" s="2" customFormat="1" ht="39" customHeight="1" thickTop="1" thickBot="1" x14ac:dyDescent="0.25">
      <c r="B9" s="220">
        <f>SNAP_TOOL!A10</f>
        <v>2</v>
      </c>
      <c r="C9" s="228" t="str">
        <f>SNAP_TOOL!B10</f>
        <v>Was the participant engaged in orientation and assessment activities during the review period? (Y,N,X)</v>
      </c>
      <c r="D9" s="27">
        <f>COUNTIF(SNAP_TOOL!$E10:$BJ10,"Y")</f>
        <v>0</v>
      </c>
      <c r="E9" s="27">
        <f>COUNTIF(SNAP_TOOL!$E10:$BJ10,"N")</f>
        <v>0</v>
      </c>
      <c r="F9" s="27">
        <f>COUNTIF(SNAP_TOOL!$E10:$BJ10,"X")</f>
        <v>0</v>
      </c>
      <c r="G9" s="27">
        <f>SUM(D9:F9)</f>
        <v>0</v>
      </c>
      <c r="H9" s="11"/>
      <c r="I9" s="286"/>
      <c r="J9" s="286"/>
      <c r="K9" s="286"/>
      <c r="L9" s="9"/>
    </row>
    <row r="10" spans="1:12" s="2" customFormat="1" ht="16.5" thickTop="1" x14ac:dyDescent="0.2">
      <c r="B10" s="17"/>
      <c r="C10" s="229" t="s">
        <v>7</v>
      </c>
      <c r="D10" s="28">
        <f>IF(D9&gt;0,D9/($D9+$E9),0)</f>
        <v>0</v>
      </c>
      <c r="E10" s="28">
        <f>IF(E9&gt;0,E9/($D9+$E9),0)</f>
        <v>0</v>
      </c>
      <c r="F10" s="39"/>
      <c r="G10" s="39"/>
      <c r="H10" s="11"/>
      <c r="I10" s="199"/>
      <c r="J10" s="199"/>
      <c r="K10" s="199"/>
      <c r="L10" s="9"/>
    </row>
    <row r="11" spans="1:12" s="2" customFormat="1" ht="15.75" hidden="1" x14ac:dyDescent="0.2">
      <c r="B11" s="13"/>
      <c r="C11" s="224"/>
      <c r="D11" s="221" t="s">
        <v>3</v>
      </c>
      <c r="E11" s="221" t="s">
        <v>4</v>
      </c>
      <c r="F11" s="221" t="s">
        <v>5</v>
      </c>
      <c r="G11" s="221" t="s">
        <v>14</v>
      </c>
      <c r="H11" s="11"/>
      <c r="I11" s="199"/>
      <c r="J11" s="199"/>
      <c r="K11" s="199"/>
      <c r="L11" s="9"/>
    </row>
    <row r="12" spans="1:12" s="2" customFormat="1" ht="15.75" x14ac:dyDescent="0.2">
      <c r="B12" s="13"/>
      <c r="C12" s="224"/>
      <c r="D12" s="36"/>
      <c r="E12" s="36"/>
      <c r="F12" s="36"/>
      <c r="G12" s="36"/>
      <c r="H12" s="11"/>
      <c r="I12" s="199"/>
      <c r="J12" s="199"/>
      <c r="K12" s="199"/>
      <c r="L12" s="9"/>
    </row>
    <row r="13" spans="1:12" s="2" customFormat="1" ht="15.75" x14ac:dyDescent="0.2">
      <c r="B13" s="13"/>
      <c r="C13" s="224"/>
      <c r="D13" s="36"/>
      <c r="E13" s="36"/>
      <c r="F13" s="36"/>
      <c r="G13" s="36"/>
      <c r="H13" s="11"/>
      <c r="I13" s="199"/>
      <c r="J13" s="199"/>
      <c r="K13" s="199"/>
      <c r="L13" s="9"/>
    </row>
    <row r="14" spans="1:12" s="2" customFormat="1" ht="15.75" x14ac:dyDescent="0.2">
      <c r="B14" s="13"/>
      <c r="C14" s="224"/>
      <c r="D14" s="14" t="s">
        <v>3</v>
      </c>
      <c r="E14" s="14" t="s">
        <v>4</v>
      </c>
      <c r="F14" s="14" t="s">
        <v>5</v>
      </c>
      <c r="G14" s="14" t="s">
        <v>14</v>
      </c>
      <c r="H14" s="11"/>
      <c r="I14" s="199"/>
      <c r="J14" s="199"/>
      <c r="K14" s="199"/>
      <c r="L14" s="9"/>
    </row>
    <row r="15" spans="1:12" s="2" customFormat="1" ht="54" customHeight="1" x14ac:dyDescent="0.2">
      <c r="B15" s="219">
        <f>SNAP_TOOL!A12</f>
        <v>4</v>
      </c>
      <c r="C15" s="230" t="str">
        <f>SNAP_TOOL!B12</f>
        <v xml:space="preserve">If the ABAWD completed the online orientation, assessment and workfare activity, was the Participation Notice (Activity Code 599) ended on or before the Anticipated End date? (Y, N, X) </v>
      </c>
      <c r="D15" s="25">
        <f>COUNTIF(SNAP_TOOL!$E12:$BJ12,"Y")</f>
        <v>0</v>
      </c>
      <c r="E15" s="25">
        <f>COUNTIF(SNAP_TOOL!$E12:$BJ12,"N")</f>
        <v>0</v>
      </c>
      <c r="F15" s="25">
        <f>COUNTIF(SNAP_TOOL!$E12:$BJ12,"X")</f>
        <v>0</v>
      </c>
      <c r="G15" s="25">
        <f>SUM(D15:F15)</f>
        <v>0</v>
      </c>
      <c r="H15" s="11"/>
      <c r="I15" s="199"/>
      <c r="J15" s="199"/>
      <c r="K15" s="199"/>
      <c r="L15" s="9"/>
    </row>
    <row r="16" spans="1:12" s="2" customFormat="1" ht="15.75" x14ac:dyDescent="0.2">
      <c r="B16" s="17"/>
      <c r="C16" s="231" t="s">
        <v>7</v>
      </c>
      <c r="D16" s="28">
        <f>IF(D15&gt;0,D15/($D15+$E15),0)</f>
        <v>0</v>
      </c>
      <c r="E16" s="28">
        <f>IF(E15&gt;0,E15/($D15+$E15),0)</f>
        <v>0</v>
      </c>
      <c r="F16" s="218"/>
      <c r="G16" s="218"/>
      <c r="H16" s="11"/>
      <c r="I16" s="199"/>
      <c r="J16" s="199"/>
      <c r="K16" s="199"/>
      <c r="L16" s="9"/>
    </row>
    <row r="17" spans="1:12" s="2" customFormat="1" ht="15.75" x14ac:dyDescent="0.2">
      <c r="B17" s="20"/>
      <c r="C17" s="232"/>
      <c r="D17" s="21"/>
      <c r="E17" s="22"/>
      <c r="F17" s="22"/>
      <c r="G17" s="22"/>
      <c r="H17" s="22"/>
      <c r="I17" s="199"/>
      <c r="J17" s="199"/>
      <c r="K17" s="199"/>
      <c r="L17" s="9"/>
    </row>
    <row r="18" spans="1:12" s="2" customFormat="1" ht="12.75" x14ac:dyDescent="0.2">
      <c r="B18" s="20"/>
      <c r="C18" s="233"/>
      <c r="D18" s="22"/>
      <c r="E18" s="22"/>
      <c r="F18" s="22"/>
      <c r="G18" s="22"/>
      <c r="H18" s="11"/>
      <c r="L18" s="9"/>
    </row>
    <row r="19" spans="1:12" s="2" customFormat="1" ht="12.75" x14ac:dyDescent="0.2">
      <c r="B19" s="23"/>
      <c r="C19" s="222"/>
      <c r="D19" s="14" t="s">
        <v>3</v>
      </c>
      <c r="E19" s="14" t="s">
        <v>4</v>
      </c>
      <c r="F19" s="14" t="s">
        <v>5</v>
      </c>
      <c r="G19" s="14" t="s">
        <v>14</v>
      </c>
      <c r="H19" s="11"/>
      <c r="L19" s="9"/>
    </row>
    <row r="20" spans="1:12" s="2" customFormat="1" ht="49.5" customHeight="1" x14ac:dyDescent="0.2">
      <c r="A20" s="2">
        <v>2</v>
      </c>
      <c r="B20" s="24">
        <f>SNAP_TOOL!A13</f>
        <v>5</v>
      </c>
      <c r="C20" s="230" t="str">
        <f>SNAP_TOOL!B13</f>
        <v>Did the participant complete the orientation prior to the begin date of the first component (Y, N, X)</v>
      </c>
      <c r="D20" s="25">
        <f>COUNTIF(SNAP_TOOL!$E13:$BJ13,"Y")</f>
        <v>0</v>
      </c>
      <c r="E20" s="25">
        <f>COUNTIF(SNAP_TOOL!$E13:$BJ13,"N")</f>
        <v>0</v>
      </c>
      <c r="F20" s="25">
        <f>COUNTIF(SNAP_TOOL!$E13:$BJ13,"X")</f>
        <v>0</v>
      </c>
      <c r="G20" s="25">
        <f>SUM(D20:F20)</f>
        <v>0</v>
      </c>
      <c r="H20" s="11"/>
      <c r="L20" s="9"/>
    </row>
    <row r="21" spans="1:12" s="2" customFormat="1" ht="12.75" x14ac:dyDescent="0.2">
      <c r="B21" s="20"/>
      <c r="C21" s="231" t="s">
        <v>7</v>
      </c>
      <c r="D21" s="42">
        <f>IF(D20&gt;0,D20/($D20+$E20),0)</f>
        <v>0</v>
      </c>
      <c r="E21" s="42">
        <f>IF(E20&gt;0,E20/($D20+$E20),0)</f>
        <v>0</v>
      </c>
      <c r="F21" s="50"/>
      <c r="G21" s="50"/>
      <c r="H21" s="11"/>
      <c r="L21" s="9"/>
    </row>
    <row r="22" spans="1:12" s="2" customFormat="1" ht="12.75" x14ac:dyDescent="0.2">
      <c r="B22" s="20"/>
      <c r="C22" s="233"/>
      <c r="D22" s="22"/>
      <c r="E22" s="22"/>
      <c r="F22" s="22"/>
      <c r="G22" s="22"/>
      <c r="H22" s="11"/>
      <c r="L22" s="9"/>
    </row>
    <row r="23" spans="1:12" s="2" customFormat="1" ht="12.75" x14ac:dyDescent="0.2">
      <c r="B23" s="20"/>
      <c r="C23" s="233"/>
      <c r="D23" s="22"/>
      <c r="E23" s="22"/>
      <c r="F23" s="22"/>
      <c r="G23" s="22"/>
      <c r="H23" s="11"/>
      <c r="L23" s="9"/>
    </row>
    <row r="24" spans="1:12" s="2" customFormat="1" ht="12.75" x14ac:dyDescent="0.2">
      <c r="B24" s="20"/>
      <c r="C24" s="223"/>
      <c r="D24" s="14" t="s">
        <v>3</v>
      </c>
      <c r="E24" s="14" t="s">
        <v>4</v>
      </c>
      <c r="F24" s="14" t="s">
        <v>5</v>
      </c>
      <c r="G24" s="14" t="s">
        <v>14</v>
      </c>
      <c r="H24" s="11"/>
      <c r="L24" s="9"/>
    </row>
    <row r="25" spans="1:12" s="2" customFormat="1" ht="42.75" customHeight="1" x14ac:dyDescent="0.2">
      <c r="A25" s="2">
        <v>3</v>
      </c>
      <c r="B25" s="24">
        <f>SNAP_TOOL!A14</f>
        <v>6</v>
      </c>
      <c r="C25" s="230" t="str">
        <f>SNAP_TOOL!B14</f>
        <v>Did the participant complete an assessment prior to the begin date of the first component (Y, N, X)</v>
      </c>
      <c r="D25" s="25">
        <f>COUNTIF(SNAP_TOOL!$E14:$BJ14,"Y")</f>
        <v>0</v>
      </c>
      <c r="E25" s="25">
        <f>COUNTIF(SNAP_TOOL!$E14:$BJ14,"N")</f>
        <v>0</v>
      </c>
      <c r="F25" s="25">
        <f>COUNTIF(SNAP_TOOL!$E14:$BJ14,"x")</f>
        <v>0</v>
      </c>
      <c r="G25" s="25">
        <f>SUM(D25:F25)</f>
        <v>0</v>
      </c>
      <c r="H25" s="11"/>
      <c r="L25" s="9"/>
    </row>
    <row r="26" spans="1:12" s="2" customFormat="1" ht="12.75" x14ac:dyDescent="0.2">
      <c r="B26" s="20"/>
      <c r="C26" s="231" t="s">
        <v>7</v>
      </c>
      <c r="D26" s="42">
        <f>IF(D25&gt;0,D25/($D25+$E25),0)</f>
        <v>0</v>
      </c>
      <c r="E26" s="42">
        <f>IF(E25&gt;0,E25/($D25+$E25),0)</f>
        <v>0</v>
      </c>
      <c r="F26" s="50" t="s">
        <v>6</v>
      </c>
      <c r="G26" s="50"/>
      <c r="H26" s="11"/>
      <c r="L26" s="9"/>
    </row>
    <row r="27" spans="1:12" s="2" customFormat="1" ht="12.75" x14ac:dyDescent="0.2">
      <c r="B27" s="20"/>
      <c r="C27" s="233"/>
      <c r="D27" s="196"/>
      <c r="E27" s="196"/>
      <c r="F27" s="196"/>
      <c r="G27" s="196"/>
      <c r="H27" s="11"/>
      <c r="L27" s="9"/>
    </row>
    <row r="28" spans="1:12" s="2" customFormat="1" ht="12.75" x14ac:dyDescent="0.2">
      <c r="B28" s="20"/>
      <c r="C28" s="233"/>
      <c r="D28" s="196"/>
      <c r="E28" s="196"/>
      <c r="F28" s="196"/>
      <c r="G28" s="196"/>
      <c r="H28" s="11"/>
      <c r="L28" s="9"/>
    </row>
    <row r="29" spans="1:12" s="2" customFormat="1" ht="12.75" x14ac:dyDescent="0.2">
      <c r="B29" s="20"/>
      <c r="C29" s="223"/>
      <c r="D29" s="14" t="s">
        <v>3</v>
      </c>
      <c r="E29" s="14" t="s">
        <v>4</v>
      </c>
      <c r="F29" s="14" t="s">
        <v>5</v>
      </c>
      <c r="G29" s="14" t="s">
        <v>14</v>
      </c>
      <c r="H29" s="11"/>
      <c r="L29" s="9"/>
    </row>
    <row r="30" spans="1:12" s="2" customFormat="1" ht="48.75" customHeight="1" x14ac:dyDescent="0.2">
      <c r="B30" s="29">
        <f>SNAP_TOOL!A15</f>
        <v>7</v>
      </c>
      <c r="C30" s="225" t="str">
        <f>SNAP_TOOL!B15</f>
        <v>Was a signed and dated Grievance/Complaint and EEO/Discrimination Form in the participant's case file? (Y, N, X)</v>
      </c>
      <c r="D30" s="16">
        <f>COUNTIF(SNAP_TOOL!$E15:$BJ15,"Y")</f>
        <v>0</v>
      </c>
      <c r="E30" s="16">
        <f>COUNTIF(SNAP_TOOL!$E15:$BJ15,"N")</f>
        <v>0</v>
      </c>
      <c r="F30" s="16">
        <f>COUNTIF(SNAP_TOOL!$E15:$BJ15,"x")</f>
        <v>0</v>
      </c>
      <c r="G30" s="16">
        <f>SUM(D30:F30)</f>
        <v>0</v>
      </c>
      <c r="H30" s="11"/>
      <c r="L30" s="9"/>
    </row>
    <row r="31" spans="1:12" s="2" customFormat="1" ht="12.75" x14ac:dyDescent="0.2">
      <c r="B31" s="20"/>
      <c r="C31" s="226" t="s">
        <v>7</v>
      </c>
      <c r="D31" s="42">
        <f>IF(D30&gt;0,D30/($D30+$E30),0)</f>
        <v>0</v>
      </c>
      <c r="E31" s="42">
        <f>IF(E30&gt;0,E30/($D30+$E30),0)</f>
        <v>0</v>
      </c>
      <c r="F31" s="196" t="s">
        <v>6</v>
      </c>
      <c r="G31" s="196"/>
      <c r="H31" s="11"/>
      <c r="L31" s="9"/>
    </row>
    <row r="32" spans="1:12" s="2" customFormat="1" ht="12.75" x14ac:dyDescent="0.2">
      <c r="B32" s="20"/>
      <c r="C32" s="233"/>
      <c r="D32" s="196"/>
      <c r="E32" s="196"/>
      <c r="F32" s="196"/>
      <c r="G32" s="196"/>
      <c r="H32" s="11"/>
      <c r="L32" s="9"/>
    </row>
    <row r="33" spans="1:12" s="2" customFormat="1" ht="12.75" x14ac:dyDescent="0.2">
      <c r="B33" s="20"/>
      <c r="C33" s="233"/>
      <c r="D33" s="22"/>
      <c r="E33" s="22"/>
      <c r="F33" s="22"/>
      <c r="G33" s="22"/>
      <c r="H33" s="11"/>
      <c r="L33" s="9"/>
    </row>
    <row r="34" spans="1:12" s="2" customFormat="1" ht="12.75" x14ac:dyDescent="0.2">
      <c r="B34" s="20"/>
      <c r="C34" s="233"/>
      <c r="D34" s="14" t="s">
        <v>3</v>
      </c>
      <c r="E34" s="14" t="s">
        <v>4</v>
      </c>
      <c r="F34" s="14" t="s">
        <v>5</v>
      </c>
      <c r="G34" s="14" t="s">
        <v>14</v>
      </c>
      <c r="H34" s="11"/>
      <c r="L34" s="9"/>
    </row>
    <row r="35" spans="1:12" s="2" customFormat="1" ht="50.25" customHeight="1" x14ac:dyDescent="0.2">
      <c r="A35" s="2">
        <v>4</v>
      </c>
      <c r="B35" s="24">
        <f>SNAP_TOOL!A16</f>
        <v>8</v>
      </c>
      <c r="C35" s="230" t="str">
        <f>SNAP_TOOL!B16</f>
        <v>Did the Grievance/Complaint and EEO/Discrimination Form include the correct names and addresses for filing a grievance, appeal or EEO complaint? (Y, N, X)</v>
      </c>
      <c r="D35" s="25">
        <f>COUNTIF(SNAP_TOOL!$E16:$BJ16,"Y")</f>
        <v>0</v>
      </c>
      <c r="E35" s="25">
        <f>COUNTIF(SNAP_TOOL!$E16:$BJ16,"N")</f>
        <v>0</v>
      </c>
      <c r="F35" s="25">
        <f>COUNTIF(SNAP_TOOL!$E16:$BJ16,"X")</f>
        <v>0</v>
      </c>
      <c r="G35" s="25">
        <f>SUM(D35:F35)</f>
        <v>0</v>
      </c>
      <c r="H35" s="11"/>
      <c r="L35" s="9"/>
    </row>
    <row r="36" spans="1:12" s="2" customFormat="1" ht="12.75" x14ac:dyDescent="0.2">
      <c r="B36" s="20"/>
      <c r="C36" s="231" t="s">
        <v>7</v>
      </c>
      <c r="D36" s="28">
        <f>IF(D35&gt;0,D35/($D35+$E35),0)</f>
        <v>0</v>
      </c>
      <c r="E36" s="28">
        <f>IF(E35&gt;0,E35/($D35+$E35),0)</f>
        <v>0</v>
      </c>
      <c r="F36" s="39"/>
      <c r="G36" s="39"/>
      <c r="H36" s="11"/>
      <c r="L36" s="9"/>
    </row>
    <row r="37" spans="1:12" s="2" customFormat="1" ht="12.75" x14ac:dyDescent="0.2">
      <c r="B37" s="20"/>
      <c r="C37" s="233"/>
      <c r="D37" s="22"/>
      <c r="E37" s="22"/>
      <c r="F37" s="22"/>
      <c r="G37" s="22"/>
      <c r="H37" s="11"/>
      <c r="L37" s="9"/>
    </row>
    <row r="38" spans="1:12" s="2" customFormat="1" ht="12.75" x14ac:dyDescent="0.2">
      <c r="B38" s="20"/>
      <c r="C38" s="233"/>
      <c r="D38" s="22"/>
      <c r="E38" s="22"/>
      <c r="F38" s="30"/>
      <c r="G38" s="30"/>
      <c r="H38" s="11"/>
      <c r="L38" s="9"/>
    </row>
    <row r="39" spans="1:12" s="2" customFormat="1" ht="12.75" x14ac:dyDescent="0.2">
      <c r="B39" s="20"/>
      <c r="C39" s="233"/>
      <c r="D39" s="22"/>
      <c r="E39" s="22"/>
      <c r="F39" s="39"/>
      <c r="G39" s="39"/>
      <c r="H39" s="11"/>
      <c r="L39" s="9"/>
    </row>
    <row r="40" spans="1:12" s="2" customFormat="1" ht="12.75" x14ac:dyDescent="0.2">
      <c r="B40" s="20"/>
      <c r="C40" s="233"/>
      <c r="D40" s="14" t="s">
        <v>3</v>
      </c>
      <c r="E40" s="14" t="s">
        <v>4</v>
      </c>
      <c r="F40" s="14" t="s">
        <v>5</v>
      </c>
      <c r="G40" s="14" t="s">
        <v>14</v>
      </c>
      <c r="H40" s="11"/>
      <c r="L40" s="9"/>
    </row>
    <row r="41" spans="1:12" s="2" customFormat="1" ht="37.5" customHeight="1" x14ac:dyDescent="0.2">
      <c r="B41" s="257">
        <f>SNAP_TOOL!A20</f>
        <v>9</v>
      </c>
      <c r="C41" s="258" t="str">
        <f>SNAP_TOOL!B20</f>
        <v xml:space="preserve">Was the participant engaged in a Workfare JS or Workfare JST during the review period? (Y,N,X) </v>
      </c>
      <c r="D41" s="259">
        <f>COUNTIF(SNAP_TOOL!$E20:$BJ20,"Y")</f>
        <v>0</v>
      </c>
      <c r="E41" s="259">
        <f>COUNTIF(SNAP_TOOL!$E20:$BJ20,"n")</f>
        <v>0</v>
      </c>
      <c r="F41" s="260">
        <f>COUNTIF(SNAP_TOOL!$E20:$BJ20,"x")</f>
        <v>0</v>
      </c>
      <c r="G41" s="260">
        <f>SUM(D41:F41)</f>
        <v>0</v>
      </c>
      <c r="H41" s="11"/>
      <c r="L41" s="9"/>
    </row>
    <row r="42" spans="1:12" s="2" customFormat="1" ht="12.75" x14ac:dyDescent="0.2">
      <c r="B42" s="20"/>
      <c r="C42" s="261" t="s">
        <v>7</v>
      </c>
      <c r="D42" s="28">
        <f>IF(D41&gt;0,D41/($D41+$E41),0)</f>
        <v>0</v>
      </c>
      <c r="E42" s="28">
        <f>IF(E41&gt;0,E41/($D41+$E41),0)</f>
        <v>0</v>
      </c>
      <c r="F42" s="39"/>
      <c r="G42" s="39"/>
      <c r="H42" s="11"/>
      <c r="L42" s="9"/>
    </row>
    <row r="43" spans="1:12" s="2" customFormat="1" ht="12.75" x14ac:dyDescent="0.2">
      <c r="B43" s="20"/>
      <c r="C43" s="235"/>
      <c r="D43" s="22"/>
      <c r="E43" s="22"/>
      <c r="F43" s="39"/>
      <c r="G43" s="39"/>
      <c r="H43" s="11"/>
      <c r="L43" s="9"/>
    </row>
    <row r="44" spans="1:12" s="2" customFormat="1" ht="12.75" x14ac:dyDescent="0.2">
      <c r="B44" s="20"/>
      <c r="C44" s="233"/>
      <c r="D44" s="22"/>
      <c r="E44" s="22"/>
      <c r="F44" s="39"/>
      <c r="G44" s="39"/>
      <c r="H44" s="11"/>
      <c r="L44" s="9"/>
    </row>
    <row r="45" spans="1:12" s="2" customFormat="1" ht="12.75" x14ac:dyDescent="0.2">
      <c r="B45" s="20"/>
      <c r="C45" s="233"/>
      <c r="D45" s="14" t="s">
        <v>3</v>
      </c>
      <c r="E45" s="14" t="s">
        <v>4</v>
      </c>
      <c r="F45" s="14" t="s">
        <v>5</v>
      </c>
      <c r="G45" s="14" t="s">
        <v>14</v>
      </c>
      <c r="H45" s="11"/>
      <c r="L45" s="9"/>
    </row>
    <row r="46" spans="1:12" s="2" customFormat="1" ht="36" customHeight="1" x14ac:dyDescent="0.2">
      <c r="B46" s="24">
        <f>SNAP_TOOL!A21</f>
        <v>10</v>
      </c>
      <c r="C46" s="230" t="str">
        <f>SNAP_TOOL!B21</f>
        <v>Did the activity end on or before the 30th day after the referral was posted? (Y,N, X =not applicable)</v>
      </c>
      <c r="D46" s="152">
        <f>COUNTIF(SNAP_TOOL!$E21:$BJ21,"Y")</f>
        <v>0</v>
      </c>
      <c r="E46" s="152">
        <f>COUNTIF(SNAP_TOOL!$E21:$BJ21,"n")</f>
        <v>0</v>
      </c>
      <c r="F46" s="25">
        <f>COUNTIF(SNAP_TOOL!$E21:$BJ21,"x")</f>
        <v>0</v>
      </c>
      <c r="G46" s="25">
        <f>SUM(D46:F46)</f>
        <v>0</v>
      </c>
      <c r="H46" s="11"/>
      <c r="L46" s="9"/>
    </row>
    <row r="47" spans="1:12" s="2" customFormat="1" ht="12.75" x14ac:dyDescent="0.2">
      <c r="B47" s="20"/>
      <c r="C47" s="236" t="s">
        <v>7</v>
      </c>
      <c r="D47" s="28">
        <f>IF(D46&gt;0,D46/($D46+$E46),0)</f>
        <v>0</v>
      </c>
      <c r="E47" s="28">
        <f>IF(E46&gt;0,E46/($D46+$E46),0)</f>
        <v>0</v>
      </c>
      <c r="F47" s="39"/>
      <c r="G47" s="39"/>
      <c r="H47" s="11"/>
      <c r="L47" s="9"/>
    </row>
    <row r="48" spans="1:12" s="2" customFormat="1" ht="12.75" x14ac:dyDescent="0.2">
      <c r="B48" s="20"/>
      <c r="C48" s="233"/>
      <c r="D48" s="22"/>
      <c r="E48" s="22"/>
      <c r="F48" s="39"/>
      <c r="G48" s="39"/>
      <c r="H48" s="11"/>
      <c r="L48" s="9"/>
    </row>
    <row r="49" spans="1:12" s="2" customFormat="1" ht="12.75" x14ac:dyDescent="0.2">
      <c r="B49" s="20"/>
      <c r="C49" s="233"/>
      <c r="D49" s="22"/>
      <c r="E49" s="22"/>
      <c r="F49" s="39"/>
      <c r="G49" s="39"/>
      <c r="H49" s="11"/>
      <c r="L49" s="9"/>
    </row>
    <row r="50" spans="1:12" s="2" customFormat="1" ht="12.75" x14ac:dyDescent="0.2">
      <c r="B50" s="20"/>
      <c r="C50" s="233"/>
      <c r="D50" s="14" t="s">
        <v>3</v>
      </c>
      <c r="E50" s="14" t="s">
        <v>4</v>
      </c>
      <c r="F50" s="14" t="s">
        <v>5</v>
      </c>
      <c r="G50" s="14" t="s">
        <v>14</v>
      </c>
      <c r="H50" s="11"/>
      <c r="L50" s="9"/>
    </row>
    <row r="51" spans="1:12" s="2" customFormat="1" ht="38.25" x14ac:dyDescent="0.2">
      <c r="B51" s="29">
        <f>SNAP_TOOL!A22</f>
        <v>11</v>
      </c>
      <c r="C51" s="225" t="str">
        <f>SNAP_TOOL!B22</f>
        <v>If Workfare JS, Is there documentation in the case file to support the  hours entered into the OSST system? (Y, N, X=not applicable).</v>
      </c>
      <c r="D51" s="204">
        <f>COUNTIF(SNAP_TOOL!$E22:$BJ22,"Y")</f>
        <v>0</v>
      </c>
      <c r="E51" s="204">
        <f>COUNTIF(SNAP_TOOL!$E22:$BJ22,"N")</f>
        <v>0</v>
      </c>
      <c r="F51" s="16">
        <f>COUNTIF(SNAP_TOOL!$E22:$BJ22,"X")</f>
        <v>0</v>
      </c>
      <c r="G51" s="16">
        <f>SUM(D51:F51)</f>
        <v>0</v>
      </c>
      <c r="H51" s="11"/>
      <c r="L51" s="9"/>
    </row>
    <row r="52" spans="1:12" s="2" customFormat="1" ht="12.75" x14ac:dyDescent="0.2">
      <c r="B52" s="20"/>
      <c r="C52" s="234" t="s">
        <v>7</v>
      </c>
      <c r="D52" s="28">
        <f>IF(D51&gt;0,D51/($D51+$E51),0)</f>
        <v>0</v>
      </c>
      <c r="E52" s="28">
        <f>IF(E51&gt;0,E51/($D51+$E51),0)</f>
        <v>0</v>
      </c>
      <c r="F52" s="39"/>
      <c r="G52" s="39"/>
      <c r="H52" s="11"/>
      <c r="L52" s="9"/>
    </row>
    <row r="53" spans="1:12" s="2" customFormat="1" ht="12.75" x14ac:dyDescent="0.2">
      <c r="B53" s="20"/>
      <c r="C53" s="233"/>
      <c r="D53" s="22"/>
      <c r="E53" s="22"/>
      <c r="F53" s="39"/>
      <c r="G53" s="39"/>
      <c r="H53" s="11"/>
      <c r="L53" s="9"/>
    </row>
    <row r="54" spans="1:12" s="2" customFormat="1" ht="12.75" x14ac:dyDescent="0.2">
      <c r="B54" s="20"/>
      <c r="C54" s="233"/>
      <c r="D54" s="22"/>
      <c r="E54" s="22"/>
      <c r="F54" s="39"/>
      <c r="G54" s="39"/>
      <c r="H54" s="11"/>
      <c r="L54" s="9"/>
    </row>
    <row r="55" spans="1:12" s="2" customFormat="1" ht="12.75" x14ac:dyDescent="0.2">
      <c r="B55" s="20"/>
      <c r="C55" s="233"/>
      <c r="D55" s="14" t="s">
        <v>3</v>
      </c>
      <c r="E55" s="14" t="s">
        <v>4</v>
      </c>
      <c r="F55" s="14" t="s">
        <v>5</v>
      </c>
      <c r="G55" s="14" t="s">
        <v>14</v>
      </c>
      <c r="H55" s="11"/>
      <c r="L55" s="9"/>
    </row>
    <row r="56" spans="1:12" s="2" customFormat="1" ht="38.25" x14ac:dyDescent="0.2">
      <c r="B56" s="26">
        <f>SNAP_TOOL!A25</f>
        <v>12</v>
      </c>
      <c r="C56" s="228" t="str">
        <f>SNAP_TOOL!B25</f>
        <v>Was the participant engaged in a WE/SIWE activity during the review period? (Y, N,) Note: If "N", an "x" should be indicated for questions 13-17.</v>
      </c>
      <c r="D56" s="27">
        <f>COUNTIF(SNAP_TOOL!$E25:$BJ25,"Y")</f>
        <v>0</v>
      </c>
      <c r="E56" s="27">
        <f>COUNTIF(SNAP_TOOL!$E25:$BJ25,"N")</f>
        <v>0</v>
      </c>
      <c r="F56" s="27">
        <f>COUNTIF(SNAP_TOOL!$E25:$BJ25,"X")</f>
        <v>0</v>
      </c>
      <c r="G56" s="27">
        <f>SUM(D56:F56)</f>
        <v>0</v>
      </c>
      <c r="H56" s="11"/>
      <c r="L56" s="9"/>
    </row>
    <row r="57" spans="1:12" s="2" customFormat="1" ht="12.75" x14ac:dyDescent="0.2">
      <c r="B57" s="20"/>
      <c r="C57" s="229" t="s">
        <v>7</v>
      </c>
      <c r="D57" s="28">
        <f>IF(D56&gt;0,D56/($D56+$E56),0)</f>
        <v>0</v>
      </c>
      <c r="E57" s="28">
        <f>IF(E56&gt;0,E56/($D56+$E56),0)</f>
        <v>0</v>
      </c>
      <c r="F57" s="39"/>
      <c r="G57" s="39"/>
      <c r="H57" s="11"/>
      <c r="L57" s="9"/>
    </row>
    <row r="58" spans="1:12" s="2" customFormat="1" ht="12.75" x14ac:dyDescent="0.2">
      <c r="B58" s="20"/>
      <c r="C58" s="233"/>
      <c r="D58" s="22"/>
      <c r="E58" s="22"/>
      <c r="F58" s="39"/>
      <c r="G58" s="39"/>
      <c r="H58" s="11"/>
      <c r="L58" s="9"/>
    </row>
    <row r="59" spans="1:12" s="2" customFormat="1" ht="12.75" x14ac:dyDescent="0.2">
      <c r="B59" s="20"/>
      <c r="C59" s="233"/>
      <c r="D59" s="22"/>
      <c r="E59" s="22"/>
      <c r="F59" s="39"/>
      <c r="G59" s="39"/>
      <c r="H59" s="11"/>
      <c r="L59" s="9"/>
    </row>
    <row r="60" spans="1:12" s="2" customFormat="1" x14ac:dyDescent="0.2">
      <c r="C60" s="237"/>
      <c r="H60" s="11"/>
      <c r="L60" s="9"/>
    </row>
    <row r="61" spans="1:12" s="2" customFormat="1" ht="12.75" x14ac:dyDescent="0.2">
      <c r="A61" s="6"/>
      <c r="B61" s="20"/>
      <c r="C61" s="233"/>
      <c r="D61" s="14" t="s">
        <v>3</v>
      </c>
      <c r="E61" s="14" t="s">
        <v>4</v>
      </c>
      <c r="F61" s="14" t="s">
        <v>5</v>
      </c>
      <c r="G61" s="14" t="s">
        <v>14</v>
      </c>
      <c r="H61" s="36"/>
      <c r="I61" s="11"/>
    </row>
    <row r="62" spans="1:12" s="2" customFormat="1" ht="43.5" customHeight="1" x14ac:dyDescent="0.2">
      <c r="A62" s="6">
        <v>9</v>
      </c>
      <c r="B62" s="24">
        <f>SNAP_TOOL!A26</f>
        <v>13</v>
      </c>
      <c r="C62" s="230" t="str">
        <f>SNAP_TOOL!B26</f>
        <v>Was a worksite agreement maintained in the case file? (Y, N, X=not applicable).</v>
      </c>
      <c r="D62" s="152">
        <f>COUNTIF(SNAP_TOOL!$E26:$BJ26,"Y")</f>
        <v>0</v>
      </c>
      <c r="E62" s="152">
        <f>COUNTIF(SNAP_TOOL!$E26:$BJ26,"n")</f>
        <v>0</v>
      </c>
      <c r="F62" s="25">
        <f>COUNTIF(SNAP_TOOL!$E26:$BJ26,"x")</f>
        <v>0</v>
      </c>
      <c r="G62" s="25">
        <f>SUM(D62:F62)</f>
        <v>0</v>
      </c>
      <c r="H62" s="36"/>
      <c r="I62" s="11"/>
    </row>
    <row r="63" spans="1:12" s="2" customFormat="1" ht="12.75" x14ac:dyDescent="0.2">
      <c r="A63" s="6"/>
      <c r="B63" s="20"/>
      <c r="C63" s="236" t="s">
        <v>7</v>
      </c>
      <c r="D63" s="28">
        <f>IF(D62&gt;0,D62/($D62+$E62),0)</f>
        <v>0</v>
      </c>
      <c r="E63" s="28">
        <f>IF(E62&gt;0,E62/($D62+$E62),0)</f>
        <v>0</v>
      </c>
      <c r="F63" s="39"/>
      <c r="G63" s="39"/>
      <c r="H63" s="19"/>
      <c r="I63" s="11"/>
    </row>
    <row r="64" spans="1:12" s="2" customFormat="1" ht="12.75" x14ac:dyDescent="0.2">
      <c r="A64" s="6"/>
      <c r="B64" s="36"/>
      <c r="C64" s="233"/>
      <c r="D64" s="22"/>
      <c r="E64" s="22"/>
      <c r="F64" s="39"/>
      <c r="G64" s="39"/>
      <c r="H64" s="19"/>
      <c r="I64" s="11"/>
    </row>
    <row r="65" spans="1:13" ht="12.75" x14ac:dyDescent="0.2">
      <c r="A65" s="2"/>
      <c r="B65" s="20"/>
      <c r="C65" s="233"/>
      <c r="D65" s="36"/>
      <c r="E65" s="36"/>
      <c r="F65" s="36"/>
      <c r="G65" s="36"/>
      <c r="L65" s="9"/>
    </row>
    <row r="66" spans="1:13" s="46" customFormat="1" ht="12.75" x14ac:dyDescent="0.2">
      <c r="B66" s="47"/>
      <c r="C66" s="238"/>
      <c r="D66" s="14" t="s">
        <v>3</v>
      </c>
      <c r="E66" s="14" t="s">
        <v>4</v>
      </c>
      <c r="F66" s="14" t="s">
        <v>5</v>
      </c>
      <c r="G66" s="14" t="s">
        <v>14</v>
      </c>
      <c r="H66" s="43"/>
      <c r="I66" s="48"/>
      <c r="M66" s="49"/>
    </row>
    <row r="67" spans="1:13" s="2" customFormat="1" ht="38.25" x14ac:dyDescent="0.2">
      <c r="A67" s="2">
        <v>10</v>
      </c>
      <c r="B67" s="24">
        <f>SNAP_TOOL!A27</f>
        <v>14</v>
      </c>
      <c r="C67" s="230" t="str">
        <f>SNAP_TOOL!B27</f>
        <v xml:space="preserve">Was the worksite agreement executed with the employer prior to the participant beginning the work experience? (Y, N, X=not applicable) </v>
      </c>
      <c r="D67" s="25">
        <f>COUNTIF(SNAP_TOOL!$E27:$BJ27,"Y")</f>
        <v>0</v>
      </c>
      <c r="E67" s="25">
        <f>COUNTIF(SNAP_TOOL!$E27:$BJ27,"N")</f>
        <v>0</v>
      </c>
      <c r="F67" s="44">
        <f>COUNTIF(SNAP_TOOL!$E27:$BJ27,"x")</f>
        <v>0</v>
      </c>
      <c r="G67" s="25">
        <f>SUM(D67:F67)</f>
        <v>0</v>
      </c>
      <c r="H67" s="36"/>
      <c r="I67" s="11"/>
    </row>
    <row r="68" spans="1:13" s="2" customFormat="1" ht="12.75" x14ac:dyDescent="0.2">
      <c r="B68" s="20"/>
      <c r="C68" s="231" t="s">
        <v>7</v>
      </c>
      <c r="D68" s="42">
        <f>IF(D67&gt;0,D67/($D67+$E67),0)</f>
        <v>0</v>
      </c>
      <c r="E68" s="42">
        <f>IF(E67&gt;0,E67/($D67+$E67),0)</f>
        <v>0</v>
      </c>
      <c r="F68" s="50"/>
      <c r="G68" s="50"/>
      <c r="H68" s="11"/>
      <c r="L68" s="6"/>
    </row>
    <row r="69" spans="1:13" ht="12.75" hidden="1" x14ac:dyDescent="0.2">
      <c r="A69" s="2"/>
      <c r="B69" s="20"/>
      <c r="C69" s="233"/>
      <c r="D69" s="14"/>
      <c r="E69" s="14"/>
      <c r="F69" s="51"/>
      <c r="G69" s="51" t="s">
        <v>13</v>
      </c>
      <c r="L69" s="9"/>
    </row>
    <row r="70" spans="1:13" ht="12.75" hidden="1" x14ac:dyDescent="0.2">
      <c r="A70" s="2">
        <v>6</v>
      </c>
      <c r="B70" s="31">
        <f>SNAP_TOOL!A23</f>
        <v>0</v>
      </c>
      <c r="C70" s="239" t="str">
        <f>SNAP_TOOL!B23</f>
        <v>Comments</v>
      </c>
      <c r="D70" s="32"/>
      <c r="E70" s="32"/>
      <c r="F70" s="32"/>
      <c r="G70" s="33"/>
      <c r="L70" s="9"/>
    </row>
    <row r="71" spans="1:13" ht="12.75" hidden="1" x14ac:dyDescent="0.2">
      <c r="A71" s="2"/>
      <c r="B71" s="20"/>
      <c r="C71" s="240"/>
      <c r="D71" s="34"/>
      <c r="E71" s="34"/>
      <c r="F71" s="34"/>
      <c r="G71" s="35"/>
      <c r="L71" s="9"/>
    </row>
    <row r="72" spans="1:13" ht="12.75" hidden="1" x14ac:dyDescent="0.2">
      <c r="A72" s="2"/>
      <c r="B72" s="20"/>
      <c r="C72" s="233"/>
      <c r="D72" s="22"/>
      <c r="E72" s="22"/>
      <c r="F72" s="22"/>
      <c r="G72" s="22"/>
      <c r="L72" s="9"/>
    </row>
    <row r="73" spans="1:13" ht="12.75" hidden="1" x14ac:dyDescent="0.2">
      <c r="A73" s="2"/>
      <c r="B73" s="20"/>
      <c r="C73" s="233"/>
      <c r="D73" s="36"/>
      <c r="E73" s="36"/>
      <c r="F73" s="36"/>
      <c r="G73" s="36"/>
      <c r="L73" s="9"/>
    </row>
    <row r="74" spans="1:13" ht="12.75" x14ac:dyDescent="0.2">
      <c r="A74" s="2"/>
      <c r="B74" s="20"/>
      <c r="C74" s="233"/>
      <c r="D74" s="36"/>
      <c r="E74" s="36"/>
      <c r="F74" s="36"/>
      <c r="G74" s="36"/>
      <c r="L74" s="9"/>
    </row>
    <row r="75" spans="1:13" ht="12.75" x14ac:dyDescent="0.2">
      <c r="A75" s="2"/>
      <c r="B75" s="20"/>
      <c r="C75" s="233"/>
      <c r="D75" s="22"/>
      <c r="E75" s="22"/>
      <c r="F75" s="22"/>
      <c r="G75" s="37"/>
      <c r="H75" s="6"/>
      <c r="L75" s="9"/>
    </row>
    <row r="76" spans="1:13" ht="12.75" x14ac:dyDescent="0.2">
      <c r="A76" s="2"/>
      <c r="B76" s="20"/>
      <c r="C76" s="233"/>
      <c r="D76" s="14" t="s">
        <v>3</v>
      </c>
      <c r="E76" s="14" t="s">
        <v>4</v>
      </c>
      <c r="F76" s="14" t="s">
        <v>5</v>
      </c>
      <c r="G76" s="14" t="s">
        <v>14</v>
      </c>
      <c r="H76" s="6"/>
      <c r="L76" s="9"/>
    </row>
    <row r="77" spans="1:13" ht="25.5" x14ac:dyDescent="0.2">
      <c r="A77" s="2"/>
      <c r="B77" s="24">
        <f>SNAP_TOOL!A28</f>
        <v>15</v>
      </c>
      <c r="C77" s="230" t="str">
        <f>SNAP_TOOL!B28</f>
        <v xml:space="preserve">Was a job description form maintained in the case file or other central location? (Y, N, X=not applicable). </v>
      </c>
      <c r="D77" s="25">
        <f>COUNTIF(SNAP_TOOL!$E28:$BJ28,"Y")</f>
        <v>0</v>
      </c>
      <c r="E77" s="25">
        <f>COUNTIF(SNAP_TOOL!$E28:$BJ28,"n")</f>
        <v>0</v>
      </c>
      <c r="F77" s="25">
        <f>COUNTIF(SNAP_TOOL!$E28:$BJ28,"x")</f>
        <v>0</v>
      </c>
      <c r="G77" s="44">
        <f>SUM(D77:E77)</f>
        <v>0</v>
      </c>
      <c r="H77" s="6"/>
      <c r="L77" s="9"/>
    </row>
    <row r="78" spans="1:13" ht="12.75" x14ac:dyDescent="0.2">
      <c r="A78" s="2"/>
      <c r="B78" s="20"/>
      <c r="C78" s="231" t="s">
        <v>7</v>
      </c>
      <c r="D78" s="28">
        <f>IF(D77&gt;0,D77/($D77+$E77),0)</f>
        <v>0</v>
      </c>
      <c r="E78" s="28">
        <f t="shared" ref="E78" si="0">IF(E77&gt;0,E77/($D77+$E77),0)</f>
        <v>0</v>
      </c>
      <c r="F78" s="22"/>
      <c r="G78" s="37"/>
      <c r="H78" s="6"/>
      <c r="L78" s="9"/>
    </row>
    <row r="79" spans="1:13" ht="12.75" x14ac:dyDescent="0.2">
      <c r="A79" s="2"/>
      <c r="B79" s="20"/>
      <c r="C79" s="233"/>
      <c r="D79" s="36"/>
      <c r="E79" s="36"/>
      <c r="F79" s="36"/>
      <c r="G79" s="36"/>
      <c r="L79" s="9"/>
    </row>
    <row r="80" spans="1:13" ht="12.75" x14ac:dyDescent="0.2">
      <c r="B80" s="36"/>
      <c r="C80" s="233"/>
      <c r="D80" s="22"/>
      <c r="E80" s="22"/>
      <c r="F80" s="22"/>
      <c r="G80" s="22"/>
    </row>
    <row r="81" spans="1:12" s="2" customFormat="1" ht="12.75" x14ac:dyDescent="0.2">
      <c r="A81" s="6"/>
      <c r="B81" s="36"/>
      <c r="C81" s="233"/>
      <c r="D81" s="38" t="s">
        <v>3</v>
      </c>
      <c r="E81" s="38" t="s">
        <v>4</v>
      </c>
      <c r="F81" s="38" t="s">
        <v>5</v>
      </c>
      <c r="G81" s="38" t="s">
        <v>13</v>
      </c>
      <c r="H81" s="11"/>
      <c r="L81" s="6"/>
    </row>
    <row r="82" spans="1:12" s="2" customFormat="1" ht="61.5" customHeight="1" x14ac:dyDescent="0.2">
      <c r="A82" s="6">
        <v>8</v>
      </c>
      <c r="B82" s="29">
        <f>SNAP_TOOL!A29</f>
        <v>16</v>
      </c>
      <c r="C82" s="225" t="str">
        <f>SNAP_TOOL!B29</f>
        <v xml:space="preserve">Were the monthly assigned worksite activity hours less than or equal to the household allotment of FS benefit calculation? (Y, N, X=not applicable). </v>
      </c>
      <c r="D82" s="16">
        <f>COUNTIF(SNAP_TOOL!$E29:$BJ29,"Y")</f>
        <v>0</v>
      </c>
      <c r="E82" s="16">
        <f>COUNTIF(SNAP_TOOL!$E29:$BJ29,"N")</f>
        <v>0</v>
      </c>
      <c r="F82" s="16">
        <f>COUNTIF(SNAP_TOOL!$E29:$BJ29,"X")</f>
        <v>0</v>
      </c>
      <c r="G82" s="16">
        <f>SUM(D82:F82)</f>
        <v>0</v>
      </c>
      <c r="H82" s="11"/>
      <c r="L82" s="6"/>
    </row>
    <row r="83" spans="1:12" s="2" customFormat="1" ht="12.75" x14ac:dyDescent="0.2">
      <c r="A83" s="6"/>
      <c r="B83" s="20"/>
      <c r="C83" s="226" t="s">
        <v>7</v>
      </c>
      <c r="D83" s="42">
        <f>IF(D82&gt;0,D82/($D82+$E82),0)</f>
        <v>0</v>
      </c>
      <c r="E83" s="42">
        <f t="shared" ref="E83" si="1">IF(E82&gt;0,E82/($D82+$E82),0)</f>
        <v>0</v>
      </c>
      <c r="F83" s="30" t="s">
        <v>6</v>
      </c>
      <c r="G83" s="30"/>
      <c r="H83" s="11"/>
      <c r="L83" s="6"/>
    </row>
    <row r="84" spans="1:12" s="5" customFormat="1" ht="12.75" x14ac:dyDescent="0.2">
      <c r="A84" s="6"/>
      <c r="B84" s="20"/>
      <c r="C84" s="233"/>
      <c r="D84" s="50"/>
      <c r="E84" s="50"/>
      <c r="F84" s="50"/>
      <c r="G84" s="50"/>
      <c r="H84" s="4"/>
      <c r="L84" s="6"/>
    </row>
    <row r="85" spans="1:12" s="2" customFormat="1" ht="12.75" x14ac:dyDescent="0.2">
      <c r="A85" s="6"/>
      <c r="B85" s="20"/>
      <c r="C85" s="233"/>
      <c r="D85" s="30"/>
      <c r="E85" s="30"/>
      <c r="F85" s="30"/>
      <c r="G85" s="30"/>
      <c r="H85" s="11"/>
      <c r="L85" s="6"/>
    </row>
    <row r="86" spans="1:12" s="2" customFormat="1" ht="12.75" x14ac:dyDescent="0.2">
      <c r="A86" s="6"/>
      <c r="B86" s="20"/>
      <c r="C86" s="233"/>
      <c r="D86" s="14" t="s">
        <v>3</v>
      </c>
      <c r="E86" s="14" t="s">
        <v>4</v>
      </c>
      <c r="F86" s="38" t="s">
        <v>5</v>
      </c>
      <c r="G86" s="14" t="s">
        <v>14</v>
      </c>
      <c r="H86" s="36"/>
      <c r="I86" s="11"/>
    </row>
    <row r="87" spans="1:12" s="2" customFormat="1" ht="43.5" customHeight="1" x14ac:dyDescent="0.2">
      <c r="A87" s="6">
        <v>9</v>
      </c>
      <c r="B87" s="29">
        <f>SNAP_TOOL!A30</f>
        <v>17</v>
      </c>
      <c r="C87" s="225" t="str">
        <f>SNAP_TOOL!B30</f>
        <v>Is there documentation in the case file to support the hours entered into the OSST system? (Y, N, X=not applicable)</v>
      </c>
      <c r="D87" s="16">
        <f>COUNTIF(SNAP_TOOL!$E30:$BJ30,"y")</f>
        <v>0</v>
      </c>
      <c r="E87" s="16">
        <f>COUNTIF(SNAP_TOOL!$E30:$BJ30,"n")</f>
        <v>0</v>
      </c>
      <c r="F87" s="16">
        <f>COUNTIF(SNAP_TOOL!$E30:$BJ30,"x")</f>
        <v>0</v>
      </c>
      <c r="G87" s="16">
        <f>SUM(D87:F87)</f>
        <v>0</v>
      </c>
      <c r="H87" s="36"/>
      <c r="I87" s="11"/>
    </row>
    <row r="88" spans="1:12" s="2" customFormat="1" ht="12.75" x14ac:dyDescent="0.2">
      <c r="A88" s="6"/>
      <c r="B88" s="20"/>
      <c r="C88" s="226" t="s">
        <v>7</v>
      </c>
      <c r="D88" s="42">
        <f>IF(D87&gt;0,D87/($D87+$E87),0)</f>
        <v>0</v>
      </c>
      <c r="E88" s="42">
        <f>IF(E87&gt;0,E87/($D87+$E87),0)</f>
        <v>0</v>
      </c>
      <c r="F88" s="19" t="s">
        <v>6</v>
      </c>
      <c r="G88" s="19"/>
      <c r="H88" s="11"/>
      <c r="L88" s="6"/>
    </row>
    <row r="89" spans="1:12" s="2" customFormat="1" ht="12.75" x14ac:dyDescent="0.2">
      <c r="A89" s="6"/>
      <c r="B89" s="36"/>
      <c r="C89" s="227"/>
      <c r="D89" s="201"/>
      <c r="E89" s="201"/>
      <c r="F89" s="19"/>
      <c r="G89" s="19"/>
      <c r="H89" s="11"/>
      <c r="L89" s="6"/>
    </row>
    <row r="90" spans="1:12" x14ac:dyDescent="0.2">
      <c r="C90" s="241"/>
    </row>
    <row r="91" spans="1:12" ht="12.75" x14ac:dyDescent="0.2">
      <c r="B91" s="20"/>
      <c r="C91" s="233"/>
      <c r="D91" s="14" t="s">
        <v>3</v>
      </c>
      <c r="E91" s="14" t="s">
        <v>4</v>
      </c>
      <c r="F91" s="14" t="s">
        <v>5</v>
      </c>
      <c r="G91" s="14" t="s">
        <v>14</v>
      </c>
    </row>
    <row r="92" spans="1:12" ht="59.25" customHeight="1" x14ac:dyDescent="0.2">
      <c r="B92" s="26">
        <f>SNAP_TOOL!A33</f>
        <v>18</v>
      </c>
      <c r="C92" s="228" t="str">
        <f>SNAP_TOOL!B33</f>
        <v>Was the participant engaged in a JS or JST during the review period? (Y, X=not applicable) Note: If no, an "X" should be indicated for questions 20-23.</v>
      </c>
      <c r="D92" s="27">
        <f>COUNTIF(SNAP_TOOL!$E33:$BJ33,"Y")</f>
        <v>0</v>
      </c>
      <c r="E92" s="27">
        <f>COUNTIF(SNAP_TOOL!$E33:$BJ33,"N")</f>
        <v>0</v>
      </c>
      <c r="F92" s="27">
        <f>COUNTIF(SNAP_TOOL!$E33:$BJ33,"X")</f>
        <v>0</v>
      </c>
      <c r="G92" s="27">
        <f>SUM(D92:F92)</f>
        <v>0</v>
      </c>
    </row>
    <row r="93" spans="1:12" ht="12.75" x14ac:dyDescent="0.2">
      <c r="B93" s="20"/>
      <c r="C93" s="229" t="s">
        <v>7</v>
      </c>
      <c r="D93" s="42">
        <f>IF(D92&gt;0,D92/($D92+$E92),0)</f>
        <v>0</v>
      </c>
      <c r="E93" s="42">
        <f>IF(E92&gt;0,E92/($D92+$E92),0)</f>
        <v>0</v>
      </c>
      <c r="F93" s="19" t="s">
        <v>6</v>
      </c>
      <c r="G93" s="19"/>
    </row>
    <row r="94" spans="1:12" ht="12.75" x14ac:dyDescent="0.2">
      <c r="B94" s="20"/>
      <c r="C94" s="233"/>
      <c r="D94" s="22"/>
      <c r="E94" s="22"/>
      <c r="F94" s="22"/>
      <c r="G94" s="22"/>
    </row>
    <row r="95" spans="1:12" s="2" customFormat="1" ht="12.75" hidden="1" x14ac:dyDescent="0.2">
      <c r="A95" s="6"/>
      <c r="B95" s="20"/>
      <c r="C95" s="233"/>
      <c r="D95" s="22"/>
      <c r="E95" s="22"/>
      <c r="F95" s="22"/>
      <c r="G95" s="22"/>
      <c r="H95" s="11"/>
      <c r="L95" s="6"/>
    </row>
    <row r="96" spans="1:12" s="2" customFormat="1" ht="12.75" hidden="1" x14ac:dyDescent="0.2">
      <c r="A96" s="6"/>
      <c r="B96" s="20"/>
      <c r="C96" s="233"/>
      <c r="D96" s="14"/>
      <c r="E96" s="14"/>
      <c r="F96" s="14"/>
      <c r="G96" s="14" t="s">
        <v>13</v>
      </c>
      <c r="H96" s="11"/>
      <c r="L96" s="6"/>
    </row>
    <row r="97" spans="1:12" s="2" customFormat="1" ht="12.75" hidden="1" x14ac:dyDescent="0.2">
      <c r="A97" s="2">
        <v>13</v>
      </c>
      <c r="B97" s="31">
        <f>SNAP_TOOL!A40</f>
        <v>0</v>
      </c>
      <c r="C97" s="239" t="str">
        <f>SNAP_TOOL!B40</f>
        <v>EDUCATION AND TRAINING</v>
      </c>
      <c r="D97" s="32"/>
      <c r="E97" s="32"/>
      <c r="F97" s="32"/>
      <c r="G97" s="33"/>
      <c r="H97" s="11"/>
      <c r="L97" s="6"/>
    </row>
    <row r="98" spans="1:12" s="2" customFormat="1" ht="12.75" hidden="1" x14ac:dyDescent="0.2">
      <c r="B98" s="20"/>
      <c r="C98" s="240"/>
      <c r="D98" s="34"/>
      <c r="E98" s="34"/>
      <c r="F98" s="34"/>
      <c r="G98" s="35"/>
      <c r="H98" s="11"/>
      <c r="L98" s="6"/>
    </row>
    <row r="99" spans="1:12" s="2" customFormat="1" ht="12.75" hidden="1" x14ac:dyDescent="0.2">
      <c r="B99" s="20"/>
      <c r="C99" s="233"/>
      <c r="D99" s="22"/>
      <c r="E99" s="22"/>
      <c r="F99" s="22"/>
      <c r="G99" s="22"/>
      <c r="H99" s="11"/>
      <c r="L99" s="6"/>
    </row>
    <row r="100" spans="1:12" s="2" customFormat="1" ht="12.75" x14ac:dyDescent="0.2">
      <c r="B100" s="20"/>
      <c r="C100" s="233"/>
      <c r="D100" s="30"/>
      <c r="E100" s="30"/>
      <c r="F100" s="30"/>
      <c r="G100" s="30"/>
      <c r="H100" s="11"/>
      <c r="L100" s="6"/>
    </row>
    <row r="101" spans="1:12" s="2" customFormat="1" ht="12.75" x14ac:dyDescent="0.2">
      <c r="A101" s="6"/>
      <c r="B101" s="20"/>
      <c r="C101" s="233"/>
      <c r="D101" s="14" t="s">
        <v>3</v>
      </c>
      <c r="E101" s="14" t="s">
        <v>4</v>
      </c>
      <c r="F101" s="14" t="s">
        <v>5</v>
      </c>
      <c r="G101" s="14" t="s">
        <v>14</v>
      </c>
      <c r="H101" s="11"/>
      <c r="L101" s="6"/>
    </row>
    <row r="102" spans="1:12" s="2" customFormat="1" ht="60.75" customHeight="1" x14ac:dyDescent="0.2">
      <c r="A102" s="6">
        <v>11</v>
      </c>
      <c r="B102" s="24">
        <f>SNAP_TOOL!A35</f>
        <v>20</v>
      </c>
      <c r="C102" s="230" t="str">
        <f>SNAP_TOOL!B35</f>
        <v>If the participant was engaged in a JS activity, did the job search last less than 366 consecutive days. (Y, N, X = not applicable).</v>
      </c>
      <c r="D102" s="25">
        <f>COUNTIF(SNAP_TOOL!$E35:$BJ35,"Y")</f>
        <v>0</v>
      </c>
      <c r="E102" s="25">
        <f>COUNTIF(SNAP_TOOL!$E35:$BJ35,"N")</f>
        <v>0</v>
      </c>
      <c r="F102" s="25">
        <f>COUNTIF(SNAP_TOOL!$E35:$BJ35,"X")</f>
        <v>0</v>
      </c>
      <c r="G102" s="25">
        <f>SUM(D102:F102)</f>
        <v>0</v>
      </c>
      <c r="H102" s="11"/>
      <c r="I102" s="5"/>
      <c r="L102" s="6"/>
    </row>
    <row r="103" spans="1:12" s="2" customFormat="1" ht="19.5" customHeight="1" x14ac:dyDescent="0.2">
      <c r="A103" s="6"/>
      <c r="B103" s="20"/>
      <c r="C103" s="231" t="s">
        <v>7</v>
      </c>
      <c r="D103" s="42">
        <f>IF(D102&gt;0,D102/($D102+$E102),0)</f>
        <v>0</v>
      </c>
      <c r="E103" s="42">
        <f t="shared" ref="E103" si="2">IF(E102&gt;0,E102/($D102+$E102),0)</f>
        <v>0</v>
      </c>
      <c r="F103" s="19" t="s">
        <v>6</v>
      </c>
      <c r="G103" s="19"/>
      <c r="H103" s="11"/>
      <c r="L103" s="6"/>
    </row>
    <row r="104" spans="1:12" s="2" customFormat="1" ht="11.25" customHeight="1" x14ac:dyDescent="0.2">
      <c r="A104" s="6"/>
      <c r="B104" s="20"/>
      <c r="C104" s="233"/>
      <c r="D104" s="22"/>
      <c r="E104" s="22"/>
      <c r="F104" s="22"/>
      <c r="G104" s="22"/>
      <c r="H104" s="11"/>
      <c r="L104" s="6"/>
    </row>
    <row r="105" spans="1:12" s="2" customFormat="1" ht="11.25" customHeight="1" x14ac:dyDescent="0.2">
      <c r="A105" s="6"/>
      <c r="B105" s="20"/>
      <c r="C105" s="233"/>
      <c r="D105" s="22"/>
      <c r="E105" s="22"/>
      <c r="F105" s="22"/>
      <c r="G105" s="22"/>
      <c r="H105" s="11"/>
      <c r="L105" s="6"/>
    </row>
    <row r="106" spans="1:12" s="2" customFormat="1" ht="11.25" customHeight="1" x14ac:dyDescent="0.2">
      <c r="A106" s="6"/>
      <c r="B106" s="20"/>
      <c r="C106" s="233"/>
      <c r="D106" s="14" t="s">
        <v>3</v>
      </c>
      <c r="E106" s="14" t="s">
        <v>4</v>
      </c>
      <c r="F106" s="14" t="s">
        <v>5</v>
      </c>
      <c r="G106" s="14" t="s">
        <v>14</v>
      </c>
      <c r="H106" s="11"/>
      <c r="L106" s="6"/>
    </row>
    <row r="107" spans="1:12" s="2" customFormat="1" ht="48" customHeight="1" x14ac:dyDescent="0.2">
      <c r="A107" s="6">
        <v>12</v>
      </c>
      <c r="B107" s="24">
        <f>SNAP_TOOL!A36</f>
        <v>21</v>
      </c>
      <c r="C107" s="230" t="str">
        <f>SNAP_TOOL!B36</f>
        <v xml:space="preserve">If the participant was engaged in JST, did the JST meet the definition outlined in the State Plan? (Y, N, X = not applicable). </v>
      </c>
      <c r="D107" s="25">
        <f>COUNTIF(SNAP_TOOL!$E36:$BJ36,"Y")</f>
        <v>0</v>
      </c>
      <c r="E107" s="25">
        <f>COUNTIF(SNAP_TOOL!$E36:$BJ36,"N")</f>
        <v>0</v>
      </c>
      <c r="F107" s="25">
        <f>COUNTIF(SNAP_TOOL!$E36:$BJ36,"X")</f>
        <v>0</v>
      </c>
      <c r="G107" s="25">
        <f>SUM(D107:F107)</f>
        <v>0</v>
      </c>
      <c r="H107" s="11"/>
      <c r="L107" s="6"/>
    </row>
    <row r="108" spans="1:12" s="2" customFormat="1" ht="15" customHeight="1" x14ac:dyDescent="0.2">
      <c r="A108" s="6"/>
      <c r="B108" s="36"/>
      <c r="C108" s="231" t="s">
        <v>7</v>
      </c>
      <c r="D108" s="42">
        <f>IF(D107&gt;0,D107/($D107+$E107),0)</f>
        <v>0</v>
      </c>
      <c r="E108" s="42">
        <f t="shared" ref="E108" si="3">IF(E107&gt;0,E107/($D107+$E107),0)</f>
        <v>0</v>
      </c>
      <c r="F108" s="30"/>
      <c r="G108" s="30"/>
      <c r="H108" s="11"/>
      <c r="L108" s="6"/>
    </row>
    <row r="109" spans="1:12" s="2" customFormat="1" ht="12.75" x14ac:dyDescent="0.2">
      <c r="A109" s="6"/>
      <c r="B109" s="36"/>
      <c r="C109" s="233"/>
      <c r="D109" s="22"/>
      <c r="E109" s="22"/>
      <c r="F109" s="22"/>
      <c r="G109" s="22"/>
      <c r="H109" s="11"/>
      <c r="L109" s="6"/>
    </row>
    <row r="110" spans="1:12" s="2" customFormat="1" ht="12.75" hidden="1" x14ac:dyDescent="0.2">
      <c r="A110" s="6"/>
      <c r="B110" s="36"/>
      <c r="C110" s="233"/>
      <c r="D110" s="22"/>
      <c r="E110" s="22"/>
      <c r="F110" s="22"/>
      <c r="G110" s="22"/>
      <c r="H110" s="11"/>
      <c r="L110" s="6"/>
    </row>
    <row r="111" spans="1:12" s="2" customFormat="1" ht="11.25" hidden="1" customHeight="1" x14ac:dyDescent="0.2">
      <c r="A111" s="6"/>
      <c r="B111" s="20"/>
      <c r="C111" s="233"/>
      <c r="D111" s="14"/>
      <c r="E111" s="14"/>
      <c r="F111" s="14"/>
      <c r="G111" s="14" t="s">
        <v>13</v>
      </c>
      <c r="H111" s="11"/>
      <c r="L111" s="6"/>
    </row>
    <row r="112" spans="1:12" s="2" customFormat="1" ht="12.75" hidden="1" x14ac:dyDescent="0.2">
      <c r="A112" s="2">
        <v>16</v>
      </c>
      <c r="B112" s="40" t="e">
        <f>SNAP_TOOL!#REF!</f>
        <v>#REF!</v>
      </c>
      <c r="C112" s="239" t="e">
        <f>SNAP_TOOL!#REF!</f>
        <v>#REF!</v>
      </c>
      <c r="D112" s="32"/>
      <c r="E112" s="32"/>
      <c r="F112" s="32"/>
      <c r="G112" s="33"/>
      <c r="H112" s="11"/>
      <c r="L112" s="6"/>
    </row>
    <row r="113" spans="2:12" s="2" customFormat="1" ht="12.75" hidden="1" x14ac:dyDescent="0.2">
      <c r="B113" s="36"/>
      <c r="C113" s="240" t="s">
        <v>6</v>
      </c>
      <c r="D113" s="34"/>
      <c r="E113" s="34"/>
      <c r="F113" s="34"/>
      <c r="G113" s="35"/>
      <c r="H113" s="11"/>
      <c r="L113" s="6"/>
    </row>
    <row r="114" spans="2:12" s="2" customFormat="1" ht="12.75" hidden="1" x14ac:dyDescent="0.2">
      <c r="B114" s="36"/>
      <c r="C114" s="233"/>
      <c r="D114" s="22"/>
      <c r="E114" s="22"/>
      <c r="F114" s="22"/>
      <c r="G114" s="22"/>
      <c r="H114" s="11"/>
      <c r="L114" s="6"/>
    </row>
    <row r="115" spans="2:12" s="2" customFormat="1" ht="12.75" hidden="1" x14ac:dyDescent="0.2">
      <c r="B115" s="20"/>
      <c r="C115" s="233"/>
      <c r="D115" s="22"/>
      <c r="E115" s="22"/>
      <c r="F115" s="22"/>
      <c r="G115" s="22"/>
      <c r="H115" s="11"/>
      <c r="L115" s="6"/>
    </row>
    <row r="116" spans="2:12" s="2" customFormat="1" ht="12.75" x14ac:dyDescent="0.2">
      <c r="B116" s="20"/>
      <c r="C116" s="233"/>
      <c r="D116" s="22"/>
      <c r="E116" s="22"/>
      <c r="F116" s="22"/>
      <c r="G116" s="22"/>
      <c r="H116" s="11"/>
      <c r="L116" s="6"/>
    </row>
    <row r="117" spans="2:12" s="2" customFormat="1" ht="12.75" x14ac:dyDescent="0.2">
      <c r="B117" s="20"/>
      <c r="C117" s="233"/>
      <c r="D117" s="14" t="s">
        <v>3</v>
      </c>
      <c r="E117" s="14" t="s">
        <v>4</v>
      </c>
      <c r="F117" s="14" t="s">
        <v>5</v>
      </c>
      <c r="G117" s="14" t="s">
        <v>14</v>
      </c>
      <c r="H117" s="11"/>
      <c r="L117" s="6"/>
    </row>
    <row r="118" spans="2:12" s="2" customFormat="1" ht="65.25" customHeight="1" x14ac:dyDescent="0.2">
      <c r="B118" s="24">
        <f>SNAP_TOOL!A37</f>
        <v>22</v>
      </c>
      <c r="C118" s="230" t="str">
        <f>SNAP_TOOL!B37</f>
        <v>If the participant was engaged in JS/JST activities in conjunction with another component, were the JS/JST hours scheduled no more than 39 hours per month?  (Y, N, X = not applicable)</v>
      </c>
      <c r="D118" s="25">
        <f>COUNTIF(SNAP_TOOL!$E37:$BJ37,"Y")</f>
        <v>0</v>
      </c>
      <c r="E118" s="25">
        <f>COUNTIF(SNAP_TOOL!$E37:$BJ37,"N")</f>
        <v>0</v>
      </c>
      <c r="F118" s="25">
        <f>COUNTIF(SNAP_TOOL!$E37:$BJ37,"X")</f>
        <v>0</v>
      </c>
      <c r="G118" s="25">
        <f>SUM(D118:F118)</f>
        <v>0</v>
      </c>
      <c r="H118" s="11"/>
      <c r="L118" s="6"/>
    </row>
    <row r="119" spans="2:12" s="2" customFormat="1" ht="12.75" x14ac:dyDescent="0.2">
      <c r="B119" s="20"/>
      <c r="C119" s="231" t="s">
        <v>7</v>
      </c>
      <c r="D119" s="42">
        <f>IF(D118&gt;0,D118/($D118+$E118),0)</f>
        <v>0</v>
      </c>
      <c r="E119" s="42">
        <f>IF(E118&gt;0,E118/($D118+$E118),0)</f>
        <v>0</v>
      </c>
      <c r="F119" s="19" t="s">
        <v>6</v>
      </c>
      <c r="G119" s="19"/>
      <c r="H119" s="11"/>
      <c r="L119" s="6"/>
    </row>
    <row r="120" spans="2:12" s="2" customFormat="1" ht="12.75" x14ac:dyDescent="0.2">
      <c r="B120" s="20"/>
      <c r="C120" s="233"/>
      <c r="D120" s="22"/>
      <c r="E120" s="22"/>
      <c r="F120" s="22"/>
      <c r="G120" s="22"/>
      <c r="H120" s="11"/>
      <c r="L120" s="6"/>
    </row>
    <row r="121" spans="2:12" s="2" customFormat="1" ht="12.75" x14ac:dyDescent="0.2">
      <c r="B121" s="20"/>
      <c r="C121" s="233"/>
      <c r="D121" s="22"/>
      <c r="E121" s="22"/>
      <c r="F121" s="22"/>
      <c r="G121" s="22"/>
      <c r="H121" s="11"/>
      <c r="L121" s="6"/>
    </row>
    <row r="122" spans="2:12" s="2" customFormat="1" ht="12.75" x14ac:dyDescent="0.2">
      <c r="B122" s="20"/>
      <c r="C122" s="233"/>
      <c r="D122" s="14" t="s">
        <v>3</v>
      </c>
      <c r="E122" s="14" t="s">
        <v>4</v>
      </c>
      <c r="F122" s="14" t="s">
        <v>5</v>
      </c>
      <c r="G122" s="14" t="s">
        <v>14</v>
      </c>
      <c r="H122" s="11"/>
      <c r="L122" s="6"/>
    </row>
    <row r="123" spans="2:12" s="2" customFormat="1" ht="47.25" customHeight="1" x14ac:dyDescent="0.2">
      <c r="B123" s="29">
        <f>SNAP_TOOL!A38</f>
        <v>23</v>
      </c>
      <c r="C123" s="225" t="str">
        <f>SNAP_TOOL!B38</f>
        <v>Is there documentation in the case file to support the hours entered into the OSST system? (Y, N, X = not applicable).</v>
      </c>
      <c r="D123" s="16">
        <f>COUNTIF(SNAP_TOOL!$E38:$BJ38,"Y")</f>
        <v>0</v>
      </c>
      <c r="E123" s="16">
        <f>COUNTIF(SNAP_TOOL!$E38:$BJ38,"n")</f>
        <v>0</v>
      </c>
      <c r="F123" s="16">
        <f>COUNTIF(SNAP_TOOL!$E38:$BJ38,"x")</f>
        <v>0</v>
      </c>
      <c r="G123" s="16">
        <f>SUM(D123:F123)</f>
        <v>0</v>
      </c>
      <c r="H123" s="11"/>
      <c r="L123" s="6"/>
    </row>
    <row r="124" spans="2:12" s="2" customFormat="1" ht="12.75" x14ac:dyDescent="0.2">
      <c r="B124" s="36"/>
      <c r="C124" s="226" t="s">
        <v>7</v>
      </c>
      <c r="D124" s="42">
        <f>IF(D123&gt;0,D123/($D123+$E123),0)</f>
        <v>0</v>
      </c>
      <c r="E124" s="42">
        <f t="shared" ref="E124" si="4">IF(E123&gt;0,E123/($D123+$E123),0)</f>
        <v>0</v>
      </c>
      <c r="F124" s="50"/>
      <c r="G124" s="50"/>
      <c r="H124" s="11"/>
      <c r="L124" s="6"/>
    </row>
    <row r="125" spans="2:12" s="2" customFormat="1" ht="12.75" x14ac:dyDescent="0.2">
      <c r="B125" s="36"/>
      <c r="C125" s="227"/>
      <c r="D125" s="201"/>
      <c r="E125" s="201"/>
      <c r="F125" s="201"/>
      <c r="G125" s="201"/>
      <c r="H125" s="11"/>
      <c r="L125" s="6"/>
    </row>
    <row r="126" spans="2:12" s="2" customFormat="1" ht="12.75" x14ac:dyDescent="0.2">
      <c r="B126" s="36"/>
      <c r="C126" s="227"/>
      <c r="D126" s="201"/>
      <c r="E126" s="201"/>
      <c r="F126" s="201"/>
      <c r="G126" s="201"/>
      <c r="H126" s="11"/>
      <c r="L126" s="6"/>
    </row>
    <row r="127" spans="2:12" s="2" customFormat="1" ht="12.75" x14ac:dyDescent="0.2">
      <c r="B127" s="20"/>
      <c r="C127" s="233"/>
      <c r="D127" s="14" t="s">
        <v>3</v>
      </c>
      <c r="E127" s="14" t="s">
        <v>4</v>
      </c>
      <c r="F127" s="14" t="s">
        <v>5</v>
      </c>
      <c r="G127" s="14" t="s">
        <v>14</v>
      </c>
      <c r="H127" s="11"/>
      <c r="L127" s="6"/>
    </row>
    <row r="128" spans="2:12" s="2" customFormat="1" ht="41.25" customHeight="1" x14ac:dyDescent="0.2">
      <c r="B128" s="26">
        <f>SNAP_TOOL!A41</f>
        <v>24</v>
      </c>
      <c r="C128" s="228" t="str">
        <f>SNAP_TOOL!B41</f>
        <v>Was the participant engaged in an Education, Vocational, WIOA, or TAA activity during the review period? (Y, N=not applicable) Note: If no, an "X" should be indicated for questions 26-29.</v>
      </c>
      <c r="D128" s="27">
        <f>COUNTIF(SNAP_TOOL!$E41:$BJ41,"Y")</f>
        <v>0</v>
      </c>
      <c r="E128" s="27">
        <f>COUNTIF(SNAP_TOOL!$E41:$BJ41,"Y")</f>
        <v>0</v>
      </c>
      <c r="F128" s="27">
        <f>COUNTIF(SNAP_TOOL!$E41:$BJ41,"Y")</f>
        <v>0</v>
      </c>
      <c r="G128" s="27">
        <f>SUM(D128:F128)</f>
        <v>0</v>
      </c>
      <c r="H128" s="11"/>
      <c r="L128" s="6"/>
    </row>
    <row r="129" spans="1:12" s="2" customFormat="1" ht="12.75" x14ac:dyDescent="0.2">
      <c r="B129" s="36"/>
      <c r="C129" s="229" t="s">
        <v>7</v>
      </c>
      <c r="D129" s="42">
        <f>IF(D128&gt;0,D128/($D128+$E128),0)</f>
        <v>0</v>
      </c>
      <c r="E129" s="42">
        <f t="shared" ref="E129" si="5">IF(E128&gt;0,E128/($D128+$E128),0)</f>
        <v>0</v>
      </c>
      <c r="F129" s="201"/>
      <c r="G129" s="201"/>
      <c r="H129" s="11"/>
      <c r="L129" s="6"/>
    </row>
    <row r="130" spans="1:12" s="2" customFormat="1" ht="12.75" x14ac:dyDescent="0.2">
      <c r="B130" s="36"/>
      <c r="C130" s="227"/>
      <c r="D130" s="201"/>
      <c r="E130" s="201"/>
      <c r="F130" s="201"/>
      <c r="G130" s="201"/>
      <c r="H130" s="11"/>
      <c r="L130" s="6"/>
    </row>
    <row r="131" spans="1:12" s="2" customFormat="1" ht="12.75" x14ac:dyDescent="0.2">
      <c r="B131" s="20"/>
      <c r="C131" s="233"/>
      <c r="D131" s="22"/>
      <c r="E131" s="22"/>
      <c r="F131" s="22"/>
      <c r="G131" s="22"/>
      <c r="H131" s="11"/>
      <c r="L131" s="6"/>
    </row>
    <row r="132" spans="1:12" s="2" customFormat="1" ht="11.25" customHeight="1" x14ac:dyDescent="0.2">
      <c r="A132" s="6"/>
      <c r="B132" s="20"/>
      <c r="C132" s="233"/>
      <c r="D132" s="14" t="s">
        <v>3</v>
      </c>
      <c r="E132" s="14" t="s">
        <v>4</v>
      </c>
      <c r="F132" s="14" t="s">
        <v>5</v>
      </c>
      <c r="G132" s="14" t="s">
        <v>14</v>
      </c>
      <c r="H132" s="11"/>
      <c r="L132" s="6"/>
    </row>
    <row r="133" spans="1:12" s="2" customFormat="1" ht="33.75" customHeight="1" x14ac:dyDescent="0.2">
      <c r="A133" s="6">
        <v>12</v>
      </c>
      <c r="B133" s="24">
        <f>SNAP_TOOL!A43</f>
        <v>26</v>
      </c>
      <c r="C133" s="230" t="str">
        <f>SNAP_TOOL!B43</f>
        <v>Did the activity meet the definition outlined in the State Plan? (Y, N, X=not applicable)</v>
      </c>
      <c r="D133" s="25">
        <f>COUNTIF(SNAP_TOOL!$E43:$BJ43,"Y")</f>
        <v>0</v>
      </c>
      <c r="E133" s="25">
        <f>COUNTIF(SNAP_TOOL!$E43:$BJ43,"n")</f>
        <v>0</v>
      </c>
      <c r="F133" s="25">
        <f>COUNTIF(SNAP_TOOL!$E43:$BJ43,"x")</f>
        <v>0</v>
      </c>
      <c r="G133" s="25">
        <f>SUM(D133:F133)</f>
        <v>0</v>
      </c>
      <c r="H133" s="11"/>
      <c r="L133" s="6"/>
    </row>
    <row r="134" spans="1:12" s="2" customFormat="1" ht="15" customHeight="1" x14ac:dyDescent="0.2">
      <c r="A134" s="6"/>
      <c r="B134" s="36"/>
      <c r="C134" s="231" t="s">
        <v>7</v>
      </c>
      <c r="D134" s="42">
        <f>IF(D133&gt;0,D133/($D133+$E133),0)</f>
        <v>0</v>
      </c>
      <c r="E134" s="42">
        <f t="shared" ref="E134" si="6">IF(E133&gt;0,E133/($D133+$E133),0)</f>
        <v>0</v>
      </c>
      <c r="F134" s="93"/>
      <c r="G134" s="93"/>
      <c r="H134" s="11"/>
      <c r="L134" s="6"/>
    </row>
    <row r="135" spans="1:12" s="2" customFormat="1" ht="12.75" hidden="1" x14ac:dyDescent="0.2">
      <c r="A135" s="2">
        <v>19</v>
      </c>
      <c r="B135" s="31" t="e">
        <f>SNAP_TOOL!#REF!</f>
        <v>#REF!</v>
      </c>
      <c r="C135" s="239" t="e">
        <f>SNAP_TOOL!#REF!</f>
        <v>#REF!</v>
      </c>
      <c r="D135" s="32"/>
      <c r="E135" s="32"/>
      <c r="F135" s="32"/>
      <c r="G135" s="33"/>
      <c r="H135" s="11"/>
      <c r="L135" s="6"/>
    </row>
    <row r="136" spans="1:12" s="2" customFormat="1" ht="12.75" hidden="1" x14ac:dyDescent="0.2">
      <c r="B136" s="20"/>
      <c r="C136" s="240" t="s">
        <v>6</v>
      </c>
      <c r="D136" s="34"/>
      <c r="E136" s="34"/>
      <c r="F136" s="34"/>
      <c r="G136" s="35"/>
      <c r="H136" s="11"/>
      <c r="L136" s="6"/>
    </row>
    <row r="137" spans="1:12" s="2" customFormat="1" ht="12.75" hidden="1" x14ac:dyDescent="0.2">
      <c r="B137" s="20"/>
      <c r="C137" s="233"/>
      <c r="D137" s="22"/>
      <c r="E137" s="22"/>
      <c r="F137" s="22"/>
      <c r="G137" s="22"/>
      <c r="H137" s="11"/>
      <c r="L137" s="6"/>
    </row>
    <row r="138" spans="1:12" s="2" customFormat="1" ht="12.75" hidden="1" x14ac:dyDescent="0.2">
      <c r="B138" s="20"/>
      <c r="C138" s="233"/>
      <c r="D138" s="22"/>
      <c r="E138" s="22"/>
      <c r="F138" s="22"/>
      <c r="G138" s="22"/>
      <c r="H138" s="11"/>
      <c r="L138" s="6"/>
    </row>
    <row r="139" spans="1:12" s="2" customFormat="1" ht="12.75" hidden="1" x14ac:dyDescent="0.2">
      <c r="A139" s="6"/>
      <c r="B139" s="20"/>
      <c r="C139" s="223"/>
      <c r="D139" s="14"/>
      <c r="E139" s="14"/>
      <c r="F139" s="14"/>
      <c r="G139" s="41"/>
      <c r="H139" s="11"/>
      <c r="L139" s="6"/>
    </row>
    <row r="140" spans="1:12" s="2" customFormat="1" ht="12.75" hidden="1" x14ac:dyDescent="0.2">
      <c r="A140" s="6">
        <v>20</v>
      </c>
      <c r="B140" s="31" t="e">
        <f>SNAP_TOOL!#REF!</f>
        <v>#REF!</v>
      </c>
      <c r="C140" s="239" t="e">
        <f>SNAP_TOOL!#REF!</f>
        <v>#REF!</v>
      </c>
      <c r="D140" s="32"/>
      <c r="E140" s="32"/>
      <c r="F140" s="32"/>
      <c r="G140" s="33"/>
      <c r="H140" s="11"/>
      <c r="L140" s="6"/>
    </row>
    <row r="141" spans="1:12" s="2" customFormat="1" ht="12.75" hidden="1" x14ac:dyDescent="0.2">
      <c r="A141" s="6"/>
      <c r="B141" s="20"/>
      <c r="C141" s="240"/>
      <c r="D141" s="34"/>
      <c r="E141" s="34"/>
      <c r="F141" s="34" t="s">
        <v>6</v>
      </c>
      <c r="G141" s="35"/>
      <c r="H141" s="11"/>
      <c r="L141" s="6"/>
    </row>
    <row r="142" spans="1:12" s="2" customFormat="1" ht="12.75" hidden="1" x14ac:dyDescent="0.2">
      <c r="A142" s="6"/>
      <c r="B142" s="20"/>
      <c r="C142" s="233"/>
      <c r="D142" s="22"/>
      <c r="E142" s="22"/>
      <c r="F142" s="22"/>
      <c r="G142" s="22"/>
      <c r="H142" s="11"/>
      <c r="L142" s="6"/>
    </row>
    <row r="143" spans="1:12" s="2" customFormat="1" ht="12.75" hidden="1" x14ac:dyDescent="0.2">
      <c r="A143" s="6"/>
      <c r="B143" s="20"/>
      <c r="C143" s="233"/>
      <c r="D143" s="22"/>
      <c r="E143" s="22"/>
      <c r="F143" s="22"/>
      <c r="G143" s="22"/>
      <c r="H143" s="11"/>
      <c r="L143" s="6"/>
    </row>
    <row r="144" spans="1:12" s="2" customFormat="1" ht="12.75" hidden="1" x14ac:dyDescent="0.2">
      <c r="A144" s="6"/>
      <c r="B144" s="20"/>
      <c r="C144" s="223"/>
      <c r="D144" s="14"/>
      <c r="E144" s="14"/>
      <c r="F144" s="14"/>
      <c r="G144" s="41"/>
      <c r="H144" s="11"/>
      <c r="L144" s="6"/>
    </row>
    <row r="145" spans="1:12" s="2" customFormat="1" ht="12.75" hidden="1" x14ac:dyDescent="0.2">
      <c r="A145" s="6">
        <v>21</v>
      </c>
      <c r="B145" s="31" t="e">
        <f>SNAP_TOOL!#REF!</f>
        <v>#REF!</v>
      </c>
      <c r="C145" s="239" t="e">
        <f>SNAP_TOOL!#REF!</f>
        <v>#REF!</v>
      </c>
      <c r="D145" s="32"/>
      <c r="E145" s="32"/>
      <c r="F145" s="32"/>
      <c r="G145" s="33"/>
      <c r="H145" s="11"/>
      <c r="L145" s="6"/>
    </row>
    <row r="146" spans="1:12" s="2" customFormat="1" ht="12.75" hidden="1" x14ac:dyDescent="0.2">
      <c r="A146" s="6"/>
      <c r="B146" s="20"/>
      <c r="C146" s="240"/>
      <c r="D146" s="34"/>
      <c r="E146" s="34"/>
      <c r="F146" s="34"/>
      <c r="G146" s="35"/>
      <c r="H146" s="11"/>
      <c r="L146" s="6"/>
    </row>
    <row r="147" spans="1:12" s="2" customFormat="1" ht="12.75" hidden="1" x14ac:dyDescent="0.2">
      <c r="A147" s="6"/>
      <c r="B147" s="20"/>
      <c r="C147" s="233"/>
      <c r="D147" s="22"/>
      <c r="E147" s="22"/>
      <c r="F147" s="22"/>
      <c r="G147" s="22"/>
      <c r="H147" s="11"/>
      <c r="L147" s="6"/>
    </row>
    <row r="148" spans="1:12" s="2" customFormat="1" ht="12.75" hidden="1" x14ac:dyDescent="0.2">
      <c r="A148" s="6"/>
      <c r="B148" s="20"/>
      <c r="C148" s="233"/>
      <c r="D148" s="22"/>
      <c r="E148" s="22"/>
      <c r="F148" s="22"/>
      <c r="G148" s="22"/>
      <c r="H148" s="11"/>
      <c r="L148" s="6"/>
    </row>
    <row r="149" spans="1:12" s="2" customFormat="1" ht="12.75" hidden="1" x14ac:dyDescent="0.2">
      <c r="A149" s="6"/>
      <c r="B149" s="20"/>
      <c r="C149" s="223"/>
      <c r="D149" s="14"/>
      <c r="E149" s="14"/>
      <c r="F149" s="14"/>
      <c r="G149" s="41"/>
      <c r="H149" s="11"/>
      <c r="L149" s="6"/>
    </row>
    <row r="150" spans="1:12" s="2" customFormat="1" ht="18.75" hidden="1" customHeight="1" x14ac:dyDescent="0.2">
      <c r="A150" s="2">
        <v>22</v>
      </c>
      <c r="B150" s="31" t="e">
        <f>SNAP_TOOL!#REF!</f>
        <v>#REF!</v>
      </c>
      <c r="C150" s="239" t="e">
        <f>SNAP_TOOL!#REF!</f>
        <v>#REF!</v>
      </c>
      <c r="D150" s="32"/>
      <c r="E150" s="32"/>
      <c r="F150" s="32"/>
      <c r="G150" s="33"/>
      <c r="H150" s="11"/>
      <c r="L150" s="6"/>
    </row>
    <row r="151" spans="1:12" s="2" customFormat="1" ht="12.75" hidden="1" x14ac:dyDescent="0.2">
      <c r="B151" s="20"/>
      <c r="C151" s="240"/>
      <c r="D151" s="34"/>
      <c r="E151" s="34"/>
      <c r="F151" s="34"/>
      <c r="G151" s="35"/>
      <c r="H151" s="11"/>
      <c r="L151" s="6"/>
    </row>
    <row r="152" spans="1:12" s="2" customFormat="1" ht="12.75" hidden="1" x14ac:dyDescent="0.2">
      <c r="B152" s="20"/>
      <c r="C152" s="233"/>
      <c r="D152" s="22"/>
      <c r="E152" s="22"/>
      <c r="F152" s="22"/>
      <c r="G152" s="22"/>
      <c r="H152" s="11"/>
      <c r="L152" s="6"/>
    </row>
    <row r="153" spans="1:12" s="2" customFormat="1" ht="12.75" hidden="1" x14ac:dyDescent="0.2">
      <c r="B153" s="20"/>
      <c r="C153" s="233"/>
      <c r="D153" s="22"/>
      <c r="E153" s="22"/>
      <c r="F153" s="22"/>
      <c r="G153" s="22"/>
      <c r="H153" s="11"/>
      <c r="L153" s="6"/>
    </row>
    <row r="154" spans="1:12" s="2" customFormat="1" ht="12.75" hidden="1" x14ac:dyDescent="0.2">
      <c r="A154" s="6"/>
      <c r="B154" s="20"/>
      <c r="C154" s="223"/>
      <c r="D154" s="14"/>
      <c r="E154" s="14"/>
      <c r="F154" s="14"/>
      <c r="G154" s="41"/>
      <c r="H154" s="11"/>
      <c r="L154" s="6"/>
    </row>
    <row r="155" spans="1:12" s="2" customFormat="1" ht="21" hidden="1" customHeight="1" x14ac:dyDescent="0.2">
      <c r="A155" s="6">
        <v>23</v>
      </c>
      <c r="B155" s="31" t="e">
        <f>SNAP_TOOL!#REF!</f>
        <v>#REF!</v>
      </c>
      <c r="C155" s="239" t="e">
        <f>SNAP_TOOL!#REF!</f>
        <v>#REF!</v>
      </c>
      <c r="D155" s="32"/>
      <c r="E155" s="32"/>
      <c r="F155" s="32"/>
      <c r="G155" s="33"/>
      <c r="H155" s="11"/>
      <c r="L155" s="6"/>
    </row>
    <row r="156" spans="1:12" s="2" customFormat="1" ht="12.75" hidden="1" x14ac:dyDescent="0.2">
      <c r="A156" s="6"/>
      <c r="B156" s="20"/>
      <c r="C156" s="240"/>
      <c r="D156" s="34"/>
      <c r="E156" s="34"/>
      <c r="F156" s="34"/>
      <c r="G156" s="35"/>
      <c r="H156" s="11"/>
      <c r="L156" s="6"/>
    </row>
    <row r="157" spans="1:12" s="2" customFormat="1" ht="12.75" hidden="1" x14ac:dyDescent="0.2">
      <c r="A157" s="6"/>
      <c r="B157" s="20"/>
      <c r="C157" s="233"/>
      <c r="D157" s="22"/>
      <c r="E157" s="22"/>
      <c r="F157" s="22"/>
      <c r="G157" s="22"/>
      <c r="H157" s="11"/>
      <c r="L157" s="6"/>
    </row>
    <row r="158" spans="1:12" s="2" customFormat="1" ht="11.25" hidden="1" customHeight="1" x14ac:dyDescent="0.2">
      <c r="A158" s="6"/>
      <c r="B158" s="20"/>
      <c r="C158" s="233"/>
      <c r="D158" s="282"/>
      <c r="E158" s="282"/>
      <c r="F158" s="282"/>
      <c r="G158" s="30"/>
      <c r="H158" s="11"/>
      <c r="L158" s="6"/>
    </row>
    <row r="159" spans="1:12" s="2" customFormat="1" ht="11.25" customHeight="1" x14ac:dyDescent="0.2">
      <c r="A159" s="6"/>
      <c r="B159" s="20"/>
      <c r="C159" s="233"/>
      <c r="D159" s="245"/>
      <c r="E159" s="245"/>
      <c r="F159" s="245"/>
      <c r="G159" s="245"/>
      <c r="H159" s="11"/>
      <c r="L159" s="6"/>
    </row>
    <row r="160" spans="1:12" s="2" customFormat="1" ht="11.25" customHeight="1" x14ac:dyDescent="0.2">
      <c r="A160" s="6"/>
      <c r="B160" s="20"/>
      <c r="C160" s="233"/>
      <c r="D160" s="22"/>
      <c r="E160" s="22"/>
      <c r="F160" s="22"/>
      <c r="G160" s="22"/>
      <c r="H160" s="11"/>
      <c r="L160" s="6"/>
    </row>
    <row r="161" spans="1:12" s="2" customFormat="1" ht="11.25" customHeight="1" x14ac:dyDescent="0.2">
      <c r="A161" s="6"/>
      <c r="B161" s="20"/>
      <c r="C161" s="233"/>
      <c r="D161" s="14" t="s">
        <v>3</v>
      </c>
      <c r="E161" s="14" t="s">
        <v>4</v>
      </c>
      <c r="F161" s="14" t="s">
        <v>5</v>
      </c>
      <c r="G161" s="14" t="s">
        <v>14</v>
      </c>
      <c r="H161" s="11"/>
      <c r="L161" s="6"/>
    </row>
    <row r="162" spans="1:12" s="2" customFormat="1" ht="24.75" customHeight="1" x14ac:dyDescent="0.2">
      <c r="A162" s="6"/>
      <c r="B162" s="26">
        <f>SNAP_TOOL!A44</f>
        <v>27</v>
      </c>
      <c r="C162" s="228" t="str">
        <f>SNAP_TOOL!B44</f>
        <v xml:space="preserve">Did the LWDB fund the ABAWD's education and training? (Y, N, X=not applicable) </v>
      </c>
      <c r="D162" s="27">
        <f>COUNTIF(SNAP_TOOL!$E44:$BJ44,"Y")</f>
        <v>0</v>
      </c>
      <c r="E162" s="27">
        <f>COUNTIF(SNAP_TOOL!$E44:$BJ44,"n")</f>
        <v>0</v>
      </c>
      <c r="F162" s="27">
        <f>COUNTIF(SNAP_TOOL!$E44:$BJ44,"x")</f>
        <v>0</v>
      </c>
      <c r="G162" s="27">
        <f>SUM(D162:F162)</f>
        <v>0</v>
      </c>
      <c r="H162" s="11"/>
      <c r="L162" s="6"/>
    </row>
    <row r="163" spans="1:12" s="2" customFormat="1" ht="13.5" customHeight="1" x14ac:dyDescent="0.2">
      <c r="A163" s="6"/>
      <c r="B163" s="36"/>
      <c r="C163" s="229" t="s">
        <v>7</v>
      </c>
      <c r="D163" s="42">
        <f>IF(D162&gt;0,D162/($D162+$E162),0)</f>
        <v>0</v>
      </c>
      <c r="E163" s="42">
        <f t="shared" ref="E163" si="7">IF(E162&gt;0,E162/($D162+$E162),0)</f>
        <v>0</v>
      </c>
      <c r="F163" s="245"/>
      <c r="G163" s="245"/>
      <c r="H163" s="11"/>
      <c r="L163" s="6"/>
    </row>
    <row r="164" spans="1:12" s="2" customFormat="1" ht="11.25" customHeight="1" x14ac:dyDescent="0.2">
      <c r="A164" s="6"/>
      <c r="B164" s="36"/>
      <c r="C164" s="233"/>
      <c r="D164" s="245"/>
      <c r="E164" s="245"/>
      <c r="F164" s="245"/>
      <c r="G164" s="245"/>
      <c r="H164" s="11"/>
      <c r="L164" s="6"/>
    </row>
    <row r="165" spans="1:12" s="2" customFormat="1" ht="11.25" customHeight="1" x14ac:dyDescent="0.2">
      <c r="A165" s="6"/>
      <c r="B165" s="20"/>
      <c r="C165" s="233"/>
      <c r="D165" s="45"/>
      <c r="E165" s="45"/>
      <c r="F165" s="45"/>
      <c r="G165" s="45"/>
      <c r="H165" s="11"/>
      <c r="L165" s="6"/>
    </row>
    <row r="166" spans="1:12" s="2" customFormat="1" ht="11.25" customHeight="1" x14ac:dyDescent="0.2">
      <c r="A166" s="6"/>
      <c r="B166" s="20"/>
      <c r="C166" s="233"/>
      <c r="D166" s="14" t="s">
        <v>3</v>
      </c>
      <c r="E166" s="14" t="s">
        <v>4</v>
      </c>
      <c r="F166" s="14" t="s">
        <v>5</v>
      </c>
      <c r="G166" s="14" t="s">
        <v>14</v>
      </c>
      <c r="H166" s="11"/>
      <c r="L166" s="6"/>
    </row>
    <row r="167" spans="1:12" s="2" customFormat="1" ht="49.5" customHeight="1" x14ac:dyDescent="0.2">
      <c r="A167" s="6">
        <v>12</v>
      </c>
      <c r="B167" s="29">
        <f>SNAP_TOOL!A45</f>
        <v>28</v>
      </c>
      <c r="C167" s="225" t="str">
        <f>SNAP_TOOL!B45</f>
        <v>If yes to 26, is there documentation to show that the education/training program was not funded by the LWDB until after the ABAWD was referred to SNAP E&amp;T? (Y, N, X=not applicable)</v>
      </c>
      <c r="D167" s="16">
        <f>COUNTIF(SNAP_TOOL!$E45:$BJ45,"Y")</f>
        <v>0</v>
      </c>
      <c r="E167" s="16">
        <f>COUNTIF(SNAP_TOOL!$E45:$BJ45,"N")</f>
        <v>0</v>
      </c>
      <c r="F167" s="16">
        <f>COUNTIF(SNAP_TOOL!$E45:$BJ45,"x")</f>
        <v>0</v>
      </c>
      <c r="G167" s="16">
        <f>SUM(D167:F167)</f>
        <v>0</v>
      </c>
      <c r="H167" s="11"/>
      <c r="L167" s="6"/>
    </row>
    <row r="168" spans="1:12" s="2" customFormat="1" ht="15" customHeight="1" x14ac:dyDescent="0.2">
      <c r="A168" s="6"/>
      <c r="B168" s="36"/>
      <c r="C168" s="226" t="s">
        <v>7</v>
      </c>
      <c r="D168" s="42">
        <f>IF(D167&gt;0,D167/($D167+$E167),0)</f>
        <v>0</v>
      </c>
      <c r="E168" s="42">
        <f t="shared" ref="E168" si="8">IF(E167&gt;0,E167/($D167+$E167),0)</f>
        <v>0</v>
      </c>
      <c r="F168" s="45"/>
      <c r="G168" s="45"/>
      <c r="H168" s="11"/>
      <c r="L168" s="6"/>
    </row>
    <row r="169" spans="1:12" s="2" customFormat="1" ht="11.25" customHeight="1" x14ac:dyDescent="0.2">
      <c r="A169" s="6"/>
      <c r="B169" s="20"/>
      <c r="C169" s="233"/>
      <c r="D169" s="45"/>
      <c r="E169" s="45"/>
      <c r="F169" s="45"/>
      <c r="G169" s="45"/>
      <c r="H169" s="11"/>
      <c r="L169" s="6"/>
    </row>
    <row r="170" spans="1:12" s="2" customFormat="1" ht="11.25" customHeight="1" x14ac:dyDescent="0.2">
      <c r="A170" s="6"/>
      <c r="B170" s="20"/>
      <c r="C170" s="233"/>
      <c r="D170" s="50"/>
      <c r="E170" s="50"/>
      <c r="F170" s="50"/>
      <c r="G170" s="50"/>
      <c r="H170" s="11"/>
      <c r="L170" s="6"/>
    </row>
    <row r="171" spans="1:12" s="2" customFormat="1" ht="11.25" customHeight="1" x14ac:dyDescent="0.2">
      <c r="A171" s="6"/>
      <c r="B171" s="20"/>
      <c r="C171" s="233"/>
      <c r="D171" s="14" t="s">
        <v>3</v>
      </c>
      <c r="E171" s="14" t="s">
        <v>4</v>
      </c>
      <c r="F171" s="14" t="s">
        <v>5</v>
      </c>
      <c r="G171" s="14" t="s">
        <v>14</v>
      </c>
      <c r="H171" s="11"/>
      <c r="L171" s="6"/>
    </row>
    <row r="172" spans="1:12" s="2" customFormat="1" ht="59.25" customHeight="1" x14ac:dyDescent="0.2">
      <c r="A172" s="6"/>
      <c r="B172" s="29">
        <f>SNAP_TOOL!A46</f>
        <v>29</v>
      </c>
      <c r="C172" s="225" t="str">
        <f>SNAP_TOOL!B46</f>
        <v>Is there documentation in the case file to support the hours entered into the OSST system? (Y, N, X=not applicable).</v>
      </c>
      <c r="D172" s="16">
        <f>COUNTIF(SNAP_TOOL!$E46:$BJ46,"Y")</f>
        <v>0</v>
      </c>
      <c r="E172" s="16">
        <f>COUNTIF(SNAP_TOOL!$E46:$BJ46,"n")</f>
        <v>0</v>
      </c>
      <c r="F172" s="16">
        <f>COUNTIF(SNAP_TOOL!$E46:$BJ46,"x")</f>
        <v>0</v>
      </c>
      <c r="G172" s="16">
        <f>SUM(D172:F172)</f>
        <v>0</v>
      </c>
      <c r="H172" s="11"/>
      <c r="L172" s="6"/>
    </row>
    <row r="173" spans="1:12" s="2" customFormat="1" ht="11.25" customHeight="1" x14ac:dyDescent="0.2">
      <c r="A173" s="6"/>
      <c r="B173" s="36"/>
      <c r="C173" s="226" t="s">
        <v>7</v>
      </c>
      <c r="D173" s="42">
        <f>IF(D172&gt;0,D172/($D172+$E172),0)</f>
        <v>0</v>
      </c>
      <c r="E173" s="42">
        <f t="shared" ref="E173" si="9">IF(E172&gt;0,E172/($D172+$E172),0)</f>
        <v>0</v>
      </c>
      <c r="F173" s="50"/>
      <c r="G173" s="50"/>
      <c r="H173" s="11"/>
      <c r="L173" s="6"/>
    </row>
    <row r="174" spans="1:12" s="2" customFormat="1" ht="11.25" hidden="1" customHeight="1" x14ac:dyDescent="0.2">
      <c r="A174" s="6"/>
      <c r="B174" s="20"/>
      <c r="C174" s="233"/>
      <c r="D174" s="14" t="s">
        <v>3</v>
      </c>
      <c r="E174" s="14" t="s">
        <v>4</v>
      </c>
      <c r="F174" s="14" t="s">
        <v>5</v>
      </c>
      <c r="G174" s="14" t="s">
        <v>14</v>
      </c>
      <c r="H174" s="11"/>
      <c r="L174" s="6"/>
    </row>
    <row r="175" spans="1:12" s="2" customFormat="1" ht="18.75" hidden="1" customHeight="1" x14ac:dyDescent="0.2">
      <c r="A175" s="6"/>
      <c r="B175" s="29" t="e">
        <f>SNAP_TOOL!#REF!</f>
        <v>#REF!</v>
      </c>
      <c r="C175" s="225" t="e">
        <f>SNAP_TOOL!#REF!</f>
        <v>#REF!</v>
      </c>
      <c r="D175" s="16" t="e">
        <f>COUNTIF(SNAP_TOOL!#REF!,"Y")</f>
        <v>#REF!</v>
      </c>
      <c r="E175" s="16" t="e">
        <f>COUNTIF(SNAP_TOOL!#REF!,"n")</f>
        <v>#REF!</v>
      </c>
      <c r="F175" s="16" t="e">
        <f>COUNTIF(SNAP_TOOL!#REF!,"x")</f>
        <v>#REF!</v>
      </c>
      <c r="G175" s="16" t="e">
        <f>SUM(D175:F175)</f>
        <v>#REF!</v>
      </c>
      <c r="H175" s="11"/>
      <c r="L175" s="6"/>
    </row>
    <row r="176" spans="1:12" s="2" customFormat="1" ht="11.25" hidden="1" customHeight="1" x14ac:dyDescent="0.2">
      <c r="A176" s="6"/>
      <c r="B176" s="36"/>
      <c r="C176" s="226" t="s">
        <v>7</v>
      </c>
      <c r="D176" s="18" t="e">
        <f>IF(D175&gt;0,D175/($D175+$E175),0)</f>
        <v>#REF!</v>
      </c>
      <c r="E176" s="18" t="e">
        <f t="shared" ref="E176" si="10">IF(E175&gt;0,E175/($D175+$E175),0)</f>
        <v>#REF!</v>
      </c>
      <c r="F176" s="50"/>
      <c r="G176" s="50"/>
      <c r="H176" s="11"/>
      <c r="L176" s="6"/>
    </row>
    <row r="177" spans="1:12" s="2" customFormat="1" ht="11.25" customHeight="1" x14ac:dyDescent="0.2">
      <c r="A177" s="6"/>
      <c r="B177" s="36"/>
      <c r="C177" s="227"/>
      <c r="D177" s="39"/>
      <c r="E177" s="39"/>
      <c r="F177" s="52"/>
      <c r="G177" s="52"/>
      <c r="H177" s="11"/>
      <c r="L177" s="6"/>
    </row>
    <row r="178" spans="1:12" s="2" customFormat="1" ht="11.25" customHeight="1" x14ac:dyDescent="0.2">
      <c r="A178" s="6"/>
      <c r="B178" s="20"/>
      <c r="C178" s="233"/>
      <c r="D178" s="50"/>
      <c r="E178" s="50"/>
      <c r="F178" s="50"/>
      <c r="G178" s="50"/>
      <c r="H178" s="11"/>
      <c r="L178" s="6"/>
    </row>
    <row r="179" spans="1:12" s="2" customFormat="1" ht="12.75" x14ac:dyDescent="0.2">
      <c r="A179" s="6"/>
      <c r="B179" s="20"/>
      <c r="C179" s="233"/>
      <c r="D179" s="14" t="s">
        <v>3</v>
      </c>
      <c r="E179" s="14" t="s">
        <v>4</v>
      </c>
      <c r="F179" s="14" t="s">
        <v>5</v>
      </c>
      <c r="G179" s="14" t="s">
        <v>14</v>
      </c>
      <c r="H179" s="11"/>
      <c r="L179" s="6"/>
    </row>
    <row r="180" spans="1:12" s="2" customFormat="1" ht="31.5" customHeight="1" x14ac:dyDescent="0.2">
      <c r="A180" s="6">
        <v>17</v>
      </c>
      <c r="B180" s="26">
        <f>SNAP_TOOL!A49</f>
        <v>30</v>
      </c>
      <c r="C180" s="228" t="str">
        <f>SNAP_TOOL!B49</f>
        <v>Was employment entered in OSST during the review period? (Y, N=not applicable) If no, an “X” should be indicated for questions 31 and 32.</v>
      </c>
      <c r="D180" s="27">
        <f>COUNTIF(SNAP_TOOL!$E49:$BJ49,"Y")</f>
        <v>0</v>
      </c>
      <c r="E180" s="27">
        <f>COUNTIF(SNAP_TOOL!$E49:$BJ49,"n")</f>
        <v>0</v>
      </c>
      <c r="F180" s="27">
        <f>COUNTIF(SNAP_TOOL!$E49:$BJ49,"x")</f>
        <v>0</v>
      </c>
      <c r="G180" s="27">
        <f>SUM(D180:F180)</f>
        <v>0</v>
      </c>
      <c r="H180" s="11"/>
      <c r="L180" s="6"/>
    </row>
    <row r="181" spans="1:12" s="2" customFormat="1" ht="12.75" x14ac:dyDescent="0.2">
      <c r="B181" s="20"/>
      <c r="C181" s="229" t="s">
        <v>7</v>
      </c>
      <c r="D181" s="42">
        <f>IF(D180&gt;0,D180/($D180+$E180),0)</f>
        <v>0</v>
      </c>
      <c r="E181" s="42">
        <f t="shared" ref="E181" si="11">IF(E180&gt;0,E180/($D180+$E180),0)</f>
        <v>0</v>
      </c>
      <c r="F181" s="19" t="s">
        <v>6</v>
      </c>
      <c r="G181" s="19"/>
      <c r="H181" s="11"/>
      <c r="L181" s="6"/>
    </row>
    <row r="182" spans="1:12" s="2" customFormat="1" ht="12.75" hidden="1" x14ac:dyDescent="0.2">
      <c r="B182" s="21"/>
      <c r="C182" s="233"/>
      <c r="D182" s="12"/>
      <c r="E182" s="12"/>
      <c r="F182" s="12"/>
      <c r="G182" s="12"/>
      <c r="H182" s="11"/>
      <c r="L182" s="6"/>
    </row>
    <row r="183" spans="1:12" s="2" customFormat="1" ht="12.75" hidden="1" x14ac:dyDescent="0.2">
      <c r="B183" s="20"/>
      <c r="C183" s="233"/>
      <c r="D183" s="14"/>
      <c r="E183" s="14"/>
      <c r="F183" s="14"/>
      <c r="G183" s="41"/>
      <c r="H183" s="11"/>
      <c r="L183" s="6"/>
    </row>
    <row r="184" spans="1:12" s="2" customFormat="1" ht="12.75" hidden="1" x14ac:dyDescent="0.2">
      <c r="A184" s="6">
        <v>25</v>
      </c>
      <c r="B184" s="31" t="e">
        <f>SNAP_TOOL!#REF!</f>
        <v>#REF!</v>
      </c>
      <c r="C184" s="239" t="e">
        <f>SNAP_TOOL!#REF!</f>
        <v>#REF!</v>
      </c>
      <c r="D184" s="32"/>
      <c r="E184" s="32"/>
      <c r="F184" s="32"/>
      <c r="G184" s="33"/>
      <c r="H184" s="11"/>
      <c r="L184" s="6"/>
    </row>
    <row r="185" spans="1:12" s="2" customFormat="1" ht="12.75" hidden="1" x14ac:dyDescent="0.2">
      <c r="A185" s="6"/>
      <c r="B185" s="20"/>
      <c r="C185" s="240" t="s">
        <v>6</v>
      </c>
      <c r="D185" s="34"/>
      <c r="E185" s="34"/>
      <c r="F185" s="34"/>
      <c r="G185" s="35"/>
      <c r="H185" s="11"/>
      <c r="L185" s="6"/>
    </row>
    <row r="186" spans="1:12" s="2" customFormat="1" ht="12.75" hidden="1" x14ac:dyDescent="0.2">
      <c r="A186" s="6"/>
      <c r="B186" s="21"/>
      <c r="C186" s="233"/>
      <c r="D186" s="12"/>
      <c r="E186" s="12"/>
      <c r="F186" s="12"/>
      <c r="G186" s="12"/>
      <c r="H186" s="11"/>
      <c r="L186" s="6"/>
    </row>
    <row r="187" spans="1:12" s="2" customFormat="1" ht="12.75" hidden="1" x14ac:dyDescent="0.2">
      <c r="A187" s="6"/>
      <c r="B187" s="21"/>
      <c r="C187" s="233"/>
      <c r="D187" s="12"/>
      <c r="E187" s="12"/>
      <c r="F187" s="12"/>
      <c r="G187" s="12"/>
      <c r="H187" s="11"/>
      <c r="L187" s="6"/>
    </row>
    <row r="188" spans="1:12" s="2" customFormat="1" ht="12.75" hidden="1" x14ac:dyDescent="0.2">
      <c r="A188" s="6"/>
      <c r="B188" s="20"/>
      <c r="C188" s="233"/>
      <c r="D188" s="14"/>
      <c r="E188" s="14"/>
      <c r="F188" s="14"/>
      <c r="G188" s="41"/>
      <c r="H188" s="11"/>
      <c r="L188" s="6"/>
    </row>
    <row r="189" spans="1:12" s="2" customFormat="1" ht="12.75" hidden="1" x14ac:dyDescent="0.2">
      <c r="A189" s="6">
        <v>26</v>
      </c>
      <c r="B189" s="31" t="e">
        <f>SNAP_TOOL!#REF!</f>
        <v>#REF!</v>
      </c>
      <c r="C189" s="239" t="e">
        <f>SNAP_TOOL!#REF!</f>
        <v>#REF!</v>
      </c>
      <c r="D189" s="32"/>
      <c r="E189" s="32"/>
      <c r="F189" s="32"/>
      <c r="G189" s="33"/>
      <c r="H189" s="11"/>
      <c r="L189" s="6"/>
    </row>
    <row r="190" spans="1:12" s="2" customFormat="1" ht="12.75" hidden="1" x14ac:dyDescent="0.2">
      <c r="A190" s="6"/>
      <c r="B190" s="20"/>
      <c r="C190" s="240"/>
      <c r="D190" s="34"/>
      <c r="E190" s="34"/>
      <c r="F190" s="34"/>
      <c r="G190" s="35"/>
      <c r="H190" s="11"/>
      <c r="L190" s="6"/>
    </row>
    <row r="191" spans="1:12" s="2" customFormat="1" ht="12.75" hidden="1" x14ac:dyDescent="0.2">
      <c r="B191" s="21"/>
      <c r="C191" s="233"/>
      <c r="D191" s="12"/>
      <c r="E191" s="12"/>
      <c r="F191" s="12"/>
      <c r="G191" s="12"/>
      <c r="H191" s="11"/>
      <c r="L191" s="6"/>
    </row>
    <row r="192" spans="1:12" s="2" customFormat="1" ht="12.75" hidden="1" x14ac:dyDescent="0.2">
      <c r="B192" s="21"/>
      <c r="C192" s="233"/>
      <c r="D192" s="12"/>
      <c r="E192" s="12"/>
      <c r="F192" s="12"/>
      <c r="G192" s="12"/>
      <c r="H192" s="11"/>
      <c r="L192" s="6"/>
    </row>
    <row r="193" spans="1:12" s="2" customFormat="1" ht="12.75" hidden="1" x14ac:dyDescent="0.2">
      <c r="B193" s="20"/>
      <c r="C193" s="233"/>
      <c r="D193" s="14"/>
      <c r="E193" s="14"/>
      <c r="F193" s="14"/>
      <c r="G193" s="41"/>
      <c r="H193" s="11"/>
      <c r="L193" s="6"/>
    </row>
    <row r="194" spans="1:12" s="2" customFormat="1" ht="12.75" hidden="1" x14ac:dyDescent="0.2">
      <c r="A194" s="2">
        <v>27</v>
      </c>
      <c r="B194" s="31" t="e">
        <f>SNAP_TOOL!#REF!</f>
        <v>#REF!</v>
      </c>
      <c r="C194" s="239" t="e">
        <f>SNAP_TOOL!#REF!</f>
        <v>#REF!</v>
      </c>
      <c r="D194" s="32"/>
      <c r="E194" s="32"/>
      <c r="F194" s="32"/>
      <c r="G194" s="33"/>
      <c r="H194" s="11"/>
      <c r="L194" s="6"/>
    </row>
    <row r="195" spans="1:12" s="2" customFormat="1" ht="12.75" hidden="1" x14ac:dyDescent="0.2">
      <c r="A195" s="6"/>
      <c r="B195" s="20"/>
      <c r="C195" s="240"/>
      <c r="D195" s="34"/>
      <c r="E195" s="34"/>
      <c r="F195" s="34" t="s">
        <v>6</v>
      </c>
      <c r="G195" s="35"/>
      <c r="H195" s="11"/>
      <c r="L195" s="6"/>
    </row>
    <row r="196" spans="1:12" s="2" customFormat="1" ht="12.75" hidden="1" x14ac:dyDescent="0.2">
      <c r="A196" s="6"/>
      <c r="B196" s="21"/>
      <c r="C196" s="233"/>
      <c r="D196" s="12"/>
      <c r="E196" s="12"/>
      <c r="F196" s="12"/>
      <c r="G196" s="12"/>
      <c r="H196" s="11"/>
      <c r="L196" s="6"/>
    </row>
    <row r="197" spans="1:12" s="2" customFormat="1" ht="12.75" x14ac:dyDescent="0.2">
      <c r="A197" s="6"/>
      <c r="B197" s="21"/>
      <c r="C197" s="233"/>
      <c r="D197" s="12"/>
      <c r="E197" s="12"/>
      <c r="F197" s="12"/>
      <c r="G197" s="12"/>
      <c r="H197" s="11"/>
      <c r="L197" s="6"/>
    </row>
    <row r="198" spans="1:12" s="2" customFormat="1" ht="12.75" x14ac:dyDescent="0.2">
      <c r="A198" s="6"/>
      <c r="B198" s="36"/>
      <c r="C198" s="233"/>
      <c r="D198" s="22"/>
      <c r="E198" s="22"/>
      <c r="F198" s="30"/>
      <c r="G198" s="30"/>
      <c r="H198" s="11"/>
      <c r="L198" s="6"/>
    </row>
    <row r="199" spans="1:12" s="2" customFormat="1" ht="12.75" hidden="1" x14ac:dyDescent="0.2">
      <c r="A199" s="6"/>
      <c r="B199" s="36"/>
      <c r="C199" s="233"/>
      <c r="D199" s="22"/>
      <c r="E199" s="22"/>
      <c r="F199" s="50"/>
      <c r="G199" s="50"/>
      <c r="H199" s="11"/>
      <c r="L199" s="6"/>
    </row>
    <row r="200" spans="1:12" s="2" customFormat="1" ht="12.75" hidden="1" x14ac:dyDescent="0.2">
      <c r="A200" s="6"/>
      <c r="B200" s="20"/>
      <c r="C200" s="233"/>
      <c r="D200" s="14" t="s">
        <v>3</v>
      </c>
      <c r="E200" s="14" t="s">
        <v>4</v>
      </c>
      <c r="F200" s="14" t="s">
        <v>5</v>
      </c>
      <c r="G200" s="14" t="s">
        <v>14</v>
      </c>
      <c r="H200" s="11"/>
      <c r="L200" s="6"/>
    </row>
    <row r="201" spans="1:12" s="2" customFormat="1" ht="27.75" hidden="1" customHeight="1" x14ac:dyDescent="0.2">
      <c r="A201" s="6"/>
      <c r="B201" s="26" t="e">
        <f>SNAP_TOOL!#REF!</f>
        <v>#REF!</v>
      </c>
      <c r="C201" s="228" t="e">
        <f>SNAP_TOOL!#REF!</f>
        <v>#REF!</v>
      </c>
      <c r="D201" s="27" t="e">
        <f>COUNTIF(SNAP_TOOL!#REF!,"Y")</f>
        <v>#REF!</v>
      </c>
      <c r="E201" s="27" t="e">
        <f>COUNTIF(SNAP_TOOL!#REF!,"N")</f>
        <v>#REF!</v>
      </c>
      <c r="F201" s="27" t="e">
        <f>COUNTIF(SNAP_TOOL!#REF!,"X")</f>
        <v>#REF!</v>
      </c>
      <c r="G201" s="27" t="e">
        <f>SUM(D201:F201)</f>
        <v>#REF!</v>
      </c>
      <c r="H201" s="11"/>
      <c r="L201" s="6"/>
    </row>
    <row r="202" spans="1:12" s="2" customFormat="1" ht="12.75" hidden="1" x14ac:dyDescent="0.2">
      <c r="A202" s="6"/>
      <c r="B202" s="20"/>
      <c r="C202" s="229" t="s">
        <v>7</v>
      </c>
      <c r="D202" s="42" t="e">
        <f>IF(D201&gt;0,D201/($D201+$E201),0)</f>
        <v>#REF!</v>
      </c>
      <c r="E202" s="42" t="e">
        <f t="shared" ref="E202" si="12">IF(E201&gt;0,E201/($D201+$E201),0)</f>
        <v>#REF!</v>
      </c>
      <c r="F202" s="19" t="s">
        <v>6</v>
      </c>
      <c r="G202" s="19"/>
      <c r="H202" s="11"/>
      <c r="L202" s="6"/>
    </row>
    <row r="203" spans="1:12" s="2" customFormat="1" ht="12.75" hidden="1" x14ac:dyDescent="0.2">
      <c r="A203" s="6"/>
      <c r="B203" s="36"/>
      <c r="C203" s="233"/>
      <c r="D203" s="22"/>
      <c r="E203" s="22"/>
      <c r="F203" s="50"/>
      <c r="G203" s="50"/>
      <c r="H203" s="11"/>
      <c r="L203" s="6"/>
    </row>
    <row r="204" spans="1:12" s="2" customFormat="1" ht="12.75" hidden="1" x14ac:dyDescent="0.2">
      <c r="A204" s="6"/>
      <c r="B204" s="36"/>
      <c r="C204" s="233"/>
      <c r="D204" s="22"/>
      <c r="E204" s="22"/>
      <c r="F204" s="50"/>
      <c r="G204" s="50"/>
      <c r="H204" s="11"/>
      <c r="L204" s="6"/>
    </row>
    <row r="205" spans="1:12" s="2" customFormat="1" ht="12.75" hidden="1" x14ac:dyDescent="0.2">
      <c r="A205" s="6"/>
      <c r="B205" s="20"/>
      <c r="C205" s="233"/>
      <c r="D205" s="14" t="s">
        <v>3</v>
      </c>
      <c r="E205" s="14" t="s">
        <v>4</v>
      </c>
      <c r="F205" s="14" t="s">
        <v>5</v>
      </c>
      <c r="G205" s="14" t="s">
        <v>14</v>
      </c>
      <c r="H205" s="11"/>
      <c r="L205" s="6"/>
    </row>
    <row r="206" spans="1:12" s="2" customFormat="1" ht="24" hidden="1" customHeight="1" x14ac:dyDescent="0.2">
      <c r="A206" s="6"/>
      <c r="B206" s="26" t="e">
        <f>SNAP_TOOL!#REF!</f>
        <v>#REF!</v>
      </c>
      <c r="C206" s="228" t="e">
        <f>SNAP_TOOL!#REF!</f>
        <v>#REF!</v>
      </c>
      <c r="D206" s="27" t="e">
        <f>COUNTIF(SNAP_TOOL!#REF!,"Y")</f>
        <v>#REF!</v>
      </c>
      <c r="E206" s="27" t="e">
        <f>COUNTIF(SNAP_TOOL!#REF!,"n")</f>
        <v>#REF!</v>
      </c>
      <c r="F206" s="27" t="e">
        <f>COUNTIF(SNAP_TOOL!#REF!,"x")</f>
        <v>#REF!</v>
      </c>
      <c r="G206" s="27" t="e">
        <f>SUM(D206:F206)</f>
        <v>#REF!</v>
      </c>
      <c r="H206" s="11"/>
      <c r="L206" s="6"/>
    </row>
    <row r="207" spans="1:12" s="2" customFormat="1" ht="12.75" hidden="1" x14ac:dyDescent="0.2">
      <c r="A207" s="6"/>
      <c r="B207" s="20"/>
      <c r="C207" s="229" t="s">
        <v>7</v>
      </c>
      <c r="D207" s="42" t="e">
        <f>IF(D206&gt;0,D206/($D206+$E206),0)</f>
        <v>#REF!</v>
      </c>
      <c r="E207" s="42" t="e">
        <f t="shared" ref="E207" si="13">IF(E206&gt;0,E206/($D206+$E206),0)</f>
        <v>#REF!</v>
      </c>
      <c r="F207" s="19" t="s">
        <v>6</v>
      </c>
      <c r="G207" s="19"/>
      <c r="H207" s="11"/>
      <c r="L207" s="6"/>
    </row>
    <row r="208" spans="1:12" s="2" customFormat="1" ht="12.75" hidden="1" x14ac:dyDescent="0.2">
      <c r="A208" s="6"/>
      <c r="B208" s="36"/>
      <c r="C208" s="233"/>
      <c r="D208" s="22"/>
      <c r="E208" s="22"/>
      <c r="F208" s="50"/>
      <c r="G208" s="50"/>
      <c r="H208" s="11"/>
      <c r="L208" s="6"/>
    </row>
    <row r="209" spans="1:12" s="2" customFormat="1" ht="12.75" hidden="1" x14ac:dyDescent="0.2">
      <c r="A209" s="6"/>
      <c r="B209" s="36"/>
      <c r="C209" s="233"/>
      <c r="D209" s="22"/>
      <c r="E209" s="22"/>
      <c r="F209" s="50"/>
      <c r="G209" s="50"/>
      <c r="H209" s="11"/>
      <c r="L209" s="6"/>
    </row>
    <row r="210" spans="1:12" s="2" customFormat="1" ht="12.75" x14ac:dyDescent="0.2">
      <c r="A210" s="6"/>
      <c r="B210" s="20"/>
      <c r="C210" s="233"/>
      <c r="D210" s="14" t="s">
        <v>3</v>
      </c>
      <c r="E210" s="14" t="s">
        <v>4</v>
      </c>
      <c r="F210" s="14" t="s">
        <v>5</v>
      </c>
      <c r="G210" s="14" t="s">
        <v>14</v>
      </c>
      <c r="H210" s="11"/>
      <c r="L210" s="6"/>
    </row>
    <row r="211" spans="1:12" s="2" customFormat="1" ht="48.75" customHeight="1" x14ac:dyDescent="0.2">
      <c r="A211" s="6">
        <v>20</v>
      </c>
      <c r="B211" s="29">
        <f>SNAP_TOOL!A50</f>
        <v>31</v>
      </c>
      <c r="C211" s="225" t="str">
        <f>SNAP_TOOL!B50</f>
        <v>Did the sum total of employment and activity hours result in 120 hours or less? (Y, N,X=not applicable)</v>
      </c>
      <c r="D211" s="16">
        <f>COUNTIF(SNAP_TOOL!$E50:$BJ50,"Y")</f>
        <v>0</v>
      </c>
      <c r="E211" s="16">
        <f>COUNTIF(SNAP_TOOL!$E50:$BJ50,"N")</f>
        <v>0</v>
      </c>
      <c r="F211" s="16">
        <f>COUNTIF(SNAP_TOOL!$E50:$BJ50,"X")</f>
        <v>0</v>
      </c>
      <c r="G211" s="16">
        <f>SUM(D211:F211)</f>
        <v>0</v>
      </c>
      <c r="H211" s="11"/>
      <c r="L211" s="6"/>
    </row>
    <row r="212" spans="1:12" s="2" customFormat="1" ht="12.75" x14ac:dyDescent="0.2">
      <c r="A212" s="6"/>
      <c r="B212" s="20"/>
      <c r="C212" s="226" t="s">
        <v>7</v>
      </c>
      <c r="D212" s="42">
        <f>IF(D211&gt;0,D211/($D211+$E211),0)</f>
        <v>0</v>
      </c>
      <c r="E212" s="42">
        <f t="shared" ref="E212" si="14">IF(E211&gt;0,E211/($D211+$E211),0)</f>
        <v>0</v>
      </c>
      <c r="F212" s="19" t="s">
        <v>6</v>
      </c>
      <c r="G212" s="19"/>
      <c r="H212" s="11"/>
      <c r="L212" s="6"/>
    </row>
    <row r="213" spans="1:12" s="5" customFormat="1" ht="12.75" x14ac:dyDescent="0.2">
      <c r="A213" s="6"/>
      <c r="B213" s="36"/>
      <c r="C213" s="233"/>
      <c r="D213" s="30"/>
      <c r="E213" s="30"/>
      <c r="F213" s="30"/>
      <c r="G213" s="30"/>
      <c r="H213" s="4"/>
      <c r="L213" s="6"/>
    </row>
    <row r="214" spans="1:12" s="2" customFormat="1" ht="12.75" x14ac:dyDescent="0.2">
      <c r="A214" s="6"/>
      <c r="B214" s="36"/>
      <c r="C214" s="233"/>
      <c r="D214" s="22"/>
      <c r="E214" s="22"/>
      <c r="F214" s="30"/>
      <c r="G214" s="30"/>
      <c r="H214" s="11"/>
      <c r="L214" s="6"/>
    </row>
    <row r="215" spans="1:12" s="2" customFormat="1" ht="12.75" hidden="1" x14ac:dyDescent="0.2">
      <c r="B215" s="36"/>
      <c r="C215" s="233"/>
      <c r="D215" s="22"/>
      <c r="E215" s="22"/>
      <c r="F215" s="30"/>
      <c r="G215" s="30"/>
      <c r="H215" s="11"/>
      <c r="L215" s="6"/>
    </row>
    <row r="216" spans="1:12" s="2" customFormat="1" ht="12.75" hidden="1" x14ac:dyDescent="0.2">
      <c r="B216" s="20"/>
      <c r="C216" s="233"/>
      <c r="D216" s="14"/>
      <c r="E216" s="14"/>
      <c r="F216" s="14"/>
      <c r="G216" s="14" t="s">
        <v>13</v>
      </c>
      <c r="H216" s="11"/>
      <c r="L216" s="6"/>
    </row>
    <row r="217" spans="1:12" s="2" customFormat="1" ht="22.5" hidden="1" customHeight="1" x14ac:dyDescent="0.2">
      <c r="A217" s="2">
        <v>29</v>
      </c>
      <c r="B217" s="31" t="e">
        <f>SNAP_TOOL!#REF!</f>
        <v>#REF!</v>
      </c>
      <c r="C217" s="239" t="e">
        <f>SNAP_TOOL!#REF!</f>
        <v>#REF!</v>
      </c>
      <c r="D217" s="32"/>
      <c r="E217" s="32"/>
      <c r="F217" s="32"/>
      <c r="G217" s="33"/>
      <c r="H217" s="11"/>
      <c r="L217" s="6"/>
    </row>
    <row r="218" spans="1:12" s="2" customFormat="1" ht="12.75" hidden="1" x14ac:dyDescent="0.2">
      <c r="B218" s="20"/>
      <c r="C218" s="240"/>
      <c r="D218" s="34"/>
      <c r="E218" s="34"/>
      <c r="F218" s="34"/>
      <c r="G218" s="35"/>
      <c r="H218" s="11"/>
      <c r="L218" s="6"/>
    </row>
    <row r="219" spans="1:12" s="2" customFormat="1" ht="12.75" hidden="1" x14ac:dyDescent="0.2">
      <c r="A219" s="6"/>
      <c r="B219" s="36"/>
      <c r="C219" s="233"/>
      <c r="D219" s="22"/>
      <c r="E219" s="22"/>
      <c r="F219" s="30"/>
      <c r="G219" s="30"/>
      <c r="H219" s="11"/>
      <c r="L219" s="6"/>
    </row>
    <row r="220" spans="1:12" s="2" customFormat="1" ht="12.75" hidden="1" x14ac:dyDescent="0.2">
      <c r="A220" s="6"/>
      <c r="B220" s="36"/>
      <c r="C220" s="233"/>
      <c r="D220" s="22"/>
      <c r="E220" s="22"/>
      <c r="F220" s="30"/>
      <c r="G220" s="30"/>
      <c r="H220" s="11"/>
      <c r="L220" s="6"/>
    </row>
    <row r="221" spans="1:12" s="2" customFormat="1" ht="12.75" x14ac:dyDescent="0.2">
      <c r="A221" s="6"/>
      <c r="B221" s="20"/>
      <c r="C221" s="233"/>
      <c r="D221" s="14" t="s">
        <v>3</v>
      </c>
      <c r="E221" s="14" t="s">
        <v>4</v>
      </c>
      <c r="F221" s="14" t="s">
        <v>5</v>
      </c>
      <c r="G221" s="14" t="s">
        <v>14</v>
      </c>
      <c r="H221" s="11"/>
      <c r="L221" s="6"/>
    </row>
    <row r="222" spans="1:12" s="2" customFormat="1" ht="38.25" customHeight="1" x14ac:dyDescent="0.2">
      <c r="A222" s="6">
        <v>22</v>
      </c>
      <c r="B222" s="29">
        <f>SNAP_TOOL!A51</f>
        <v>32</v>
      </c>
      <c r="C222" s="225" t="str">
        <f>SNAP_TOOL!B51</f>
        <v>Is there documentation in the case file to support hours entered into OSST? (Y, N,X=not applicable)</v>
      </c>
      <c r="D222" s="16">
        <f>COUNTIF(SNAP_TOOL!$E51:$BJ51,"Y")</f>
        <v>0</v>
      </c>
      <c r="E222" s="16">
        <f>COUNTIF(SNAP_TOOL!$E51:$BJ51,"N")</f>
        <v>0</v>
      </c>
      <c r="F222" s="16">
        <f>COUNTIF(SNAP_TOOL!$E51:$BJ51,"X")</f>
        <v>0</v>
      </c>
      <c r="G222" s="16">
        <f>SUM(D222:F222)</f>
        <v>0</v>
      </c>
      <c r="H222" s="11"/>
      <c r="L222" s="6"/>
    </row>
    <row r="223" spans="1:12" s="2" customFormat="1" ht="12.75" x14ac:dyDescent="0.2">
      <c r="A223" s="6"/>
      <c r="B223" s="20"/>
      <c r="C223" s="226" t="s">
        <v>7</v>
      </c>
      <c r="D223" s="42">
        <f>IF(D222&gt;0,D222/($D222+$E222),0)</f>
        <v>0</v>
      </c>
      <c r="E223" s="42">
        <f t="shared" ref="E223" si="15">IF(E222&gt;0,E222/($D222+$E222),0)</f>
        <v>0</v>
      </c>
      <c r="F223" s="19" t="s">
        <v>6</v>
      </c>
      <c r="G223" s="19"/>
      <c r="H223" s="11"/>
      <c r="L223" s="6"/>
    </row>
    <row r="224" spans="1:12" s="2" customFormat="1" ht="12.75" x14ac:dyDescent="0.2">
      <c r="A224" s="6"/>
      <c r="B224" s="36"/>
      <c r="C224" s="227"/>
      <c r="D224" s="218"/>
      <c r="E224" s="218"/>
      <c r="F224" s="19"/>
      <c r="G224" s="19"/>
      <c r="H224" s="11"/>
      <c r="L224" s="6"/>
    </row>
    <row r="225" spans="1:12" s="2" customFormat="1" ht="12.75" x14ac:dyDescent="0.2">
      <c r="A225" s="6"/>
      <c r="B225" s="36"/>
      <c r="C225" s="233"/>
      <c r="D225" s="22"/>
      <c r="E225" s="22"/>
      <c r="F225" s="22"/>
      <c r="G225" s="22"/>
      <c r="H225" s="11"/>
      <c r="L225" s="6"/>
    </row>
    <row r="226" spans="1:12" s="2" customFormat="1" ht="12.75" x14ac:dyDescent="0.2">
      <c r="A226" s="6"/>
      <c r="B226" s="20"/>
      <c r="C226" s="233"/>
      <c r="D226" s="14" t="s">
        <v>3</v>
      </c>
      <c r="E226" s="14" t="s">
        <v>4</v>
      </c>
      <c r="F226" s="14" t="s">
        <v>5</v>
      </c>
      <c r="G226" s="14" t="s">
        <v>14</v>
      </c>
      <c r="H226" s="11"/>
      <c r="L226" s="6"/>
    </row>
    <row r="227" spans="1:12" s="2" customFormat="1" ht="38.25" x14ac:dyDescent="0.2">
      <c r="B227" s="26">
        <f>SNAP_TOOL!A54</f>
        <v>33</v>
      </c>
      <c r="C227" s="228" t="str">
        <f>SNAP_TOOL!B54</f>
        <v>Was the participant approved for an FSR by staff during the review period? (Y, N=not applicable) Note: If no, an "X" should be indicated for question 35.</v>
      </c>
      <c r="D227" s="27">
        <f>COUNTIF(SNAP_TOOL!$E54:$BJ54,"Y")</f>
        <v>0</v>
      </c>
      <c r="E227" s="27">
        <f>COUNTIF(SNAP_TOOL!$E54:$BJ54,"N")</f>
        <v>0</v>
      </c>
      <c r="F227" s="27">
        <f>COUNTIF(SNAP_TOOL!$E54:$BJ54,"X")</f>
        <v>0</v>
      </c>
      <c r="G227" s="27">
        <f>SUM(D227:F227)</f>
        <v>0</v>
      </c>
      <c r="H227" s="11"/>
      <c r="L227" s="6"/>
    </row>
    <row r="228" spans="1:12" s="2" customFormat="1" ht="14.25" customHeight="1" x14ac:dyDescent="0.2">
      <c r="A228" s="2">
        <v>23</v>
      </c>
      <c r="B228" s="20"/>
      <c r="C228" s="229" t="s">
        <v>7</v>
      </c>
      <c r="D228" s="42">
        <f>IF(D227&gt;0,D227/($D227+$E227),0)</f>
        <v>0</v>
      </c>
      <c r="E228" s="42">
        <f t="shared" ref="E228" si="16">IF(E227&gt;0,E227/($D227+$E227),0)</f>
        <v>0</v>
      </c>
      <c r="F228" s="19" t="s">
        <v>6</v>
      </c>
      <c r="G228" s="19"/>
      <c r="H228" s="11"/>
      <c r="L228" s="6"/>
    </row>
    <row r="229" spans="1:12" s="2" customFormat="1" ht="14.25" customHeight="1" x14ac:dyDescent="0.2">
      <c r="B229" s="36"/>
      <c r="C229" s="233"/>
      <c r="D229" s="218"/>
      <c r="E229" s="218"/>
      <c r="F229" s="19"/>
      <c r="G229" s="19"/>
      <c r="H229" s="11"/>
      <c r="L229" s="6"/>
    </row>
    <row r="230" spans="1:12" s="2" customFormat="1" ht="12.75" x14ac:dyDescent="0.2">
      <c r="B230" s="36"/>
      <c r="C230" s="233"/>
      <c r="D230" s="22"/>
      <c r="E230" s="22"/>
      <c r="F230" s="22"/>
      <c r="G230" s="22"/>
      <c r="H230" s="11"/>
      <c r="L230" s="6"/>
    </row>
    <row r="231" spans="1:12" s="2" customFormat="1" ht="12.75" x14ac:dyDescent="0.2">
      <c r="B231" s="20"/>
      <c r="C231" s="233"/>
      <c r="D231" s="14" t="s">
        <v>3</v>
      </c>
      <c r="E231" s="14" t="s">
        <v>4</v>
      </c>
      <c r="F231" s="14" t="s">
        <v>5</v>
      </c>
      <c r="G231" s="14" t="s">
        <v>14</v>
      </c>
      <c r="H231" s="11"/>
      <c r="L231" s="6"/>
    </row>
    <row r="232" spans="1:12" s="2" customFormat="1" ht="25.5" x14ac:dyDescent="0.2">
      <c r="B232" s="29">
        <f>SNAP_TOOL!A56</f>
        <v>35</v>
      </c>
      <c r="C232" s="225" t="str">
        <f>SNAP_TOOL!B56</f>
        <v>Is there documentation present to support the amount of reimbursements for each FSR issued? (Y, N, X=not applicable)</v>
      </c>
      <c r="D232" s="16">
        <f>COUNTIF(SNAP_TOOL!$E56:$BJ56,"Y")</f>
        <v>0</v>
      </c>
      <c r="E232" s="16">
        <f>COUNTIF(SNAP_TOOL!$E56:$BJ56,"N")</f>
        <v>0</v>
      </c>
      <c r="F232" s="16">
        <f>COUNTIF(SNAP_TOOL!$E56:$BJ56,"X")</f>
        <v>0</v>
      </c>
      <c r="G232" s="16">
        <f>SUM(D232:F232)</f>
        <v>0</v>
      </c>
      <c r="H232" s="11"/>
      <c r="L232" s="6"/>
    </row>
    <row r="233" spans="1:12" s="2" customFormat="1" ht="12.75" x14ac:dyDescent="0.2">
      <c r="B233" s="20"/>
      <c r="C233" s="226" t="s">
        <v>7</v>
      </c>
      <c r="D233" s="42">
        <f>IF(D232&gt;0,D232/($D232+$E232),0)</f>
        <v>0</v>
      </c>
      <c r="E233" s="42">
        <f t="shared" ref="E233" si="17">IF(E232&gt;0,E232/($D232+$E232),0)</f>
        <v>0</v>
      </c>
      <c r="F233" s="30"/>
      <c r="G233" s="30"/>
      <c r="H233" s="11"/>
      <c r="L233" s="6"/>
    </row>
    <row r="234" spans="1:12" s="2" customFormat="1" ht="16.5" customHeight="1" x14ac:dyDescent="0.2">
      <c r="B234" s="36"/>
      <c r="C234" s="233"/>
      <c r="D234" s="93"/>
      <c r="E234" s="93"/>
      <c r="F234" s="93"/>
      <c r="G234" s="93"/>
      <c r="H234" s="11"/>
      <c r="L234" s="6"/>
    </row>
    <row r="235" spans="1:12" s="2" customFormat="1" ht="12.75" x14ac:dyDescent="0.2">
      <c r="A235" s="6"/>
      <c r="B235" s="20"/>
      <c r="C235" s="227"/>
      <c r="D235" s="39"/>
      <c r="E235" s="39"/>
      <c r="F235" s="19"/>
      <c r="G235" s="19"/>
      <c r="H235" s="11"/>
      <c r="L235" s="6"/>
    </row>
    <row r="236" spans="1:12" s="5" customFormat="1" ht="12.75" x14ac:dyDescent="0.2">
      <c r="A236" s="6"/>
      <c r="B236" s="36"/>
      <c r="C236" s="233"/>
      <c r="D236" s="14" t="s">
        <v>3</v>
      </c>
      <c r="E236" s="14" t="s">
        <v>4</v>
      </c>
      <c r="F236" s="14" t="s">
        <v>5</v>
      </c>
      <c r="G236" s="14" t="s">
        <v>14</v>
      </c>
      <c r="H236" s="4"/>
      <c r="L236" s="6"/>
    </row>
    <row r="237" spans="1:12" s="5" customFormat="1" ht="27.75" customHeight="1" x14ac:dyDescent="0.2">
      <c r="A237" s="6"/>
      <c r="B237" s="29">
        <f>SNAP_TOOL!A61</f>
        <v>37</v>
      </c>
      <c r="C237" s="225" t="str">
        <f>SNAP_TOOL!B61</f>
        <v>If yes, was the ABAWD serving a penalty period? (Y, N, X = not applicable) Note: If not serving a penalty period as a result of a sanction, the ABAWD should always be engaged in an activity.</v>
      </c>
      <c r="D237" s="16">
        <f>COUNTIF(SNAP_TOOL!$E61:$BJ61,"Y")</f>
        <v>0</v>
      </c>
      <c r="E237" s="16">
        <f>COUNTIF(SNAP_TOOL!$E61:$BJ61,"N")</f>
        <v>0</v>
      </c>
      <c r="F237" s="16">
        <f>COUNTIF(SNAP_TOOL!$E61:$BJ61,"X")</f>
        <v>0</v>
      </c>
      <c r="G237" s="16">
        <f>SUM(D237:F237)</f>
        <v>0</v>
      </c>
      <c r="H237" s="4"/>
      <c r="L237" s="6"/>
    </row>
    <row r="238" spans="1:12" s="5" customFormat="1" ht="11.25" customHeight="1" x14ac:dyDescent="0.2">
      <c r="A238" s="6"/>
      <c r="B238" s="20"/>
      <c r="C238" s="226" t="s">
        <v>7</v>
      </c>
      <c r="D238" s="42">
        <f>IF(D237&gt;0,D237/($D237+$E237),0)</f>
        <v>0</v>
      </c>
      <c r="E238" s="42">
        <f>IF(E237&gt;0,E237/($D237+$E237),0)</f>
        <v>0</v>
      </c>
      <c r="F238" s="19" t="s">
        <v>6</v>
      </c>
      <c r="G238" s="19"/>
      <c r="H238" s="4"/>
      <c r="L238" s="6"/>
    </row>
    <row r="239" spans="1:12" s="5" customFormat="1" ht="13.5" customHeight="1" x14ac:dyDescent="0.2">
      <c r="A239" s="6"/>
      <c r="B239" s="36"/>
      <c r="C239" s="233"/>
      <c r="D239" s="30"/>
      <c r="E239" s="30"/>
      <c r="F239" s="30"/>
      <c r="G239" s="30"/>
      <c r="H239" s="4"/>
      <c r="L239" s="6"/>
    </row>
    <row r="240" spans="1:12" s="5" customFormat="1" ht="12.75" x14ac:dyDescent="0.2">
      <c r="A240" s="6"/>
      <c r="B240" s="36"/>
      <c r="C240" s="233"/>
      <c r="D240" s="50"/>
      <c r="E240" s="50"/>
      <c r="F240" s="50"/>
      <c r="G240" s="50"/>
      <c r="H240" s="4"/>
      <c r="L240" s="6"/>
    </row>
    <row r="241" spans="1:12" s="5" customFormat="1" ht="12.75" x14ac:dyDescent="0.2">
      <c r="A241" s="6"/>
      <c r="B241" s="36"/>
      <c r="C241" s="233"/>
      <c r="D241" s="14" t="s">
        <v>3</v>
      </c>
      <c r="E241" s="14" t="s">
        <v>4</v>
      </c>
      <c r="F241" s="14" t="s">
        <v>5</v>
      </c>
      <c r="G241" s="14" t="s">
        <v>14</v>
      </c>
      <c r="H241" s="4"/>
      <c r="L241" s="6"/>
    </row>
    <row r="242" spans="1:12" s="2" customFormat="1" ht="28.5" customHeight="1" x14ac:dyDescent="0.2">
      <c r="B242" s="26">
        <f>SNAP_TOOL!A64</f>
        <v>38</v>
      </c>
      <c r="C242" s="228" t="str">
        <f>SNAP_TOOL!B64</f>
        <v>Did the ABAWD fail to complete the Orientation and Assessment? (within 10 days of the initial referal) (Y,N,X=not applicable)</v>
      </c>
      <c r="D242" s="27">
        <f>COUNTIF(SNAP_TOOL!$E64:$BJ64,"Y")</f>
        <v>0</v>
      </c>
      <c r="E242" s="27">
        <f>COUNTIF(SNAP_TOOL!$E64:$BJ64,"N")</f>
        <v>0</v>
      </c>
      <c r="F242" s="27">
        <f>COUNTIF(SNAP_TOOL!$E64:$BJ64,"X")</f>
        <v>0</v>
      </c>
      <c r="G242" s="27">
        <f>SUM(D242:F242)</f>
        <v>0</v>
      </c>
      <c r="H242" s="11"/>
      <c r="L242" s="6"/>
    </row>
    <row r="243" spans="1:12" s="2" customFormat="1" ht="12.75" x14ac:dyDescent="0.2">
      <c r="B243" s="20"/>
      <c r="C243" s="229" t="s">
        <v>7</v>
      </c>
      <c r="D243" s="42">
        <f>IF(D242&gt;0,D242/($D242+$E242),0)</f>
        <v>0</v>
      </c>
      <c r="E243" s="42">
        <f>IF(E242&gt;0,E242/($D242+$E242),0)</f>
        <v>0</v>
      </c>
      <c r="F243" s="19" t="s">
        <v>6</v>
      </c>
      <c r="G243" s="19"/>
      <c r="H243" s="11"/>
      <c r="L243" s="6"/>
    </row>
    <row r="244" spans="1:12" s="2" customFormat="1" ht="12.75" x14ac:dyDescent="0.2">
      <c r="A244" s="6"/>
      <c r="B244" s="36"/>
      <c r="C244" s="233"/>
      <c r="D244" s="218"/>
      <c r="E244" s="218"/>
      <c r="F244" s="218"/>
      <c r="G244" s="218"/>
      <c r="H244" s="11"/>
      <c r="L244" s="6"/>
    </row>
    <row r="245" spans="1:12" s="2" customFormat="1" ht="12.75" x14ac:dyDescent="0.2">
      <c r="A245" s="6"/>
      <c r="B245" s="36"/>
      <c r="C245" s="233"/>
      <c r="D245" s="218"/>
      <c r="E245" s="218"/>
      <c r="F245" s="218"/>
      <c r="G245" s="218"/>
      <c r="H245" s="11"/>
      <c r="L245" s="6"/>
    </row>
    <row r="246" spans="1:12" s="5" customFormat="1" ht="12.75" x14ac:dyDescent="0.2">
      <c r="A246" s="6"/>
      <c r="B246" s="36"/>
      <c r="C246" s="233"/>
      <c r="D246" s="14" t="s">
        <v>3</v>
      </c>
      <c r="E246" s="14" t="s">
        <v>4</v>
      </c>
      <c r="F246" s="14" t="s">
        <v>5</v>
      </c>
      <c r="G246" s="14" t="s">
        <v>14</v>
      </c>
      <c r="H246" s="4"/>
      <c r="L246" s="6"/>
    </row>
    <row r="247" spans="1:12" s="2" customFormat="1" ht="28.5" customHeight="1" x14ac:dyDescent="0.2">
      <c r="A247" s="6"/>
      <c r="B247" s="26">
        <f>SNAP_TOOL!A65</f>
        <v>39</v>
      </c>
      <c r="C247" s="228" t="str">
        <f>SNAP_TOOL!B65</f>
        <v>Did the ABAWD fail to complete the Workfare Activities? (within 30 days of initial referral) (Y,N,X=not applicable)</v>
      </c>
      <c r="D247" s="27">
        <f>COUNTIF(SNAP_TOOL!$E65:$BJ65,"Y")</f>
        <v>0</v>
      </c>
      <c r="E247" s="27">
        <f>COUNTIF(SNAP_TOOL!$E65:$BJ65,"N")</f>
        <v>0</v>
      </c>
      <c r="F247" s="27">
        <f>COUNTIF(SNAP_TOOL!$E65:$BJ65,"X")</f>
        <v>0</v>
      </c>
      <c r="G247" s="27">
        <f>SUM(D247:F247)</f>
        <v>0</v>
      </c>
      <c r="H247" s="11"/>
      <c r="L247" s="6"/>
    </row>
    <row r="248" spans="1:12" s="2" customFormat="1" ht="12.75" x14ac:dyDescent="0.2">
      <c r="A248" s="6"/>
      <c r="B248" s="20"/>
      <c r="C248" s="229" t="s">
        <v>7</v>
      </c>
      <c r="D248" s="42">
        <f>IF(D247&gt;0,D247/($D247+$E247),0)</f>
        <v>0</v>
      </c>
      <c r="E248" s="42">
        <f>IF(E247&gt;0,E247/($D247+$E247),0)</f>
        <v>0</v>
      </c>
      <c r="F248" s="19" t="s">
        <v>6</v>
      </c>
      <c r="G248" s="19"/>
      <c r="H248" s="11"/>
      <c r="L248" s="6"/>
    </row>
    <row r="249" spans="1:12" ht="12.75" x14ac:dyDescent="0.2">
      <c r="B249" s="36"/>
      <c r="C249" s="233"/>
      <c r="D249" s="218"/>
      <c r="E249" s="218"/>
      <c r="F249" s="218"/>
      <c r="G249" s="218"/>
    </row>
    <row r="250" spans="1:12" ht="12.75" x14ac:dyDescent="0.2">
      <c r="B250" s="36"/>
      <c r="C250" s="233"/>
      <c r="D250" s="218"/>
      <c r="E250" s="218"/>
      <c r="F250" s="218"/>
      <c r="G250" s="218"/>
    </row>
    <row r="251" spans="1:12" ht="12.75" x14ac:dyDescent="0.2">
      <c r="B251" s="36"/>
      <c r="C251" s="233"/>
      <c r="D251" s="14" t="s">
        <v>3</v>
      </c>
      <c r="E251" s="14" t="s">
        <v>4</v>
      </c>
      <c r="F251" s="14" t="s">
        <v>5</v>
      </c>
      <c r="G251" s="14" t="s">
        <v>14</v>
      </c>
    </row>
    <row r="252" spans="1:12" ht="28.5" customHeight="1" x14ac:dyDescent="0.2">
      <c r="B252" s="26">
        <f>SNAP_TOOL!A66</f>
        <v>40</v>
      </c>
      <c r="C252" s="228" t="str">
        <f>SNAP_TOOL!B66</f>
        <v>Did the ABAWD fail to complete the 80 Hour Work Requirement? (Y,N,X=not applicable)</v>
      </c>
      <c r="D252" s="27">
        <f>COUNTIF(SNAP_TOOL!$E66:$BJ66,"Y")</f>
        <v>0</v>
      </c>
      <c r="E252" s="27">
        <f>COUNTIF(SNAP_TOOL!$E66:$BJ66,"N")</f>
        <v>0</v>
      </c>
      <c r="F252" s="27">
        <f>COUNTIF(SNAP_TOOL!$E66:$BJ66,"X")</f>
        <v>0</v>
      </c>
      <c r="G252" s="27">
        <f>SUM(D252:F252)</f>
        <v>0</v>
      </c>
    </row>
    <row r="253" spans="1:12" ht="12.75" x14ac:dyDescent="0.2">
      <c r="B253" s="20"/>
      <c r="C253" s="229" t="s">
        <v>7</v>
      </c>
      <c r="D253" s="42">
        <f>IF(D252&gt;0,D252/($D252+$E252),0)</f>
        <v>0</v>
      </c>
      <c r="E253" s="42">
        <f>IF(E252&gt;0,E252/($D252+$E252),0)</f>
        <v>0</v>
      </c>
      <c r="F253" s="19" t="s">
        <v>6</v>
      </c>
      <c r="G253" s="19"/>
    </row>
    <row r="254" spans="1:12" ht="12.75" x14ac:dyDescent="0.2">
      <c r="B254" s="36"/>
      <c r="C254" s="233"/>
      <c r="D254" s="248"/>
      <c r="E254" s="248"/>
      <c r="F254" s="19"/>
      <c r="G254" s="19"/>
    </row>
    <row r="255" spans="1:12" ht="12.75" x14ac:dyDescent="0.2">
      <c r="B255" s="36"/>
      <c r="C255" s="233"/>
      <c r="D255" s="50"/>
      <c r="E255" s="50"/>
      <c r="F255" s="50"/>
      <c r="G255" s="50"/>
    </row>
    <row r="256" spans="1:12" ht="12.75" x14ac:dyDescent="0.2">
      <c r="B256" s="36"/>
      <c r="C256" s="233"/>
      <c r="D256" s="14" t="s">
        <v>3</v>
      </c>
      <c r="E256" s="14" t="s">
        <v>4</v>
      </c>
      <c r="F256" s="14" t="s">
        <v>5</v>
      </c>
      <c r="G256" s="14" t="s">
        <v>14</v>
      </c>
    </row>
    <row r="257" spans="2:7" ht="25.5" customHeight="1" x14ac:dyDescent="0.2">
      <c r="B257" s="26">
        <f>SNAP_TOOL!A67</f>
        <v>41</v>
      </c>
      <c r="C257" s="228" t="str">
        <f>SNAP_TOOL!B67</f>
        <v>Did the ABAWD fail to appear for a scheduled mandatory appointment? (Y,N,X=not applicable)</v>
      </c>
      <c r="D257" s="27">
        <f>COUNTIF(SNAP_TOOL!$E67:$BJ67,"Y")</f>
        <v>0</v>
      </c>
      <c r="E257" s="27">
        <f>COUNTIF(SNAP_TOOL!$E67:$BJ67,"N")</f>
        <v>0</v>
      </c>
      <c r="F257" s="27">
        <f>COUNTIF(SNAP_TOOL!$E67:$BJ67,"X")</f>
        <v>0</v>
      </c>
      <c r="G257" s="27">
        <f>SUM(D257:F257)</f>
        <v>0</v>
      </c>
    </row>
    <row r="258" spans="2:7" ht="12.75" x14ac:dyDescent="0.2">
      <c r="B258" s="20"/>
      <c r="C258" s="229" t="s">
        <v>7</v>
      </c>
      <c r="D258" s="42">
        <f>IF(D257&gt;0,D257/($D257+$E257),0)</f>
        <v>0</v>
      </c>
      <c r="E258" s="42">
        <f>IF(E257&gt;0,E257/($D257+$E257),0)</f>
        <v>0</v>
      </c>
      <c r="F258" s="19" t="s">
        <v>6</v>
      </c>
      <c r="G258" s="19"/>
    </row>
    <row r="259" spans="2:7" ht="12.75" x14ac:dyDescent="0.2">
      <c r="B259" s="36"/>
      <c r="C259" s="233"/>
      <c r="D259" s="248"/>
      <c r="E259" s="248"/>
      <c r="F259" s="19"/>
      <c r="G259" s="19"/>
    </row>
    <row r="260" spans="2:7" ht="12.75" x14ac:dyDescent="0.2">
      <c r="B260" s="36"/>
      <c r="C260" s="233"/>
      <c r="D260" s="22"/>
      <c r="E260" s="22"/>
      <c r="F260" s="22"/>
      <c r="G260" s="22"/>
    </row>
    <row r="261" spans="2:7" ht="12.75" x14ac:dyDescent="0.2">
      <c r="B261" s="20"/>
      <c r="C261" s="233"/>
      <c r="D261" s="14" t="s">
        <v>3</v>
      </c>
      <c r="E261" s="14" t="s">
        <v>4</v>
      </c>
      <c r="F261" s="14" t="s">
        <v>5</v>
      </c>
      <c r="G261" s="14" t="s">
        <v>14</v>
      </c>
    </row>
    <row r="262" spans="2:7" ht="38.25" x14ac:dyDescent="0.2">
      <c r="B262" s="29">
        <f>SNAP_TOOL!A68</f>
        <v>42</v>
      </c>
      <c r="C262" s="225" t="str">
        <f>SNAP_TOOL!B68</f>
        <v>If the ABAWD failed to complete any of the above requirements (Ques. 38-40), did the case manager request a sanction for the ABAWD's failure to comply? (Y,N,X=not applicable)</v>
      </c>
      <c r="D262" s="16">
        <f>COUNTIF(SNAP_TOOL!$E68:$BJ68,"Y")</f>
        <v>0</v>
      </c>
      <c r="E262" s="16">
        <f>COUNTIF(SNAP_TOOL!$E68:$BJ68,"N")</f>
        <v>0</v>
      </c>
      <c r="F262" s="16">
        <f>COUNTIF(SNAP_TOOL!$E68:$BJ68,"X")</f>
        <v>0</v>
      </c>
      <c r="G262" s="16">
        <f>SUM(D262:F262)</f>
        <v>0</v>
      </c>
    </row>
    <row r="263" spans="2:7" ht="12.75" x14ac:dyDescent="0.2">
      <c r="B263" s="20"/>
      <c r="C263" s="226" t="s">
        <v>7</v>
      </c>
      <c r="D263" s="42">
        <f>IF(D262&gt;0,D262/($D262+$E262),0)</f>
        <v>0</v>
      </c>
      <c r="E263" s="42">
        <f>IF(E262&gt;0,E262/($D262+$E262),0)</f>
        <v>0</v>
      </c>
      <c r="F263" s="19" t="s">
        <v>6</v>
      </c>
      <c r="G263" s="19"/>
    </row>
    <row r="265" spans="2:7" ht="12.75" x14ac:dyDescent="0.2">
      <c r="B265" s="36"/>
      <c r="C265" s="233"/>
      <c r="D265" s="22"/>
      <c r="E265" s="22"/>
      <c r="F265" s="22"/>
      <c r="G265" s="22"/>
    </row>
    <row r="266" spans="2:7" ht="12.75" x14ac:dyDescent="0.2">
      <c r="B266" s="20"/>
      <c r="C266" s="233"/>
      <c r="D266" s="14" t="s">
        <v>3</v>
      </c>
      <c r="E266" s="14" t="s">
        <v>4</v>
      </c>
      <c r="F266" s="14" t="s">
        <v>5</v>
      </c>
      <c r="G266" s="14" t="s">
        <v>14</v>
      </c>
    </row>
    <row r="267" spans="2:7" ht="68.25" customHeight="1" x14ac:dyDescent="0.2">
      <c r="B267" s="29">
        <f>SNAP_TOOL!A69</f>
        <v>43</v>
      </c>
      <c r="C267" s="225" t="str">
        <f>SNAP_TOOL!B69</f>
        <v>Was a sanction lift request entered prior to the ABAWD serving at least the minimum penalty period? (Y,N,X=not applicable) Note: Level 1 sanction is a minimum 1 month, level 2 = 3 months, level 3 = 6 months.</v>
      </c>
      <c r="D267" s="16">
        <f>COUNTIF(SNAP_TOOL!$E69:$BJ69,"Y")</f>
        <v>0</v>
      </c>
      <c r="E267" s="16">
        <f>COUNTIF(SNAP_TOOL!$E69:$BJ69,"N")</f>
        <v>0</v>
      </c>
      <c r="F267" s="16">
        <f>COUNTIF(SNAP_TOOL!$E69:$BJ69,"X")</f>
        <v>0</v>
      </c>
      <c r="G267" s="16">
        <f>SUM(D267:F267)</f>
        <v>0</v>
      </c>
    </row>
    <row r="268" spans="2:7" ht="12.75" x14ac:dyDescent="0.2">
      <c r="B268" s="20"/>
      <c r="C268" s="226" t="s">
        <v>7</v>
      </c>
      <c r="D268" s="42">
        <f>IF(D267&gt;0,D267/($D267+$E267),0)</f>
        <v>0</v>
      </c>
      <c r="E268" s="42">
        <f>IF(E267&gt;0,E267/($D267+$E267),0)</f>
        <v>0</v>
      </c>
      <c r="F268" s="19" t="s">
        <v>6</v>
      </c>
      <c r="G268" s="19"/>
    </row>
  </sheetData>
  <sheetProtection algorithmName="SHA-512" hashValue="RIVQQPygv9ftRcOrqvvAE1W4++FJ94n4axCgi2PUp/oaI9W80/PbLGXRf6ZnmHAUQmKlrQnObSvz11JH9EHxRw==" saltValue="a7iuO4XqYkdC1a63T6Pv8Q==" spinCount="100000" sheet="1" formatCells="0" formatColumns="0" formatRows="0" insertColumns="0" insertRows="0" insertHyperlinks="0" deleteColumns="0" deleteRows="0" sort="0" autoFilter="0" pivotTables="0"/>
  <mergeCells count="5">
    <mergeCell ref="D158:F158"/>
    <mergeCell ref="B1:C1"/>
    <mergeCell ref="I2:K3"/>
    <mergeCell ref="I4:K9"/>
    <mergeCell ref="D1:G1"/>
  </mergeCells>
  <conditionalFormatting sqref="C217 C211 C222 C232 C237 B183:B185 C184 B188:B190 C189 B193:B195 C194 B180:C180 B201:C201 B206:C206 C150 C135 C140 C145 C155 C97 C112 C102 C107 C82 C77 C70 C67 C62 C4 C25 C35 C19:C20 B25:B28 C87 C123 B4:B7 C17 B17:B23 B48:B49 B54 B59 B120:B126 B130:B157 B158:C159 B43:B45 B61:B89 B94:B116 B33:B39 B179:B181 B198:B225 B230:B231 B233:B236 B238:B241 B263 B243 B255 B165:C178 B260:B261">
    <cfRule type="cellIs" dxfId="65" priority="1128" stopIfTrue="1" operator="equal">
      <formula>"y"</formula>
    </cfRule>
  </conditionalFormatting>
  <conditionalFormatting sqref="B176:C177 B134:C134 B139:C139 B144:C144 B149:C149 B154:C154 B168:C168 B24:C24 B173:C173">
    <cfRule type="cellIs" dxfId="64" priority="1124" stopIfTrue="1" operator="equal">
      <formula>"n"</formula>
    </cfRule>
    <cfRule type="cellIs" dxfId="63" priority="1125" stopIfTrue="1" operator="equal">
      <formula>"closed"</formula>
    </cfRule>
  </conditionalFormatting>
  <conditionalFormatting sqref="E211:E213 E222:E224 E232:F234 E176:F177 E255 F124:F126 E173:F173 E237:E240 E102:E103 E107:F108 E88:E89 E4 E35 E65 E134:F134 E167:F168 F130 E235">
    <cfRule type="cellIs" dxfId="62" priority="181" operator="greaterThan">
      <formula>0</formula>
    </cfRule>
  </conditionalFormatting>
  <conditionalFormatting sqref="B92:C92 B91 B93">
    <cfRule type="cellIs" dxfId="61" priority="104" stopIfTrue="1" operator="equal">
      <formula>"y"</formula>
    </cfRule>
  </conditionalFormatting>
  <conditionalFormatting sqref="E92:E93">
    <cfRule type="cellIs" dxfId="60" priority="103" operator="greaterThan">
      <formula>0</formula>
    </cfRule>
  </conditionalFormatting>
  <conditionalFormatting sqref="B15:B16">
    <cfRule type="cellIs" dxfId="59" priority="98" stopIfTrue="1" operator="equal">
      <formula>"y"</formula>
    </cfRule>
  </conditionalFormatting>
  <conditionalFormatting sqref="E15">
    <cfRule type="cellIs" dxfId="58" priority="97" operator="greaterThan">
      <formula>0</formula>
    </cfRule>
  </conditionalFormatting>
  <conditionalFormatting sqref="C15">
    <cfRule type="cellIs" dxfId="57" priority="96" operator="equal">
      <formula>"n"</formula>
    </cfRule>
  </conditionalFormatting>
  <conditionalFormatting sqref="B29:C29">
    <cfRule type="cellIs" dxfId="56" priority="93" stopIfTrue="1" operator="equal">
      <formula>"n"</formula>
    </cfRule>
    <cfRule type="cellIs" dxfId="55" priority="94" stopIfTrue="1" operator="equal">
      <formula>"closed"</formula>
    </cfRule>
  </conditionalFormatting>
  <conditionalFormatting sqref="B30:B32">
    <cfRule type="cellIs" dxfId="54" priority="95" stopIfTrue="1" operator="equal">
      <formula>"y"</formula>
    </cfRule>
  </conditionalFormatting>
  <conditionalFormatting sqref="B46:B47">
    <cfRule type="cellIs" dxfId="53" priority="92" stopIfTrue="1" operator="equal">
      <formula>"y"</formula>
    </cfRule>
  </conditionalFormatting>
  <conditionalFormatting sqref="B50:B53">
    <cfRule type="cellIs" dxfId="52" priority="91" stopIfTrue="1" operator="equal">
      <formula>"y"</formula>
    </cfRule>
  </conditionalFormatting>
  <conditionalFormatting sqref="E51">
    <cfRule type="cellIs" dxfId="51" priority="90" operator="greaterThan">
      <formula>0</formula>
    </cfRule>
  </conditionalFormatting>
  <conditionalFormatting sqref="B58">
    <cfRule type="cellIs" dxfId="50" priority="89" stopIfTrue="1" operator="equal">
      <formula>"y"</formula>
    </cfRule>
  </conditionalFormatting>
  <conditionalFormatting sqref="B55:B57">
    <cfRule type="cellIs" dxfId="49" priority="85" stopIfTrue="1" operator="equal">
      <formula>"y"</formula>
    </cfRule>
  </conditionalFormatting>
  <conditionalFormatting sqref="E56">
    <cfRule type="cellIs" dxfId="48" priority="84" operator="greaterThan">
      <formula>0</formula>
    </cfRule>
  </conditionalFormatting>
  <conditionalFormatting sqref="B117:B119">
    <cfRule type="cellIs" dxfId="47" priority="77" stopIfTrue="1" operator="equal">
      <formula>"y"</formula>
    </cfRule>
  </conditionalFormatting>
  <conditionalFormatting sqref="E118:E119">
    <cfRule type="cellIs" dxfId="46" priority="76" operator="greaterThan">
      <formula>0</formula>
    </cfRule>
  </conditionalFormatting>
  <conditionalFormatting sqref="B127:B129">
    <cfRule type="cellIs" dxfId="45" priority="75" stopIfTrue="1" operator="equal">
      <formula>"y"</formula>
    </cfRule>
  </conditionalFormatting>
  <conditionalFormatting sqref="B129:C129">
    <cfRule type="cellIs" dxfId="44" priority="73" stopIfTrue="1" operator="equal">
      <formula>"n"</formula>
    </cfRule>
    <cfRule type="cellIs" dxfId="43" priority="74" stopIfTrue="1" operator="equal">
      <formula>"closed"</formula>
    </cfRule>
  </conditionalFormatting>
  <conditionalFormatting sqref="E129:F129">
    <cfRule type="cellIs" dxfId="42" priority="72" operator="greaterThan">
      <formula>0</formula>
    </cfRule>
  </conditionalFormatting>
  <conditionalFormatting sqref="C41">
    <cfRule type="cellIs" dxfId="41" priority="55" stopIfTrue="1" operator="equal">
      <formula>"y"</formula>
    </cfRule>
  </conditionalFormatting>
  <conditionalFormatting sqref="B40">
    <cfRule type="cellIs" dxfId="40" priority="57" stopIfTrue="1" operator="equal">
      <formula>"y"</formula>
    </cfRule>
  </conditionalFormatting>
  <conditionalFormatting sqref="B41:B42">
    <cfRule type="cellIs" dxfId="39" priority="56" stopIfTrue="1" operator="equal">
      <formula>"y"</formula>
    </cfRule>
  </conditionalFormatting>
  <conditionalFormatting sqref="C118">
    <cfRule type="cellIs" dxfId="38" priority="54" stopIfTrue="1" operator="equal">
      <formula>"y"</formula>
    </cfRule>
  </conditionalFormatting>
  <conditionalFormatting sqref="C128">
    <cfRule type="cellIs" dxfId="37" priority="53" stopIfTrue="1" operator="equal">
      <formula>"y"</formula>
    </cfRule>
  </conditionalFormatting>
  <conditionalFormatting sqref="C133">
    <cfRule type="cellIs" dxfId="36" priority="52" stopIfTrue="1" operator="equal">
      <formula>"y"</formula>
    </cfRule>
  </conditionalFormatting>
  <conditionalFormatting sqref="C242">
    <cfRule type="cellIs" dxfId="35" priority="49" stopIfTrue="1" operator="equal">
      <formula>"y"</formula>
    </cfRule>
  </conditionalFormatting>
  <conditionalFormatting sqref="C262">
    <cfRule type="cellIs" dxfId="34" priority="48" stopIfTrue="1" operator="equal">
      <formula>"y"</formula>
    </cfRule>
  </conditionalFormatting>
  <conditionalFormatting sqref="E9">
    <cfRule type="cellIs" dxfId="33" priority="36" operator="greaterThan">
      <formula>0</formula>
    </cfRule>
  </conditionalFormatting>
  <conditionalFormatting sqref="C9 B9:B10">
    <cfRule type="cellIs" dxfId="32" priority="37" stopIfTrue="1" operator="equal">
      <formula>"y"</formula>
    </cfRule>
  </conditionalFormatting>
  <conditionalFormatting sqref="C227 B226:B229">
    <cfRule type="cellIs" dxfId="31" priority="35" stopIfTrue="1" operator="equal">
      <formula>"y"</formula>
    </cfRule>
  </conditionalFormatting>
  <conditionalFormatting sqref="E227:E229">
    <cfRule type="cellIs" dxfId="30" priority="34" operator="greaterThan">
      <formula>0</formula>
    </cfRule>
  </conditionalFormatting>
  <conditionalFormatting sqref="B232">
    <cfRule type="cellIs" dxfId="29" priority="33" stopIfTrue="1" operator="equal">
      <formula>"y"</formula>
    </cfRule>
  </conditionalFormatting>
  <conditionalFormatting sqref="B237">
    <cfRule type="cellIs" dxfId="28" priority="31" stopIfTrue="1" operator="equal">
      <formula>"y"</formula>
    </cfRule>
  </conditionalFormatting>
  <conditionalFormatting sqref="B242">
    <cfRule type="cellIs" dxfId="27" priority="30" stopIfTrue="1" operator="equal">
      <formula>"y"</formula>
    </cfRule>
  </conditionalFormatting>
  <conditionalFormatting sqref="B262">
    <cfRule type="cellIs" dxfId="26" priority="29" stopIfTrue="1" operator="equal">
      <formula>"y"</formula>
    </cfRule>
  </conditionalFormatting>
  <conditionalFormatting sqref="E262">
    <cfRule type="cellIs" dxfId="25" priority="28" operator="greaterThan">
      <formula>0</formula>
    </cfRule>
  </conditionalFormatting>
  <conditionalFormatting sqref="B244:B246 B248">
    <cfRule type="cellIs" dxfId="24" priority="27" stopIfTrue="1" operator="equal">
      <formula>"y"</formula>
    </cfRule>
  </conditionalFormatting>
  <conditionalFormatting sqref="E244:E245">
    <cfRule type="cellIs" dxfId="23" priority="26" operator="greaterThan">
      <formula>0</formula>
    </cfRule>
  </conditionalFormatting>
  <conditionalFormatting sqref="C247">
    <cfRule type="cellIs" dxfId="22" priority="25" stopIfTrue="1" operator="equal">
      <formula>"y"</formula>
    </cfRule>
  </conditionalFormatting>
  <conditionalFormatting sqref="B247">
    <cfRule type="cellIs" dxfId="21" priority="24" stopIfTrue="1" operator="equal">
      <formula>"y"</formula>
    </cfRule>
  </conditionalFormatting>
  <conditionalFormatting sqref="B249:B251 B253:B254">
    <cfRule type="cellIs" dxfId="20" priority="23" stopIfTrue="1" operator="equal">
      <formula>"y"</formula>
    </cfRule>
  </conditionalFormatting>
  <conditionalFormatting sqref="E249:E250">
    <cfRule type="cellIs" dxfId="19" priority="22" operator="greaterThan">
      <formula>0</formula>
    </cfRule>
  </conditionalFormatting>
  <conditionalFormatting sqref="C252">
    <cfRule type="cellIs" dxfId="18" priority="21" stopIfTrue="1" operator="equal">
      <formula>"y"</formula>
    </cfRule>
  </conditionalFormatting>
  <conditionalFormatting sqref="B252">
    <cfRule type="cellIs" dxfId="17" priority="20" stopIfTrue="1" operator="equal">
      <formula>"y"</formula>
    </cfRule>
  </conditionalFormatting>
  <conditionalFormatting sqref="E242">
    <cfRule type="cellIs" dxfId="16" priority="19" operator="greaterThan">
      <formula>0</formula>
    </cfRule>
  </conditionalFormatting>
  <conditionalFormatting sqref="E247">
    <cfRule type="cellIs" dxfId="15" priority="18" operator="greaterThan">
      <formula>0</formula>
    </cfRule>
  </conditionalFormatting>
  <conditionalFormatting sqref="E252">
    <cfRule type="cellIs" dxfId="14" priority="17" operator="greaterThan">
      <formula>0</formula>
    </cfRule>
  </conditionalFormatting>
  <conditionalFormatting sqref="B160:B161 B163:B164">
    <cfRule type="cellIs" dxfId="13" priority="16" stopIfTrue="1" operator="equal">
      <formula>"y"</formula>
    </cfRule>
  </conditionalFormatting>
  <conditionalFormatting sqref="B163:C164">
    <cfRule type="cellIs" dxfId="12" priority="14" stopIfTrue="1" operator="equal">
      <formula>"n"</formula>
    </cfRule>
    <cfRule type="cellIs" dxfId="11" priority="15" stopIfTrue="1" operator="equal">
      <formula>"closed"</formula>
    </cfRule>
  </conditionalFormatting>
  <conditionalFormatting sqref="E163:F164">
    <cfRule type="cellIs" dxfId="10" priority="13" operator="greaterThan">
      <formula>0</formula>
    </cfRule>
  </conditionalFormatting>
  <conditionalFormatting sqref="C162">
    <cfRule type="cellIs" dxfId="9" priority="10" stopIfTrue="1" operator="equal">
      <formula>"y"</formula>
    </cfRule>
  </conditionalFormatting>
  <conditionalFormatting sqref="B162">
    <cfRule type="cellIs" dxfId="8" priority="11" stopIfTrue="1" operator="equal">
      <formula>"y"</formula>
    </cfRule>
  </conditionalFormatting>
  <conditionalFormatting sqref="B268 B265:B266">
    <cfRule type="cellIs" dxfId="7" priority="9" stopIfTrue="1" operator="equal">
      <formula>"y"</formula>
    </cfRule>
  </conditionalFormatting>
  <conditionalFormatting sqref="C267">
    <cfRule type="cellIs" dxfId="6" priority="8" stopIfTrue="1" operator="equal">
      <formula>"y"</formula>
    </cfRule>
  </conditionalFormatting>
  <conditionalFormatting sqref="B267">
    <cfRule type="cellIs" dxfId="5" priority="7" stopIfTrue="1" operator="equal">
      <formula>"y"</formula>
    </cfRule>
  </conditionalFormatting>
  <conditionalFormatting sqref="E267">
    <cfRule type="cellIs" dxfId="4" priority="6" operator="greaterThan">
      <formula>0</formula>
    </cfRule>
  </conditionalFormatting>
  <conditionalFormatting sqref="E257">
    <cfRule type="cellIs" dxfId="3" priority="1" operator="greaterThan">
      <formula>0</formula>
    </cfRule>
  </conditionalFormatting>
  <conditionalFormatting sqref="B256 B258:B259">
    <cfRule type="cellIs" dxfId="2" priority="5" stopIfTrue="1" operator="equal">
      <formula>"y"</formula>
    </cfRule>
  </conditionalFormatting>
  <conditionalFormatting sqref="C257">
    <cfRule type="cellIs" dxfId="1" priority="4" stopIfTrue="1" operator="equal">
      <formula>"y"</formula>
    </cfRule>
  </conditionalFormatting>
  <conditionalFormatting sqref="B257">
    <cfRule type="cellIs" dxfId="0" priority="3" stopIfTrue="1" operator="equal">
      <formula>"y"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T60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" sqref="I2"/>
    </sheetView>
  </sheetViews>
  <sheetFormatPr defaultColWidth="9.140625" defaultRowHeight="11.25" x14ac:dyDescent="0.2"/>
  <cols>
    <col min="1" max="1" width="20.85546875" style="1" customWidth="1"/>
    <col min="2" max="5" width="10.7109375" style="158" customWidth="1"/>
    <col min="6" max="7" width="10.7109375" style="162" customWidth="1"/>
    <col min="8" max="36" width="10.7109375" style="158" customWidth="1"/>
    <col min="37" max="16384" width="9.140625" style="3"/>
  </cols>
  <sheetData>
    <row r="1" spans="1:46" ht="13.5" thickBot="1" x14ac:dyDescent="0.25">
      <c r="A1" s="290" t="s">
        <v>53</v>
      </c>
      <c r="B1" s="291"/>
      <c r="C1" s="291"/>
      <c r="D1" s="291"/>
      <c r="E1" s="291"/>
      <c r="F1" s="292"/>
      <c r="G1" s="156"/>
      <c r="H1" s="157"/>
    </row>
    <row r="2" spans="1:46" ht="15" customHeight="1" thickBot="1" x14ac:dyDescent="0.25">
      <c r="A2" s="57"/>
      <c r="B2" s="158">
        <v>1</v>
      </c>
      <c r="C2" s="158">
        <v>2</v>
      </c>
      <c r="D2" s="158">
        <v>3</v>
      </c>
      <c r="E2" s="158">
        <v>4</v>
      </c>
      <c r="F2" s="158">
        <v>5</v>
      </c>
      <c r="G2" s="158">
        <v>6</v>
      </c>
      <c r="H2" s="158">
        <v>7</v>
      </c>
      <c r="I2" s="158">
        <v>8</v>
      </c>
      <c r="J2" s="158">
        <v>9</v>
      </c>
      <c r="K2" s="158">
        <v>10</v>
      </c>
      <c r="L2" s="158">
        <v>11</v>
      </c>
      <c r="M2" s="158">
        <v>12</v>
      </c>
      <c r="N2" s="158">
        <v>13</v>
      </c>
      <c r="O2" s="158">
        <v>14</v>
      </c>
      <c r="P2" s="158">
        <v>15</v>
      </c>
      <c r="Q2" s="158">
        <v>16</v>
      </c>
      <c r="R2" s="158">
        <v>17</v>
      </c>
      <c r="S2" s="158">
        <v>18</v>
      </c>
      <c r="T2" s="158">
        <v>19</v>
      </c>
      <c r="U2" s="158">
        <v>20</v>
      </c>
      <c r="V2" s="158">
        <v>21</v>
      </c>
      <c r="W2" s="158">
        <v>22</v>
      </c>
      <c r="X2" s="158">
        <v>23</v>
      </c>
      <c r="Y2" s="158">
        <v>24</v>
      </c>
      <c r="Z2" s="158">
        <v>25</v>
      </c>
      <c r="AA2" s="158">
        <v>26</v>
      </c>
      <c r="AB2" s="158">
        <v>27</v>
      </c>
      <c r="AC2" s="158">
        <v>28</v>
      </c>
      <c r="AD2" s="158">
        <v>29</v>
      </c>
      <c r="AE2" s="158">
        <v>30</v>
      </c>
      <c r="AF2" s="158">
        <v>31</v>
      </c>
      <c r="AG2" s="158">
        <v>32</v>
      </c>
      <c r="AH2" s="158">
        <v>33</v>
      </c>
      <c r="AI2" s="158">
        <v>34</v>
      </c>
      <c r="AJ2" s="158">
        <v>35</v>
      </c>
      <c r="AK2" s="158">
        <v>36</v>
      </c>
      <c r="AL2" s="158">
        <v>37</v>
      </c>
      <c r="AM2" s="158">
        <v>38</v>
      </c>
      <c r="AN2" s="158">
        <v>39</v>
      </c>
      <c r="AO2" s="158">
        <v>40</v>
      </c>
      <c r="AP2" s="158">
        <v>41</v>
      </c>
      <c r="AQ2" s="158">
        <v>42</v>
      </c>
      <c r="AR2" s="158">
        <v>43</v>
      </c>
      <c r="AS2" s="158">
        <v>44</v>
      </c>
      <c r="AT2" s="158">
        <v>45</v>
      </c>
    </row>
    <row r="3" spans="1:46" ht="15.75" customHeight="1" thickBot="1" x14ac:dyDescent="0.3">
      <c r="A3" s="91" t="s">
        <v>8</v>
      </c>
      <c r="B3" s="159"/>
      <c r="C3" s="160"/>
      <c r="D3" s="159"/>
      <c r="E3" s="159"/>
      <c r="F3" s="159"/>
      <c r="G3" s="161"/>
      <c r="H3" s="166"/>
      <c r="I3" s="164"/>
      <c r="J3" s="162"/>
      <c r="K3" s="162"/>
      <c r="L3" s="162"/>
      <c r="M3" s="162"/>
      <c r="N3" s="162"/>
      <c r="O3" s="162"/>
    </row>
    <row r="4" spans="1:46" ht="15" customHeight="1" thickBot="1" x14ac:dyDescent="0.3">
      <c r="A4" s="92" t="s">
        <v>12</v>
      </c>
      <c r="B4" s="159"/>
      <c r="C4" s="160"/>
      <c r="D4" s="159"/>
      <c r="E4" s="159"/>
      <c r="F4" s="159"/>
      <c r="G4" s="163"/>
      <c r="H4" s="164"/>
      <c r="I4" s="162"/>
      <c r="J4" s="162"/>
      <c r="K4" s="162"/>
      <c r="L4" s="162"/>
      <c r="M4" s="162"/>
      <c r="N4" s="162"/>
      <c r="O4" s="162"/>
    </row>
    <row r="5" spans="1:46" ht="15" customHeight="1" thickBot="1" x14ac:dyDescent="0.3">
      <c r="A5" s="89" t="s">
        <v>25</v>
      </c>
      <c r="B5" s="159"/>
      <c r="C5" s="160"/>
      <c r="D5" s="159"/>
      <c r="E5" s="159"/>
      <c r="F5" s="159"/>
      <c r="G5" s="163"/>
      <c r="H5" s="164"/>
      <c r="I5" s="162"/>
      <c r="J5" s="162"/>
      <c r="K5" s="162"/>
      <c r="L5" s="162"/>
      <c r="M5" s="162"/>
      <c r="N5" s="162"/>
      <c r="O5" s="162"/>
    </row>
    <row r="6" spans="1:46" ht="15" customHeight="1" thickBot="1" x14ac:dyDescent="0.3">
      <c r="A6" s="89" t="s">
        <v>9</v>
      </c>
      <c r="B6" s="159"/>
      <c r="C6" s="160"/>
      <c r="D6" s="159"/>
      <c r="E6" s="159"/>
      <c r="F6" s="159"/>
      <c r="G6" s="163"/>
      <c r="H6" s="164"/>
      <c r="I6" s="162"/>
      <c r="J6" s="162"/>
      <c r="K6" s="162"/>
      <c r="L6" s="162"/>
      <c r="M6" s="162"/>
      <c r="N6" s="162"/>
      <c r="O6" s="162"/>
    </row>
    <row r="7" spans="1:46" ht="15" customHeight="1" x14ac:dyDescent="0.25">
      <c r="A7" s="90" t="s">
        <v>55</v>
      </c>
      <c r="B7" s="159"/>
      <c r="C7" s="160"/>
      <c r="D7" s="159"/>
      <c r="E7" s="159"/>
      <c r="F7" s="159"/>
      <c r="G7" s="163"/>
      <c r="H7" s="164"/>
      <c r="I7" s="162"/>
      <c r="J7" s="162"/>
      <c r="K7" s="162"/>
      <c r="L7" s="162"/>
      <c r="M7" s="162"/>
      <c r="N7" s="162"/>
      <c r="O7" s="162"/>
    </row>
    <row r="604" spans="5:5" x14ac:dyDescent="0.2">
      <c r="E604" s="165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10" sqref="A10"/>
    </sheetView>
  </sheetViews>
  <sheetFormatPr defaultRowHeight="15" x14ac:dyDescent="0.25"/>
  <cols>
    <col min="1" max="1" width="32.5703125" customWidth="1"/>
    <col min="3" max="3" width="28.42578125" customWidth="1"/>
    <col min="7" max="7" width="11.85546875" customWidth="1"/>
    <col min="8" max="8" width="13" customWidth="1"/>
    <col min="9" max="9" width="10.42578125" customWidth="1"/>
    <col min="10" max="10" width="17.5703125" customWidth="1"/>
    <col min="12" max="12" width="19.140625" customWidth="1"/>
    <col min="13" max="13" width="25.85546875" customWidth="1"/>
  </cols>
  <sheetData>
    <row r="1" spans="1:12" x14ac:dyDescent="0.25">
      <c r="A1" s="53" t="s">
        <v>112</v>
      </c>
      <c r="C1" s="55" t="s">
        <v>20</v>
      </c>
      <c r="E1" t="s">
        <v>51</v>
      </c>
      <c r="F1" s="182"/>
    </row>
    <row r="2" spans="1:12" x14ac:dyDescent="0.25">
      <c r="A2" s="53"/>
      <c r="C2" s="55"/>
      <c r="J2" t="s">
        <v>62</v>
      </c>
      <c r="L2" s="182" t="s">
        <v>62</v>
      </c>
    </row>
    <row r="3" spans="1:12" s="182" customFormat="1" x14ac:dyDescent="0.25">
      <c r="A3" s="53"/>
      <c r="C3" s="55" t="s">
        <v>83</v>
      </c>
      <c r="F3" s="182" t="s">
        <v>71</v>
      </c>
    </row>
    <row r="4" spans="1:12" x14ac:dyDescent="0.25">
      <c r="A4" s="249" t="s">
        <v>124</v>
      </c>
      <c r="C4" s="55" t="s">
        <v>70</v>
      </c>
      <c r="D4" t="s">
        <v>63</v>
      </c>
      <c r="E4" t="s">
        <v>63</v>
      </c>
      <c r="F4" t="s">
        <v>58</v>
      </c>
      <c r="G4" t="s">
        <v>61</v>
      </c>
      <c r="I4" t="s">
        <v>57</v>
      </c>
      <c r="J4" s="182" t="s">
        <v>61</v>
      </c>
      <c r="K4" t="s">
        <v>87</v>
      </c>
      <c r="L4" s="182" t="s">
        <v>61</v>
      </c>
    </row>
    <row r="5" spans="1:12" x14ac:dyDescent="0.25">
      <c r="A5" s="249" t="s">
        <v>125</v>
      </c>
      <c r="C5" s="55" t="s">
        <v>50</v>
      </c>
      <c r="D5" t="s">
        <v>2</v>
      </c>
      <c r="E5" t="s">
        <v>2</v>
      </c>
      <c r="F5" t="s">
        <v>57</v>
      </c>
      <c r="G5" t="s">
        <v>60</v>
      </c>
      <c r="H5" t="s">
        <v>103</v>
      </c>
      <c r="I5" t="s">
        <v>58</v>
      </c>
      <c r="J5" s="182" t="s">
        <v>78</v>
      </c>
      <c r="K5" t="s">
        <v>88</v>
      </c>
      <c r="L5" s="182" t="s">
        <v>78</v>
      </c>
    </row>
    <row r="6" spans="1:12" x14ac:dyDescent="0.25">
      <c r="A6" s="249" t="s">
        <v>126</v>
      </c>
      <c r="D6" t="s">
        <v>82</v>
      </c>
      <c r="E6" t="s">
        <v>62</v>
      </c>
      <c r="F6" t="s">
        <v>62</v>
      </c>
      <c r="G6" t="s">
        <v>77</v>
      </c>
      <c r="H6" t="s">
        <v>104</v>
      </c>
      <c r="I6" t="s">
        <v>61</v>
      </c>
      <c r="J6" s="182" t="s">
        <v>77</v>
      </c>
      <c r="K6" t="s">
        <v>2</v>
      </c>
      <c r="L6" s="182" t="s">
        <v>77</v>
      </c>
    </row>
    <row r="7" spans="1:12" x14ac:dyDescent="0.25">
      <c r="A7" s="249" t="s">
        <v>127</v>
      </c>
      <c r="D7" t="s">
        <v>62</v>
      </c>
      <c r="E7" t="s">
        <v>63</v>
      </c>
      <c r="G7" t="s">
        <v>59</v>
      </c>
      <c r="H7" t="s">
        <v>62</v>
      </c>
      <c r="I7" t="s">
        <v>78</v>
      </c>
      <c r="J7" s="182" t="s">
        <v>59</v>
      </c>
      <c r="K7" t="s">
        <v>62</v>
      </c>
      <c r="L7" s="182" t="s">
        <v>59</v>
      </c>
    </row>
    <row r="8" spans="1:12" x14ac:dyDescent="0.25">
      <c r="A8" s="249" t="s">
        <v>128</v>
      </c>
      <c r="G8" t="s">
        <v>62</v>
      </c>
      <c r="I8" t="s">
        <v>77</v>
      </c>
      <c r="J8" s="182" t="s">
        <v>79</v>
      </c>
      <c r="L8" s="182" t="s">
        <v>79</v>
      </c>
    </row>
    <row r="9" spans="1:12" x14ac:dyDescent="0.25">
      <c r="A9" s="250" t="s">
        <v>129</v>
      </c>
      <c r="I9" t="s">
        <v>59</v>
      </c>
      <c r="J9" t="s">
        <v>80</v>
      </c>
      <c r="L9" s="182" t="s">
        <v>80</v>
      </c>
    </row>
    <row r="10" spans="1:12" x14ac:dyDescent="0.25">
      <c r="A10" s="250" t="s">
        <v>130</v>
      </c>
      <c r="I10" t="s">
        <v>62</v>
      </c>
    </row>
    <row r="11" spans="1:12" x14ac:dyDescent="0.25">
      <c r="A11" s="250" t="s">
        <v>131</v>
      </c>
    </row>
    <row r="12" spans="1:12" x14ac:dyDescent="0.25">
      <c r="A12" s="249" t="s">
        <v>132</v>
      </c>
    </row>
    <row r="13" spans="1:12" x14ac:dyDescent="0.25">
      <c r="A13" s="249" t="s">
        <v>133</v>
      </c>
    </row>
    <row r="14" spans="1:12" x14ac:dyDescent="0.25">
      <c r="A14" s="249" t="s">
        <v>134</v>
      </c>
    </row>
    <row r="15" spans="1:12" x14ac:dyDescent="0.25">
      <c r="A15" s="249" t="s">
        <v>135</v>
      </c>
    </row>
    <row r="16" spans="1:12" x14ac:dyDescent="0.25">
      <c r="A16" s="249" t="s">
        <v>136</v>
      </c>
    </row>
    <row r="17" spans="1:1" x14ac:dyDescent="0.25">
      <c r="A17" s="249" t="s">
        <v>137</v>
      </c>
    </row>
    <row r="18" spans="1:1" x14ac:dyDescent="0.25">
      <c r="A18" s="249" t="s">
        <v>138</v>
      </c>
    </row>
    <row r="19" spans="1:1" x14ac:dyDescent="0.25">
      <c r="A19" s="249" t="s">
        <v>139</v>
      </c>
    </row>
    <row r="20" spans="1:1" x14ac:dyDescent="0.25">
      <c r="A20" s="249" t="s">
        <v>140</v>
      </c>
    </row>
    <row r="21" spans="1:1" x14ac:dyDescent="0.25">
      <c r="A21" s="249" t="s">
        <v>141</v>
      </c>
    </row>
    <row r="22" spans="1:1" x14ac:dyDescent="0.25">
      <c r="A22" s="249" t="s">
        <v>142</v>
      </c>
    </row>
    <row r="23" spans="1:1" x14ac:dyDescent="0.25">
      <c r="A23" s="249" t="s">
        <v>143</v>
      </c>
    </row>
    <row r="24" spans="1:1" x14ac:dyDescent="0.25">
      <c r="A24" s="249" t="s">
        <v>144</v>
      </c>
    </row>
    <row r="25" spans="1:1" x14ac:dyDescent="0.25">
      <c r="A25" s="249" t="s">
        <v>145</v>
      </c>
    </row>
    <row r="26" spans="1:1" x14ac:dyDescent="0.25">
      <c r="A26" s="249" t="s">
        <v>146</v>
      </c>
    </row>
    <row r="27" spans="1:1" x14ac:dyDescent="0.25">
      <c r="A27" s="249" t="s">
        <v>147</v>
      </c>
    </row>
  </sheetData>
  <sheetProtection algorithmName="SHA-512" hashValue="WGjwVDPygeGZQfUvqV4tIwPzIhdz4fkQJ9XZN8rge2rJEHYnh7RFXsJ24bMz40eQiK2rXJlxkuac/BWOWpplBg==" saltValue="izdqfvdfcebFk7ABDHH0Qw==" spinCount="100000" sheet="1" formatCells="0" formatColumns="0" formatRows="0" insertColumns="0" insertRows="0" insertHyperlinks="0" deleteColumns="0" deleteRows="0" sort="0" autoFilter="0" pivotTables="0"/>
  <dataValidations count="1">
    <dataValidation type="custom" allowBlank="1" showInputMessage="1" showErrorMessage="1" prompt="JS_x000a_JST_x000a_Education_x000a_TAA_x000a_WIOA" sqref="H4">
      <formula1>"e17:bb17"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C53" sqref="C53"/>
    </sheetView>
  </sheetViews>
  <sheetFormatPr defaultRowHeight="15" x14ac:dyDescent="0.25"/>
  <cols>
    <col min="2" max="2" width="11.7109375" customWidth="1"/>
    <col min="3" max="3" width="11.42578125" customWidth="1"/>
    <col min="4" max="4" width="17.5703125" customWidth="1"/>
    <col min="5" max="5" width="17.140625" customWidth="1"/>
    <col min="7" max="7" width="15.5703125" customWidth="1"/>
  </cols>
  <sheetData>
    <row r="1" spans="1:7" ht="16.5" thickBot="1" x14ac:dyDescent="0.3">
      <c r="A1" s="293" t="s">
        <v>64</v>
      </c>
      <c r="B1" s="294"/>
      <c r="C1" s="294"/>
      <c r="D1" s="294"/>
      <c r="E1" s="294"/>
      <c r="F1" s="294"/>
      <c r="G1" s="295"/>
    </row>
    <row r="2" spans="1:7" ht="19.5" thickBot="1" x14ac:dyDescent="0.35">
      <c r="A2" s="177"/>
      <c r="B2" s="178" t="s">
        <v>65</v>
      </c>
      <c r="C2" s="178" t="s">
        <v>8</v>
      </c>
      <c r="D2" s="179" t="s">
        <v>66</v>
      </c>
      <c r="E2" s="179" t="s">
        <v>67</v>
      </c>
      <c r="F2" s="178" t="s">
        <v>68</v>
      </c>
      <c r="G2" s="170" t="s">
        <v>69</v>
      </c>
    </row>
    <row r="3" spans="1:7" x14ac:dyDescent="0.25">
      <c r="A3" s="175">
        <v>1</v>
      </c>
      <c r="B3" s="176">
        <f>Sample!B6</f>
        <v>0</v>
      </c>
      <c r="C3" s="185">
        <f>Sample!B3</f>
        <v>0</v>
      </c>
      <c r="D3" s="182">
        <f>TRANSPOSE(SNAP_TOOL!E78)</f>
        <v>0</v>
      </c>
      <c r="E3" s="183">
        <f>TRANSPOSE(SNAP_TOOL!E79)</f>
        <v>0</v>
      </c>
      <c r="F3" s="176"/>
      <c r="G3" s="171"/>
    </row>
    <row r="4" spans="1:7" x14ac:dyDescent="0.25">
      <c r="A4" s="173">
        <v>2</v>
      </c>
      <c r="B4" s="172">
        <f>Sample!C6</f>
        <v>0</v>
      </c>
      <c r="C4" s="184">
        <f>Sample!C3</f>
        <v>0</v>
      </c>
      <c r="D4" s="186">
        <f>TRANSPOSE(SNAP_TOOL!F78)</f>
        <v>0</v>
      </c>
      <c r="E4" s="186">
        <f>TRANSPOSE(SNAP_TOOL!F79)</f>
        <v>0</v>
      </c>
      <c r="F4" s="172"/>
      <c r="G4" s="172"/>
    </row>
    <row r="5" spans="1:7" x14ac:dyDescent="0.25">
      <c r="A5" s="173">
        <v>3</v>
      </c>
      <c r="B5" s="172">
        <f>Sample!D6</f>
        <v>0</v>
      </c>
      <c r="C5" s="184">
        <f>Sample!D3</f>
        <v>0</v>
      </c>
      <c r="D5" s="186">
        <f>TRANSPOSE(SNAP_TOOL!G78)</f>
        <v>0</v>
      </c>
      <c r="E5" s="186">
        <f>TRANSPOSE(SNAP_TOOL!G79)</f>
        <v>0</v>
      </c>
      <c r="F5" s="172"/>
      <c r="G5" s="172"/>
    </row>
    <row r="6" spans="1:7" x14ac:dyDescent="0.25">
      <c r="A6" s="173">
        <v>4</v>
      </c>
      <c r="B6" s="181">
        <f>Sample!E6</f>
        <v>0</v>
      </c>
      <c r="C6" s="184">
        <f>Sample!E3</f>
        <v>0</v>
      </c>
      <c r="D6" s="186">
        <f>TRANSPOSE(SNAP_TOOL!H78)</f>
        <v>0</v>
      </c>
      <c r="E6" s="186">
        <f>TRANSPOSE(SNAP_TOOL!H79)</f>
        <v>0</v>
      </c>
      <c r="F6" s="172"/>
      <c r="G6" s="172"/>
    </row>
    <row r="7" spans="1:7" x14ac:dyDescent="0.25">
      <c r="A7" s="173">
        <v>5</v>
      </c>
      <c r="B7" s="181">
        <f>Sample!F6</f>
        <v>0</v>
      </c>
      <c r="C7" s="184">
        <f>Sample!F3</f>
        <v>0</v>
      </c>
      <c r="D7" s="186">
        <f>TRANSPOSE(SNAP_TOOL!I78)</f>
        <v>0</v>
      </c>
      <c r="E7" s="186">
        <f>TRANSPOSE(SNAP_TOOL!I79)</f>
        <v>0</v>
      </c>
      <c r="F7" s="172"/>
      <c r="G7" s="172"/>
    </row>
    <row r="8" spans="1:7" x14ac:dyDescent="0.25">
      <c r="A8" s="173">
        <v>6</v>
      </c>
      <c r="B8" s="181">
        <f>Sample!G6</f>
        <v>0</v>
      </c>
      <c r="C8" s="184">
        <f>Sample!G3</f>
        <v>0</v>
      </c>
      <c r="D8" s="186">
        <f>TRANSPOSE(SNAP_TOOL!J78)</f>
        <v>0</v>
      </c>
      <c r="E8" s="186">
        <f>TRANSPOSE(SNAP_TOOL!J79)</f>
        <v>0</v>
      </c>
      <c r="F8" s="172"/>
      <c r="G8" s="172"/>
    </row>
    <row r="9" spans="1:7" x14ac:dyDescent="0.25">
      <c r="A9" s="173">
        <v>7</v>
      </c>
      <c r="B9" s="181">
        <f>Sample!H6</f>
        <v>0</v>
      </c>
      <c r="C9" s="184">
        <f>Sample!H3</f>
        <v>0</v>
      </c>
      <c r="D9" s="186">
        <f>TRANSPOSE(SNAP_TOOL!K78)</f>
        <v>0</v>
      </c>
      <c r="E9" s="186">
        <f>TRANSPOSE(SNAP_TOOL!K79)</f>
        <v>0</v>
      </c>
      <c r="F9" s="172"/>
      <c r="G9" s="172"/>
    </row>
    <row r="10" spans="1:7" x14ac:dyDescent="0.25">
      <c r="A10" s="173">
        <v>8</v>
      </c>
      <c r="B10" s="181">
        <f>Sample!I6</f>
        <v>0</v>
      </c>
      <c r="C10" s="184">
        <f>Sample!I3</f>
        <v>0</v>
      </c>
      <c r="D10" s="186">
        <f>TRANSPOSE(SNAP_TOOL!L78)</f>
        <v>0</v>
      </c>
      <c r="E10" s="186">
        <f>TRANSPOSE(SNAP_TOOL!L79)</f>
        <v>0</v>
      </c>
      <c r="F10" s="172"/>
      <c r="G10" s="172"/>
    </row>
    <row r="11" spans="1:7" x14ac:dyDescent="0.25">
      <c r="A11" s="173">
        <v>9</v>
      </c>
      <c r="B11" s="181">
        <f>Sample!J6</f>
        <v>0</v>
      </c>
      <c r="C11" s="184">
        <f>Sample!J3</f>
        <v>0</v>
      </c>
      <c r="D11" s="186">
        <f>TRANSPOSE(SNAP_TOOL!M78)</f>
        <v>0</v>
      </c>
      <c r="E11" s="186">
        <f>TRANSPOSE(SNAP_TOOL!M79)</f>
        <v>0</v>
      </c>
      <c r="F11" s="172"/>
      <c r="G11" s="172"/>
    </row>
    <row r="12" spans="1:7" x14ac:dyDescent="0.25">
      <c r="A12" s="173">
        <v>10</v>
      </c>
      <c r="B12" s="181">
        <f>Sample!K6</f>
        <v>0</v>
      </c>
      <c r="C12" s="184">
        <f>Sample!K3</f>
        <v>0</v>
      </c>
      <c r="D12" s="186">
        <f>TRANSPOSE(SNAP_TOOL!N78)</f>
        <v>0</v>
      </c>
      <c r="E12" s="186">
        <f>TRANSPOSE(SNAP_TOOL!N79)</f>
        <v>0</v>
      </c>
      <c r="F12" s="172"/>
      <c r="G12" s="172"/>
    </row>
    <row r="13" spans="1:7" x14ac:dyDescent="0.25">
      <c r="A13" s="173">
        <v>11</v>
      </c>
      <c r="B13" s="181">
        <f>Sample!L6</f>
        <v>0</v>
      </c>
      <c r="C13" s="184">
        <f>Sample!L3</f>
        <v>0</v>
      </c>
      <c r="D13" s="186">
        <f>TRANSPOSE(SNAP_TOOL!O78)</f>
        <v>0</v>
      </c>
      <c r="E13" s="186">
        <f>TRANSPOSE(SNAP_TOOL!O79)</f>
        <v>0</v>
      </c>
      <c r="F13" s="172"/>
      <c r="G13" s="172"/>
    </row>
    <row r="14" spans="1:7" x14ac:dyDescent="0.25">
      <c r="A14" s="173">
        <v>12</v>
      </c>
      <c r="B14" s="181">
        <f>Sample!M6</f>
        <v>0</v>
      </c>
      <c r="C14" s="184">
        <f>Sample!M3</f>
        <v>0</v>
      </c>
      <c r="D14" s="186">
        <f>TRANSPOSE(SNAP_TOOL!P78)</f>
        <v>0</v>
      </c>
      <c r="E14" s="183">
        <f>TRANSPOSE(SNAP_TOOL!P79)</f>
        <v>0</v>
      </c>
      <c r="F14" s="172"/>
      <c r="G14" s="172"/>
    </row>
    <row r="15" spans="1:7" x14ac:dyDescent="0.25">
      <c r="A15" s="173">
        <v>13</v>
      </c>
      <c r="B15" s="181">
        <f>Sample!N6</f>
        <v>0</v>
      </c>
      <c r="C15" s="184">
        <f>Sample!N3</f>
        <v>0</v>
      </c>
      <c r="D15" s="186">
        <f>TRANSPOSE(SNAP_TOOL!Q78)</f>
        <v>0</v>
      </c>
      <c r="E15" s="186">
        <f>TRANSPOSE(SNAP_TOOL!Q79)</f>
        <v>0</v>
      </c>
      <c r="F15" s="172"/>
      <c r="G15" s="172"/>
    </row>
    <row r="16" spans="1:7" x14ac:dyDescent="0.25">
      <c r="A16" s="173">
        <v>14</v>
      </c>
      <c r="B16" s="181">
        <f>Sample!O6</f>
        <v>0</v>
      </c>
      <c r="C16" s="184">
        <f>Sample!O3</f>
        <v>0</v>
      </c>
      <c r="D16" s="186">
        <f>TRANSPOSE(SNAP_TOOL!R78)</f>
        <v>0</v>
      </c>
      <c r="E16" s="186">
        <f>TRANSPOSE(SNAP_TOOL!R79)</f>
        <v>0</v>
      </c>
      <c r="F16" s="172"/>
      <c r="G16" s="172"/>
    </row>
    <row r="17" spans="1:7" x14ac:dyDescent="0.25">
      <c r="A17" s="173">
        <v>15</v>
      </c>
      <c r="B17" s="181">
        <f>Sample!P6</f>
        <v>0</v>
      </c>
      <c r="C17" s="184">
        <f>Sample!P3</f>
        <v>0</v>
      </c>
      <c r="D17" s="186">
        <f>TRANSPOSE(SNAP_TOOL!S78)</f>
        <v>0</v>
      </c>
      <c r="E17" s="186">
        <f>TRANSPOSE(SNAP_TOOL!S79)</f>
        <v>0</v>
      </c>
      <c r="F17" s="172"/>
      <c r="G17" s="172"/>
    </row>
    <row r="18" spans="1:7" x14ac:dyDescent="0.25">
      <c r="A18" s="173">
        <v>16</v>
      </c>
      <c r="B18" s="181">
        <f>Sample!Q6</f>
        <v>0</v>
      </c>
      <c r="C18" s="184">
        <f>Sample!Q3</f>
        <v>0</v>
      </c>
      <c r="D18" s="186">
        <f>TRANSPOSE(SNAP_TOOL!T78)</f>
        <v>0</v>
      </c>
      <c r="E18" s="186">
        <f>TRANSPOSE(SNAP_TOOL!T79)</f>
        <v>0</v>
      </c>
      <c r="F18" s="172"/>
      <c r="G18" s="172"/>
    </row>
    <row r="19" spans="1:7" x14ac:dyDescent="0.25">
      <c r="A19" s="173">
        <v>17</v>
      </c>
      <c r="B19" s="181">
        <f>Sample!R6</f>
        <v>0</v>
      </c>
      <c r="C19" s="184">
        <f>Sample!R3</f>
        <v>0</v>
      </c>
      <c r="D19" s="186">
        <f>TRANSPOSE(SNAP_TOOL!U78)</f>
        <v>0</v>
      </c>
      <c r="E19" s="186">
        <f>TRANSPOSE(SNAP_TOOL!U79)</f>
        <v>0</v>
      </c>
      <c r="F19" s="172"/>
      <c r="G19" s="172"/>
    </row>
    <row r="20" spans="1:7" x14ac:dyDescent="0.25">
      <c r="A20" s="173">
        <v>18</v>
      </c>
      <c r="B20" s="181">
        <f>Sample!S6</f>
        <v>0</v>
      </c>
      <c r="C20" s="184">
        <f>Sample!S3</f>
        <v>0</v>
      </c>
      <c r="D20" s="186">
        <f>TRANSPOSE(SNAP_TOOL!V78)</f>
        <v>0</v>
      </c>
      <c r="E20" s="186">
        <f>TRANSPOSE(SNAP_TOOL!V79)</f>
        <v>0</v>
      </c>
      <c r="F20" s="172"/>
      <c r="G20" s="172"/>
    </row>
    <row r="21" spans="1:7" x14ac:dyDescent="0.25">
      <c r="A21" s="173">
        <v>19</v>
      </c>
      <c r="B21" s="181">
        <f>Sample!T6</f>
        <v>0</v>
      </c>
      <c r="C21" s="184">
        <f>Sample!T3</f>
        <v>0</v>
      </c>
      <c r="D21" s="186">
        <f>TRANSPOSE(SNAP_TOOL!W78)</f>
        <v>0</v>
      </c>
      <c r="E21" s="186">
        <f>TRANSPOSE(SNAP_TOOL!W79)</f>
        <v>0</v>
      </c>
      <c r="F21" s="172"/>
      <c r="G21" s="172"/>
    </row>
    <row r="22" spans="1:7" x14ac:dyDescent="0.25">
      <c r="A22" s="173">
        <v>20</v>
      </c>
      <c r="B22" s="181">
        <f>Sample!U6</f>
        <v>0</v>
      </c>
      <c r="C22" s="184">
        <f>Sample!U3</f>
        <v>0</v>
      </c>
      <c r="D22" s="186">
        <f>TRANSPOSE(SNAP_TOOL!X78)</f>
        <v>0</v>
      </c>
      <c r="E22" s="186">
        <f>TRANSPOSE(SNAP_TOOL!X79)</f>
        <v>0</v>
      </c>
      <c r="F22" s="172"/>
      <c r="G22" s="172"/>
    </row>
    <row r="23" spans="1:7" x14ac:dyDescent="0.25">
      <c r="A23" s="173">
        <v>21</v>
      </c>
      <c r="B23" s="181">
        <f>Sample!V6</f>
        <v>0</v>
      </c>
      <c r="C23" s="184">
        <f>Sample!V3</f>
        <v>0</v>
      </c>
      <c r="D23" s="186">
        <f>TRANSPOSE(SNAP_TOOL!Y78)</f>
        <v>0</v>
      </c>
      <c r="E23" s="186">
        <f>TRANSPOSE(SNAP_TOOL!Y79)</f>
        <v>0</v>
      </c>
      <c r="F23" s="172"/>
      <c r="G23" s="172"/>
    </row>
    <row r="24" spans="1:7" x14ac:dyDescent="0.25">
      <c r="A24" s="173">
        <v>22</v>
      </c>
      <c r="B24" s="181">
        <f>Sample!W6</f>
        <v>0</v>
      </c>
      <c r="C24" s="184">
        <f>Sample!W3</f>
        <v>0</v>
      </c>
      <c r="D24" s="186">
        <f>TRANSPOSE(SNAP_TOOL!Z78)</f>
        <v>0</v>
      </c>
      <c r="E24" s="186">
        <f>TRANSPOSE(SNAP_TOOL!Z79)</f>
        <v>0</v>
      </c>
      <c r="F24" s="172"/>
      <c r="G24" s="172"/>
    </row>
    <row r="25" spans="1:7" x14ac:dyDescent="0.25">
      <c r="A25" s="173">
        <v>23</v>
      </c>
      <c r="B25" s="181">
        <f>Sample!X6</f>
        <v>0</v>
      </c>
      <c r="C25" s="184">
        <f>Sample!X3</f>
        <v>0</v>
      </c>
      <c r="D25" s="186">
        <f>TRANSPOSE(SNAP_TOOL!AA78)</f>
        <v>0</v>
      </c>
      <c r="E25" s="186">
        <f>TRANSPOSE(SNAP_TOOL!AA79)</f>
        <v>0</v>
      </c>
      <c r="F25" s="172"/>
      <c r="G25" s="172"/>
    </row>
    <row r="26" spans="1:7" x14ac:dyDescent="0.25">
      <c r="A26" s="173">
        <v>24</v>
      </c>
      <c r="B26" s="181">
        <f>Sample!Y6</f>
        <v>0</v>
      </c>
      <c r="C26" s="184">
        <f>Sample!Y3</f>
        <v>0</v>
      </c>
      <c r="D26" s="186">
        <f>TRANSPOSE(SNAP_TOOL!AB78)</f>
        <v>0</v>
      </c>
      <c r="E26" s="186">
        <f>TRANSPOSE(SNAP_TOOL!AB79)</f>
        <v>0</v>
      </c>
      <c r="F26" s="172"/>
      <c r="G26" s="172"/>
    </row>
    <row r="27" spans="1:7" x14ac:dyDescent="0.25">
      <c r="A27" s="173">
        <v>25</v>
      </c>
      <c r="B27" s="181">
        <f>Sample!Z6</f>
        <v>0</v>
      </c>
      <c r="C27" s="184">
        <f>Sample!Z3</f>
        <v>0</v>
      </c>
      <c r="D27" s="186">
        <f>TRANSPOSE(SNAP_TOOL!AC78)</f>
        <v>0</v>
      </c>
      <c r="E27" s="186">
        <f>TRANSPOSE(SNAP_TOOL!AC79)</f>
        <v>0</v>
      </c>
      <c r="F27" s="172"/>
      <c r="G27" s="172"/>
    </row>
    <row r="28" spans="1:7" x14ac:dyDescent="0.25">
      <c r="A28" s="173">
        <v>26</v>
      </c>
      <c r="B28" s="181">
        <f>Sample!AA6</f>
        <v>0</v>
      </c>
      <c r="C28" s="184">
        <f>Sample!AA3</f>
        <v>0</v>
      </c>
      <c r="D28" s="186">
        <f>TRANSPOSE(SNAP_TOOL!AD78)</f>
        <v>0</v>
      </c>
      <c r="E28" s="186">
        <f>TRANSPOSE(SNAP_TOOL!AD79)</f>
        <v>0</v>
      </c>
      <c r="F28" s="172"/>
      <c r="G28" s="172"/>
    </row>
    <row r="29" spans="1:7" x14ac:dyDescent="0.25">
      <c r="A29" s="173">
        <v>27</v>
      </c>
      <c r="B29" s="181">
        <f>Sample!AB6</f>
        <v>0</v>
      </c>
      <c r="C29" s="184">
        <f>Sample!AB3</f>
        <v>0</v>
      </c>
      <c r="D29" s="186">
        <f>TRANSPOSE(SNAP_TOOL!AE78)</f>
        <v>0</v>
      </c>
      <c r="E29" s="186">
        <f>TRANSPOSE(SNAP_TOOL!AE79)</f>
        <v>0</v>
      </c>
      <c r="F29" s="172"/>
      <c r="G29" s="172"/>
    </row>
    <row r="30" spans="1:7" x14ac:dyDescent="0.25">
      <c r="A30" s="173">
        <v>28</v>
      </c>
      <c r="B30" s="181">
        <f>Sample!AC6</f>
        <v>0</v>
      </c>
      <c r="C30" s="184">
        <f>Sample!AC3</f>
        <v>0</v>
      </c>
      <c r="D30" s="186">
        <f>TRANSPOSE(SNAP_TOOL!AF78)</f>
        <v>0</v>
      </c>
      <c r="E30" s="186">
        <f>TRANSPOSE(SNAP_TOOL!AF79)</f>
        <v>0</v>
      </c>
      <c r="F30" s="172"/>
      <c r="G30" s="172"/>
    </row>
    <row r="31" spans="1:7" x14ac:dyDescent="0.25">
      <c r="A31" s="173">
        <v>29</v>
      </c>
      <c r="B31" s="181">
        <f>Sample!AD6</f>
        <v>0</v>
      </c>
      <c r="C31" s="184">
        <f>Sample!AD3</f>
        <v>0</v>
      </c>
      <c r="D31" s="186">
        <f>TRANSPOSE(SNAP_TOOL!AG78)</f>
        <v>0</v>
      </c>
      <c r="E31" s="186">
        <f>TRANSPOSE(SNAP_TOOL!AG79)</f>
        <v>0</v>
      </c>
      <c r="F31" s="172"/>
      <c r="G31" s="172"/>
    </row>
    <row r="32" spans="1:7" x14ac:dyDescent="0.25">
      <c r="A32" s="173">
        <v>30</v>
      </c>
      <c r="B32" s="181">
        <f>Sample!AE6</f>
        <v>0</v>
      </c>
      <c r="C32" s="184">
        <f>Sample!AE3</f>
        <v>0</v>
      </c>
      <c r="D32" s="186">
        <f>TRANSPOSE(SNAP_TOOL!AH78)</f>
        <v>0</v>
      </c>
      <c r="E32" s="186">
        <f>TRANSPOSE(SNAP_TOOL!AH79)</f>
        <v>0</v>
      </c>
      <c r="F32" s="172"/>
      <c r="G32" s="172"/>
    </row>
    <row r="33" spans="1:7" x14ac:dyDescent="0.25">
      <c r="A33" s="173">
        <v>31</v>
      </c>
      <c r="B33" s="181">
        <f>Sample!AF6</f>
        <v>0</v>
      </c>
      <c r="C33" s="184">
        <f>Sample!AF3</f>
        <v>0</v>
      </c>
      <c r="D33" s="186">
        <f>TRANSPOSE(SNAP_TOOL!AI78)</f>
        <v>0</v>
      </c>
      <c r="E33" s="186">
        <f>TRANSPOSE(SNAP_TOOL!AI79)</f>
        <v>0</v>
      </c>
      <c r="F33" s="172"/>
      <c r="G33" s="172"/>
    </row>
    <row r="34" spans="1:7" ht="17.25" customHeight="1" x14ac:dyDescent="0.25">
      <c r="A34" s="173">
        <v>32</v>
      </c>
      <c r="B34" s="181">
        <f>Sample!AG6</f>
        <v>0</v>
      </c>
      <c r="C34" s="184">
        <f>Sample!AG3</f>
        <v>0</v>
      </c>
      <c r="D34" s="186">
        <f>TRANSPOSE(SNAP_TOOL!AJ78)</f>
        <v>0</v>
      </c>
      <c r="E34" s="186">
        <f>TRANSPOSE(SNAP_TOOL!AJ79)</f>
        <v>0</v>
      </c>
      <c r="F34" s="172"/>
      <c r="G34" s="172"/>
    </row>
    <row r="35" spans="1:7" ht="14.25" customHeight="1" x14ac:dyDescent="0.25">
      <c r="A35" s="173">
        <v>33</v>
      </c>
      <c r="B35" s="184">
        <f>Sample!AH6</f>
        <v>0</v>
      </c>
      <c r="C35" s="184">
        <f>Sample!AH3</f>
        <v>0</v>
      </c>
      <c r="D35" s="186">
        <f>TRANSPOSE(SNAP_TOOL!AK78)</f>
        <v>0</v>
      </c>
      <c r="E35" s="186">
        <f>TRANSPOSE(SNAP_TOOL!AK79)</f>
        <v>0</v>
      </c>
      <c r="F35" s="172"/>
      <c r="G35" s="172"/>
    </row>
    <row r="36" spans="1:7" ht="14.25" customHeight="1" x14ac:dyDescent="0.25">
      <c r="A36" s="173">
        <v>34</v>
      </c>
      <c r="B36" s="181">
        <f>Sample!AI6</f>
        <v>0</v>
      </c>
      <c r="C36" s="184">
        <f>Sample!AI3</f>
        <v>0</v>
      </c>
      <c r="D36" s="186">
        <f>TRANSPOSE(SNAP_TOOL!AL78)</f>
        <v>0</v>
      </c>
      <c r="E36" s="186">
        <f>TRANSPOSE(SNAP_TOOL!AL79)</f>
        <v>0</v>
      </c>
      <c r="F36" s="172"/>
      <c r="G36" s="172"/>
    </row>
    <row r="37" spans="1:7" ht="16.5" customHeight="1" x14ac:dyDescent="0.25">
      <c r="A37" s="173">
        <v>35</v>
      </c>
      <c r="B37" s="181">
        <f>Sample!AJ6</f>
        <v>0</v>
      </c>
      <c r="C37" s="184">
        <f>Sample!AJ3</f>
        <v>0</v>
      </c>
      <c r="D37" s="186">
        <f>TRANSPOSE(SNAP_TOOL!AM78)</f>
        <v>0</v>
      </c>
      <c r="E37" s="186">
        <f>TRANSPOSE(SNAP_TOOL!AM79)</f>
        <v>0</v>
      </c>
      <c r="F37" s="172"/>
      <c r="G37" s="172"/>
    </row>
    <row r="38" spans="1:7" x14ac:dyDescent="0.25">
      <c r="A38" s="173">
        <v>36</v>
      </c>
      <c r="B38" s="181">
        <f>Sample!AK6</f>
        <v>0</v>
      </c>
      <c r="C38" s="184">
        <f>Sample!AK3</f>
        <v>0</v>
      </c>
      <c r="D38" s="186">
        <f>TRANSPOSE(SNAP_TOOL!AN78)</f>
        <v>0</v>
      </c>
      <c r="E38" s="186">
        <f>TRANSPOSE(SNAP_TOOL!AN79)</f>
        <v>0</v>
      </c>
      <c r="F38" s="172"/>
      <c r="G38" s="172"/>
    </row>
    <row r="39" spans="1:7" x14ac:dyDescent="0.25">
      <c r="A39" s="173">
        <v>37</v>
      </c>
      <c r="B39" s="181">
        <f>Sample!AL6</f>
        <v>0</v>
      </c>
      <c r="C39" s="184">
        <f>Sample!AL3</f>
        <v>0</v>
      </c>
      <c r="D39" s="186">
        <f>TRANSPOSE(SNAP_TOOL!AO78)</f>
        <v>0</v>
      </c>
      <c r="E39" s="186">
        <f>TRANSPOSE(SNAP_TOOL!AO79)</f>
        <v>0</v>
      </c>
      <c r="F39" s="172"/>
      <c r="G39" s="172"/>
    </row>
    <row r="40" spans="1:7" x14ac:dyDescent="0.25">
      <c r="A40" s="173">
        <v>38</v>
      </c>
      <c r="B40" s="181">
        <f>Sample!AM6</f>
        <v>0</v>
      </c>
      <c r="C40" s="184">
        <f>Sample!AM3</f>
        <v>0</v>
      </c>
      <c r="D40" s="186">
        <f>TRANSPOSE(SNAP_TOOL!AP78)</f>
        <v>0</v>
      </c>
      <c r="E40" s="186">
        <f>TRANSPOSE(SNAP_TOOL!AP79)</f>
        <v>0</v>
      </c>
      <c r="F40" s="172"/>
      <c r="G40" s="172"/>
    </row>
    <row r="41" spans="1:7" ht="18" customHeight="1" x14ac:dyDescent="0.25">
      <c r="A41" s="173">
        <v>39</v>
      </c>
      <c r="B41" s="181">
        <f>Sample!AN6</f>
        <v>0</v>
      </c>
      <c r="C41" s="184">
        <f>Sample!AN3</f>
        <v>0</v>
      </c>
      <c r="D41" s="186">
        <f>TRANSPOSE(SNAP_TOOL!AQ78)</f>
        <v>0</v>
      </c>
      <c r="E41" s="186">
        <f>TRANSPOSE(SNAP_TOOL!AQ79)</f>
        <v>0</v>
      </c>
      <c r="F41" s="172"/>
      <c r="G41" s="172"/>
    </row>
    <row r="42" spans="1:7" ht="15.75" customHeight="1" x14ac:dyDescent="0.25">
      <c r="A42" s="173">
        <v>40</v>
      </c>
      <c r="B42" s="181">
        <f>Sample!AO6</f>
        <v>0</v>
      </c>
      <c r="C42" s="184">
        <f>Sample!AO3</f>
        <v>0</v>
      </c>
      <c r="D42" s="186">
        <f>TRANSPOSE(SNAP_TOOL!AR78)</f>
        <v>0</v>
      </c>
      <c r="E42" s="186">
        <f>TRANSPOSE(SNAP_TOOL!AR79)</f>
        <v>0</v>
      </c>
      <c r="F42" s="172"/>
      <c r="G42" s="172"/>
    </row>
    <row r="43" spans="1:7" x14ac:dyDescent="0.25">
      <c r="A43" s="173">
        <v>41</v>
      </c>
      <c r="B43" s="181">
        <f>Sample!AP6</f>
        <v>0</v>
      </c>
      <c r="C43" s="184">
        <f>Sample!AP3</f>
        <v>0</v>
      </c>
      <c r="D43" s="186">
        <f>TRANSPOSE(SNAP_TOOL!AS78)</f>
        <v>0</v>
      </c>
      <c r="E43" s="186">
        <f>TRANSPOSE(SNAP_TOOL!AS79)</f>
        <v>0</v>
      </c>
      <c r="F43" s="172"/>
      <c r="G43" s="172"/>
    </row>
    <row r="44" spans="1:7" x14ac:dyDescent="0.25">
      <c r="A44" s="173">
        <v>42</v>
      </c>
      <c r="B44" s="181">
        <f>Sample!AQ6</f>
        <v>0</v>
      </c>
      <c r="C44" s="184">
        <f>Sample!AQ3</f>
        <v>0</v>
      </c>
      <c r="D44" s="186">
        <f>TRANSPOSE(SNAP_TOOL!AT78)</f>
        <v>0</v>
      </c>
      <c r="E44" s="186">
        <f>TRANSPOSE(SNAP_TOOL!AT79)</f>
        <v>0</v>
      </c>
      <c r="F44" s="172"/>
      <c r="G44" s="172"/>
    </row>
    <row r="45" spans="1:7" x14ac:dyDescent="0.25">
      <c r="A45" s="173">
        <v>43</v>
      </c>
      <c r="B45" s="184">
        <f>Sample!AR6</f>
        <v>0</v>
      </c>
      <c r="C45" s="184">
        <f>Sample!AR3</f>
        <v>0</v>
      </c>
      <c r="D45" s="186">
        <f>TRANSPOSE(SNAP_TOOL!AU78)</f>
        <v>0</v>
      </c>
      <c r="E45" s="186">
        <f>TRANSPOSE(SNAP_TOOL!AU79)</f>
        <v>0</v>
      </c>
      <c r="F45" s="172"/>
      <c r="G45" s="172"/>
    </row>
    <row r="46" spans="1:7" x14ac:dyDescent="0.25">
      <c r="A46" s="173">
        <v>44</v>
      </c>
      <c r="B46" s="184">
        <f>Sample!AS6</f>
        <v>0</v>
      </c>
      <c r="C46" s="184">
        <f>Sample!AS3</f>
        <v>0</v>
      </c>
      <c r="D46" s="186">
        <f>TRANSPOSE(SNAP_TOOL!AV78)</f>
        <v>0</v>
      </c>
      <c r="E46" s="186">
        <f>TRANSPOSE(SNAP_TOOL!AV79)</f>
        <v>0</v>
      </c>
      <c r="F46" s="172"/>
      <c r="G46" s="172"/>
    </row>
    <row r="47" spans="1:7" x14ac:dyDescent="0.25">
      <c r="A47" s="173">
        <v>45</v>
      </c>
      <c r="B47" s="184">
        <f>Sample!AT6</f>
        <v>0</v>
      </c>
      <c r="C47" s="184">
        <f>Sample!AT3</f>
        <v>0</v>
      </c>
      <c r="D47" s="186">
        <f>TRANSPOSE(SNAP_TOOL!AW78)</f>
        <v>0</v>
      </c>
      <c r="E47" s="186">
        <f>TRANSPOSE(SNAP_TOOL!AW79)</f>
        <v>0</v>
      </c>
      <c r="F47" s="172"/>
      <c r="G47" s="172"/>
    </row>
    <row r="48" spans="1:7" x14ac:dyDescent="0.25">
      <c r="A48" s="173">
        <v>46</v>
      </c>
      <c r="B48" s="184">
        <f>Sample!AU6</f>
        <v>0</v>
      </c>
      <c r="C48" s="184">
        <f>Sample!AU3</f>
        <v>0</v>
      </c>
      <c r="D48" s="186">
        <f>TRANSPOSE(SNAP_TOOL!AX78)</f>
        <v>0</v>
      </c>
      <c r="E48" s="186">
        <f>TRANSPOSE(SNAP_TOOL!AX79)</f>
        <v>0</v>
      </c>
      <c r="F48" s="172"/>
      <c r="G48" s="172"/>
    </row>
    <row r="49" spans="1:7" x14ac:dyDescent="0.25">
      <c r="A49" s="173">
        <v>47</v>
      </c>
      <c r="B49" s="184">
        <f>Sample!AV6</f>
        <v>0</v>
      </c>
      <c r="C49" s="184">
        <f>Sample!AV3</f>
        <v>0</v>
      </c>
      <c r="D49" s="186">
        <f>TRANSPOSE(SNAP_TOOL!AY78)</f>
        <v>0</v>
      </c>
      <c r="E49" s="186">
        <f>TRANSPOSE(SNAP_TOOL!AY79)</f>
        <v>0</v>
      </c>
      <c r="F49" s="172"/>
      <c r="G49" s="172"/>
    </row>
    <row r="50" spans="1:7" x14ac:dyDescent="0.25">
      <c r="A50" s="173">
        <v>48</v>
      </c>
      <c r="B50" s="184">
        <f>Sample!AW6</f>
        <v>0</v>
      </c>
      <c r="C50" s="184">
        <f>Sample!AW3</f>
        <v>0</v>
      </c>
      <c r="D50" s="186">
        <f>TRANSPOSE(SNAP_TOOL!AZ78)</f>
        <v>0</v>
      </c>
      <c r="E50" s="186">
        <f>TRANSPOSE(SNAP_TOOL!AZ79)</f>
        <v>0</v>
      </c>
      <c r="F50" s="172"/>
      <c r="G50" s="172"/>
    </row>
    <row r="51" spans="1:7" x14ac:dyDescent="0.25">
      <c r="A51" s="173">
        <v>49</v>
      </c>
      <c r="B51" s="184">
        <f>Sample!AX6</f>
        <v>0</v>
      </c>
      <c r="C51" s="184">
        <f>Sample!AX3</f>
        <v>0</v>
      </c>
      <c r="D51" s="186">
        <f>TRANSPOSE(SNAP_TOOL!BA78)</f>
        <v>0</v>
      </c>
      <c r="E51" s="186">
        <f>TRANSPOSE(SNAP_TOOL!BA79)</f>
        <v>0</v>
      </c>
      <c r="F51" s="172"/>
      <c r="G51" s="172"/>
    </row>
    <row r="52" spans="1:7" x14ac:dyDescent="0.25">
      <c r="A52" s="173">
        <v>50</v>
      </c>
      <c r="B52" s="184">
        <f>Sample!AY6</f>
        <v>0</v>
      </c>
      <c r="C52" s="184">
        <f>Sample!AY3</f>
        <v>0</v>
      </c>
      <c r="D52" s="186">
        <f>TRANSPOSE(SNAP_TOOL!BB78)</f>
        <v>0</v>
      </c>
      <c r="E52" s="186">
        <f>TRANSPOSE(SNAP_TOOL!BB79)</f>
        <v>0</v>
      </c>
      <c r="F52" s="172"/>
      <c r="G52" s="172"/>
    </row>
    <row r="53" spans="1:7" x14ac:dyDescent="0.25">
      <c r="A53" s="173">
        <v>51</v>
      </c>
      <c r="B53" s="172"/>
      <c r="C53" s="172"/>
      <c r="D53" s="174"/>
      <c r="E53" s="174"/>
      <c r="F53" s="172"/>
      <c r="G53" s="172"/>
    </row>
    <row r="54" spans="1:7" x14ac:dyDescent="0.25">
      <c r="A54" s="173">
        <v>52</v>
      </c>
      <c r="B54" s="172"/>
      <c r="C54" s="172"/>
      <c r="D54" s="174"/>
      <c r="E54" s="174"/>
      <c r="F54" s="172"/>
      <c r="G54" s="172"/>
    </row>
    <row r="55" spans="1:7" x14ac:dyDescent="0.25">
      <c r="A55" s="173">
        <v>53</v>
      </c>
      <c r="B55" s="172"/>
      <c r="C55" s="172"/>
      <c r="D55" s="174"/>
      <c r="E55" s="174"/>
      <c r="F55" s="172"/>
      <c r="G55" s="172"/>
    </row>
    <row r="56" spans="1:7" x14ac:dyDescent="0.25">
      <c r="A56" s="173">
        <v>54</v>
      </c>
      <c r="B56" s="172"/>
      <c r="C56" s="172"/>
      <c r="D56" s="174"/>
      <c r="E56" s="174"/>
      <c r="F56" s="172"/>
      <c r="G56" s="172"/>
    </row>
    <row r="57" spans="1:7" x14ac:dyDescent="0.25">
      <c r="A57" s="173">
        <v>55</v>
      </c>
      <c r="B57" s="172"/>
      <c r="C57" s="172"/>
      <c r="D57" s="174"/>
      <c r="E57" s="174"/>
      <c r="F57" s="172"/>
      <c r="G57" s="172"/>
    </row>
    <row r="58" spans="1:7" x14ac:dyDescent="0.25">
      <c r="A58" s="173">
        <v>56</v>
      </c>
      <c r="B58" s="172"/>
      <c r="C58" s="172"/>
      <c r="D58" s="174"/>
      <c r="E58" s="174"/>
      <c r="F58" s="172"/>
      <c r="G58" s="172"/>
    </row>
    <row r="59" spans="1:7" x14ac:dyDescent="0.25">
      <c r="A59" s="173">
        <v>57</v>
      </c>
      <c r="B59" s="172"/>
      <c r="C59" s="172"/>
      <c r="D59" s="174"/>
      <c r="E59" s="174"/>
      <c r="F59" s="172"/>
      <c r="G59" s="172"/>
    </row>
    <row r="60" spans="1:7" x14ac:dyDescent="0.25">
      <c r="A60" s="173">
        <v>58</v>
      </c>
      <c r="B60" s="172"/>
      <c r="C60" s="172"/>
      <c r="D60" s="174"/>
      <c r="E60" s="174"/>
      <c r="F60" s="172"/>
      <c r="G60" s="172"/>
    </row>
    <row r="61" spans="1:7" x14ac:dyDescent="0.25">
      <c r="A61" s="173">
        <v>59</v>
      </c>
      <c r="B61" s="172"/>
      <c r="C61" s="172"/>
      <c r="D61" s="174"/>
      <c r="E61" s="174"/>
      <c r="F61" s="172"/>
      <c r="G61" s="172"/>
    </row>
    <row r="62" spans="1:7" x14ac:dyDescent="0.25">
      <c r="A62" s="173">
        <v>60</v>
      </c>
      <c r="B62" s="172"/>
      <c r="C62" s="172"/>
      <c r="D62" s="174"/>
      <c r="E62" s="174"/>
      <c r="F62" s="172"/>
      <c r="G62" s="172"/>
    </row>
    <row r="63" spans="1:7" x14ac:dyDescent="0.25">
      <c r="A63" s="173">
        <v>61</v>
      </c>
      <c r="B63" s="172"/>
      <c r="C63" s="172"/>
      <c r="D63" s="174"/>
      <c r="E63" s="174"/>
      <c r="F63" s="172"/>
      <c r="G63" s="172"/>
    </row>
    <row r="64" spans="1:7" x14ac:dyDescent="0.25">
      <c r="A64" s="173">
        <v>62</v>
      </c>
      <c r="B64" s="172"/>
      <c r="C64" s="172"/>
      <c r="D64" s="174"/>
      <c r="E64" s="174"/>
      <c r="F64" s="172"/>
      <c r="G64" s="172"/>
    </row>
    <row r="65" spans="1:7" x14ac:dyDescent="0.25">
      <c r="A65" s="173">
        <v>63</v>
      </c>
      <c r="B65" s="172"/>
      <c r="C65" s="172"/>
      <c r="D65" s="174"/>
      <c r="E65" s="174"/>
      <c r="F65" s="172"/>
      <c r="G65" s="172"/>
    </row>
    <row r="66" spans="1:7" x14ac:dyDescent="0.25">
      <c r="A66" s="173">
        <v>64</v>
      </c>
      <c r="B66" s="172"/>
      <c r="C66" s="172"/>
      <c r="D66" s="174"/>
      <c r="E66" s="174"/>
      <c r="F66" s="172"/>
      <c r="G66" s="172"/>
    </row>
    <row r="67" spans="1:7" x14ac:dyDescent="0.25">
      <c r="A67" s="173">
        <v>65</v>
      </c>
      <c r="B67" s="172"/>
      <c r="C67" s="172"/>
      <c r="D67" s="174"/>
      <c r="E67" s="174"/>
      <c r="F67" s="172"/>
      <c r="G67" s="172"/>
    </row>
    <row r="68" spans="1:7" x14ac:dyDescent="0.25">
      <c r="A68" s="173">
        <v>66</v>
      </c>
      <c r="B68" s="172"/>
      <c r="C68" s="172"/>
      <c r="D68" s="174"/>
      <c r="E68" s="174"/>
      <c r="F68" s="172"/>
      <c r="G68" s="172"/>
    </row>
    <row r="69" spans="1:7" x14ac:dyDescent="0.25">
      <c r="A69" s="173">
        <v>67</v>
      </c>
      <c r="B69" s="172"/>
      <c r="C69" s="172"/>
      <c r="D69" s="174"/>
      <c r="E69" s="174"/>
      <c r="F69" s="172"/>
      <c r="G69" s="172"/>
    </row>
    <row r="70" spans="1:7" x14ac:dyDescent="0.25">
      <c r="A70" s="173">
        <v>68</v>
      </c>
      <c r="B70" s="172"/>
      <c r="C70" s="172"/>
      <c r="D70" s="174"/>
      <c r="E70" s="174"/>
      <c r="F70" s="172"/>
      <c r="G70" s="172"/>
    </row>
    <row r="71" spans="1:7" x14ac:dyDescent="0.25">
      <c r="A71" s="173">
        <v>69</v>
      </c>
      <c r="B71" s="172"/>
      <c r="C71" s="172"/>
      <c r="D71" s="174"/>
      <c r="E71" s="174"/>
      <c r="F71" s="172"/>
      <c r="G71" s="172"/>
    </row>
    <row r="72" spans="1:7" x14ac:dyDescent="0.25">
      <c r="A72" s="180">
        <v>70</v>
      </c>
      <c r="B72" s="172"/>
      <c r="C72" s="172"/>
      <c r="D72" s="172"/>
      <c r="E72" s="172"/>
      <c r="F72" s="172"/>
      <c r="G72" s="171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SNAP_TOOL</vt:lpstr>
      <vt:lpstr>Reports</vt:lpstr>
      <vt:lpstr>Sample</vt:lpstr>
      <vt:lpstr>Auto Insert Info</vt:lpstr>
      <vt:lpstr>Notes</vt:lpstr>
      <vt:lpstr>SNAP_TOOL!Print_Area</vt:lpstr>
      <vt:lpstr>yn</vt:lpstr>
      <vt:lpstr>ynx</vt:lpstr>
    </vt:vector>
  </TitlesOfParts>
  <Company>Agency for Workforce Innovation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rankinm</dc:creator>
  <cp:lastModifiedBy>Blaise, Genick</cp:lastModifiedBy>
  <cp:lastPrinted>2016-11-10T16:04:59Z</cp:lastPrinted>
  <dcterms:created xsi:type="dcterms:W3CDTF">2010-07-30T13:21:30Z</dcterms:created>
  <dcterms:modified xsi:type="dcterms:W3CDTF">2016-11-10T16:18:52Z</dcterms:modified>
</cp:coreProperties>
</file>