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York\Reports\WT Reports2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52511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AH418" i="6" l="1"/>
  <c r="AJ418" i="6" s="1"/>
  <c r="AI418" i="6"/>
  <c r="AO418" i="6"/>
  <c r="AP418" i="6"/>
  <c r="AR418" i="6"/>
  <c r="AV418" i="6" s="1"/>
  <c r="AM418" i="6" l="1"/>
  <c r="AL418" i="6"/>
  <c r="AU418" i="6"/>
  <c r="AX418" i="6"/>
  <c r="AT418" i="6"/>
  <c r="AK418" i="6"/>
  <c r="AW418" i="6"/>
  <c r="AS418" i="6"/>
  <c r="AN418" i="6"/>
  <c r="AH417" i="6" l="1"/>
  <c r="AL417" i="6" s="1"/>
  <c r="AO417" i="6"/>
  <c r="AP417" i="6" s="1"/>
  <c r="AR417" i="6"/>
  <c r="AU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X417" i="6"/>
  <c r="AT417" i="6"/>
  <c r="AV417" i="6"/>
  <c r="AK417" i="6"/>
  <c r="BW417" i="6"/>
  <c r="BS417" i="6"/>
  <c r="BO417" i="6"/>
  <c r="BK417" i="6"/>
  <c r="BG417" i="6"/>
  <c r="BC417" i="6"/>
  <c r="AW417" i="6"/>
  <c r="AS417" i="6"/>
  <c r="AN417" i="6"/>
  <c r="AJ417" i="6"/>
  <c r="BA417" i="6" l="1"/>
  <c r="AH416" i="6" l="1"/>
  <c r="AJ416" i="6" s="1"/>
  <c r="AO416" i="6"/>
  <c r="AP416" i="6" s="1"/>
  <c r="AR416" i="6"/>
  <c r="AS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U416" i="6"/>
  <c r="AK416" i="6"/>
  <c r="AV416" i="6"/>
  <c r="BX416" i="6"/>
  <c r="BT416" i="6"/>
  <c r="BP416" i="6"/>
  <c r="BL416" i="6"/>
  <c r="BH416" i="6"/>
  <c r="BD416" i="6"/>
  <c r="AX416" i="6"/>
  <c r="AT416" i="6"/>
  <c r="BW416" i="6"/>
  <c r="BS416" i="6"/>
  <c r="BO416" i="6"/>
  <c r="BK416" i="6"/>
  <c r="BG416" i="6"/>
  <c r="BC416" i="6"/>
  <c r="AW416" i="6"/>
  <c r="AN416" i="6"/>
  <c r="AH415" i="6"/>
  <c r="AI415" i="6" s="1"/>
  <c r="AO415" i="6"/>
  <c r="AP415" i="6" s="1"/>
  <c r="AR415" i="6"/>
  <c r="AS415" i="6" s="1"/>
  <c r="BA416" i="6" l="1"/>
  <c r="AU415" i="6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AV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X415" i="6"/>
  <c r="AT415" i="6"/>
  <c r="AK415" i="6"/>
  <c r="AL415" i="6"/>
  <c r="AW415" i="6"/>
  <c r="AN415" i="6"/>
  <c r="AJ415" i="6"/>
  <c r="AM415" i="6"/>
  <c r="AH414" i="6"/>
  <c r="AK414" i="6" s="1"/>
  <c r="AO414" i="6"/>
  <c r="AP414" i="6" s="1"/>
  <c r="AR414" i="6"/>
  <c r="AU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AW414" i="6"/>
  <c r="AS414" i="6"/>
  <c r="AV414" i="6"/>
  <c r="AX414" i="6"/>
  <c r="AT414" i="6"/>
  <c r="BA414" i="6" l="1"/>
  <c r="AH413" i="6" l="1"/>
  <c r="AK413" i="6" s="1"/>
  <c r="AO413" i="6"/>
  <c r="AP413" i="6" s="1"/>
  <c r="AR413" i="6"/>
  <c r="AT413" i="6" s="1"/>
  <c r="AS413" i="6" l="1"/>
  <c r="BK413" i="6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W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V413" i="6"/>
  <c r="AU413" i="6"/>
  <c r="AX413" i="6"/>
  <c r="AH412" i="6"/>
  <c r="AI412" i="6" s="1"/>
  <c r="AO412" i="6"/>
  <c r="AP412" i="6" s="1"/>
  <c r="AR412" i="6"/>
  <c r="AS412" i="6" s="1"/>
  <c r="BA413" i="6" l="1"/>
  <c r="AU412" i="6"/>
  <c r="BX412" i="6"/>
  <c r="BT412" i="6"/>
  <c r="BP412" i="6"/>
  <c r="BL412" i="6"/>
  <c r="BH412" i="6"/>
  <c r="BD412" i="6"/>
  <c r="AV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X412" i="6"/>
  <c r="AT412" i="6"/>
  <c r="AL412" i="6"/>
  <c r="AK412" i="6"/>
  <c r="AW412" i="6"/>
  <c r="AN412" i="6"/>
  <c r="AJ412" i="6"/>
  <c r="AM412" i="6"/>
  <c r="AH411" i="6"/>
  <c r="AI411" i="6" s="1"/>
  <c r="AO411" i="6"/>
  <c r="AP411" i="6" s="1"/>
  <c r="AR411" i="6"/>
  <c r="AS411" i="6" s="1"/>
  <c r="PT490" i="11"/>
  <c r="PS490" i="11"/>
  <c r="PR490" i="11"/>
  <c r="PQ490" i="11"/>
  <c r="PP490" i="11"/>
  <c r="PO490" i="11"/>
  <c r="PN490" i="11"/>
  <c r="PM490" i="11"/>
  <c r="PL490" i="11"/>
  <c r="PK490" i="11"/>
  <c r="PJ490" i="11"/>
  <c r="PI490" i="11"/>
  <c r="PH490" i="11"/>
  <c r="PG490" i="1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T382" i="11"/>
  <c r="PS382" i="11"/>
  <c r="PR382" i="11"/>
  <c r="PQ382" i="11"/>
  <c r="PP382" i="11"/>
  <c r="PO382" i="11"/>
  <c r="PN382" i="11"/>
  <c r="PM382" i="11"/>
  <c r="PL382" i="11"/>
  <c r="PK382" i="11"/>
  <c r="PJ382" i="11"/>
  <c r="PI382" i="11"/>
  <c r="PH382" i="11"/>
  <c r="PG382" i="11"/>
  <c r="PF382" i="11"/>
  <c r="PE382" i="11"/>
  <c r="PD382" i="11"/>
  <c r="PC382" i="11"/>
  <c r="PB382" i="11"/>
  <c r="PA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T355" i="11"/>
  <c r="PS355" i="11"/>
  <c r="PR355" i="11"/>
  <c r="PQ355" i="11"/>
  <c r="PP355" i="11"/>
  <c r="PO355" i="11"/>
  <c r="PN355" i="11"/>
  <c r="PM355" i="11"/>
  <c r="PL355" i="11"/>
  <c r="PK355" i="11"/>
  <c r="PJ355" i="11"/>
  <c r="PI355" i="11"/>
  <c r="PH355" i="11"/>
  <c r="PG355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T328" i="11"/>
  <c r="PS328" i="11"/>
  <c r="PR328" i="11"/>
  <c r="PQ328" i="11"/>
  <c r="PP328" i="11"/>
  <c r="PO328" i="11"/>
  <c r="PN328" i="11"/>
  <c r="PM328" i="11"/>
  <c r="PL328" i="11"/>
  <c r="PK328" i="11"/>
  <c r="PJ328" i="11"/>
  <c r="PI328" i="11"/>
  <c r="PH328" i="11"/>
  <c r="PG328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T274" i="11"/>
  <c r="PS274" i="11"/>
  <c r="PR274" i="11"/>
  <c r="PQ274" i="11"/>
  <c r="PP274" i="11"/>
  <c r="PO274" i="11"/>
  <c r="PN274" i="11"/>
  <c r="PM274" i="11"/>
  <c r="PL274" i="11"/>
  <c r="PK274" i="11"/>
  <c r="PJ274" i="11"/>
  <c r="PI274" i="11"/>
  <c r="PH274" i="11"/>
  <c r="PG274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T247" i="11"/>
  <c r="PS247" i="11"/>
  <c r="PR247" i="11"/>
  <c r="PQ247" i="11"/>
  <c r="PP247" i="11"/>
  <c r="PO247" i="11"/>
  <c r="PN247" i="11"/>
  <c r="PM247" i="11"/>
  <c r="PL247" i="11"/>
  <c r="PK247" i="11"/>
  <c r="PJ247" i="11"/>
  <c r="PI247" i="11"/>
  <c r="PH247" i="11"/>
  <c r="PG247" i="11"/>
  <c r="PF247" i="11"/>
  <c r="PE247" i="11"/>
  <c r="PD247" i="11"/>
  <c r="PC247" i="11"/>
  <c r="PB247" i="11"/>
  <c r="PA247" i="11"/>
  <c r="OZ247" i="11"/>
  <c r="OY247" i="11"/>
  <c r="OX247" i="11"/>
  <c r="OW247" i="11"/>
  <c r="OV247" i="11"/>
  <c r="OU247" i="11"/>
  <c r="OT247" i="11"/>
  <c r="OS247" i="11"/>
  <c r="OR247" i="11"/>
  <c r="OQ247" i="11"/>
  <c r="OP247" i="11"/>
  <c r="PT220" i="11"/>
  <c r="PS220" i="11"/>
  <c r="PR220" i="11"/>
  <c r="PQ220" i="11"/>
  <c r="PP220" i="11"/>
  <c r="PO220" i="11"/>
  <c r="PN220" i="11"/>
  <c r="PM220" i="11"/>
  <c r="PL220" i="11"/>
  <c r="PK220" i="11"/>
  <c r="PJ220" i="11"/>
  <c r="PI220" i="11"/>
  <c r="PH220" i="11"/>
  <c r="PG220" i="11"/>
  <c r="PF220" i="11"/>
  <c r="PE220" i="11"/>
  <c r="PD220" i="11"/>
  <c r="PC220" i="11"/>
  <c r="PB220" i="11"/>
  <c r="PA220" i="11"/>
  <c r="OZ220" i="11"/>
  <c r="OY220" i="11"/>
  <c r="OX220" i="11"/>
  <c r="OW220" i="11"/>
  <c r="OV220" i="11"/>
  <c r="OU220" i="11"/>
  <c r="OT220" i="11"/>
  <c r="OS220" i="11"/>
  <c r="OR220" i="11"/>
  <c r="OQ220" i="11"/>
  <c r="OP220" i="11"/>
  <c r="PT193" i="11"/>
  <c r="PS193" i="11"/>
  <c r="PR193" i="11"/>
  <c r="PQ193" i="11"/>
  <c r="PP193" i="11"/>
  <c r="PO193" i="11"/>
  <c r="PN193" i="11"/>
  <c r="PM193" i="11"/>
  <c r="PL193" i="11"/>
  <c r="PK193" i="11"/>
  <c r="PJ193" i="11"/>
  <c r="PI193" i="11"/>
  <c r="PH193" i="11"/>
  <c r="PG193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T166" i="11"/>
  <c r="PS166" i="11"/>
  <c r="PR166" i="11"/>
  <c r="PQ166" i="11"/>
  <c r="PP166" i="11"/>
  <c r="PO166" i="11"/>
  <c r="PN166" i="11"/>
  <c r="PM166" i="11"/>
  <c r="PL166" i="11"/>
  <c r="PK166" i="11"/>
  <c r="PJ166" i="11"/>
  <c r="PI166" i="11"/>
  <c r="PH166" i="11"/>
  <c r="PG166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T139" i="11"/>
  <c r="PS139" i="11"/>
  <c r="PR139" i="11"/>
  <c r="PQ139" i="11"/>
  <c r="PP139" i="11"/>
  <c r="PO139" i="11"/>
  <c r="PN139" i="11"/>
  <c r="PM139" i="11"/>
  <c r="PL139" i="11"/>
  <c r="PK139" i="11"/>
  <c r="PJ139" i="11"/>
  <c r="PI139" i="11"/>
  <c r="PH139" i="11"/>
  <c r="PG139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T112" i="11"/>
  <c r="PS112" i="11"/>
  <c r="PR112" i="11"/>
  <c r="PQ112" i="11"/>
  <c r="PP112" i="11"/>
  <c r="PO112" i="11"/>
  <c r="PN112" i="11"/>
  <c r="PM112" i="11"/>
  <c r="PL112" i="11"/>
  <c r="PK112" i="11"/>
  <c r="PJ112" i="11"/>
  <c r="PI112" i="11"/>
  <c r="PH112" i="11"/>
  <c r="PG112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T85" i="11"/>
  <c r="PS85" i="11"/>
  <c r="PR85" i="11"/>
  <c r="PQ85" i="11"/>
  <c r="PP85" i="11"/>
  <c r="PO85" i="11"/>
  <c r="PN85" i="11"/>
  <c r="PM85" i="11"/>
  <c r="PL85" i="11"/>
  <c r="PK85" i="11"/>
  <c r="PJ85" i="11"/>
  <c r="PI85" i="11"/>
  <c r="PH85" i="11"/>
  <c r="PG85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T58" i="11"/>
  <c r="PS58" i="11"/>
  <c r="PR58" i="11"/>
  <c r="PQ58" i="11"/>
  <c r="PP58" i="11"/>
  <c r="PO58" i="11"/>
  <c r="PN58" i="11"/>
  <c r="PM58" i="11"/>
  <c r="PL58" i="11"/>
  <c r="PK58" i="11"/>
  <c r="PJ58" i="11"/>
  <c r="PI58" i="11"/>
  <c r="PH58" i="11"/>
  <c r="PG58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PN31" i="11"/>
  <c r="PO31" i="11"/>
  <c r="PP31" i="11"/>
  <c r="PQ31" i="11"/>
  <c r="PR31" i="11"/>
  <c r="PS31" i="11"/>
  <c r="PT31" i="11"/>
  <c r="OP31" i="11"/>
  <c r="BA412" i="6" l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AR410" i="6"/>
  <c r="AS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AV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AU410" i="6"/>
  <c r="BY410" i="6"/>
  <c r="BU410" i="6"/>
  <c r="BM410" i="6"/>
  <c r="BI410" i="6"/>
  <c r="BE410" i="6"/>
  <c r="AX410" i="6"/>
  <c r="AT410" i="6"/>
  <c r="AL410" i="6"/>
  <c r="AK410" i="6"/>
  <c r="AW410" i="6"/>
  <c r="AN410" i="6"/>
  <c r="AJ410" i="6"/>
  <c r="AM410" i="6"/>
  <c r="AH409" i="6"/>
  <c r="AK409" i="6" s="1"/>
  <c r="AO409" i="6"/>
  <c r="AP409" i="6" s="1"/>
  <c r="AR409" i="6"/>
  <c r="AT409" i="6" s="1"/>
  <c r="E427" i="12"/>
  <c r="BA410" i="6" l="1"/>
  <c r="BV409" i="6"/>
  <c r="BK409" i="6"/>
  <c r="BB409" i="6"/>
  <c r="AS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AW409" i="6"/>
  <c r="BT409" i="6"/>
  <c r="BO409" i="6"/>
  <c r="BJ409" i="6"/>
  <c r="BD409" i="6"/>
  <c r="AV409" i="6"/>
  <c r="AJ409" i="6"/>
  <c r="AU409" i="6"/>
  <c r="BY409" i="6"/>
  <c r="BU409" i="6"/>
  <c r="BQ409" i="6"/>
  <c r="BM409" i="6"/>
  <c r="BI409" i="6"/>
  <c r="BE409" i="6"/>
  <c r="AX409" i="6"/>
  <c r="AH408" i="6"/>
  <c r="AI408" i="6" s="1"/>
  <c r="AO408" i="6"/>
  <c r="AP408" i="6" s="1"/>
  <c r="AR408" i="6"/>
  <c r="AS408" i="6" s="1"/>
  <c r="ON193" i="11"/>
  <c r="OO193" i="11"/>
  <c r="OM166" i="11"/>
  <c r="ON166" i="11"/>
  <c r="OO166" i="11"/>
  <c r="OM139" i="11"/>
  <c r="ON139" i="11"/>
  <c r="OO139" i="11"/>
  <c r="E426" i="12"/>
  <c r="BA409" i="6" l="1"/>
  <c r="AV408" i="6"/>
  <c r="BY408" i="6"/>
  <c r="BU408" i="6"/>
  <c r="BQ408" i="6"/>
  <c r="BM408" i="6"/>
  <c r="BI408" i="6"/>
  <c r="BE408" i="6"/>
  <c r="AU408" i="6"/>
  <c r="BX408" i="6"/>
  <c r="BT408" i="6"/>
  <c r="BP408" i="6"/>
  <c r="BL408" i="6"/>
  <c r="BH408" i="6"/>
  <c r="BD408" i="6"/>
  <c r="AT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X408" i="6"/>
  <c r="AK408" i="6"/>
  <c r="AW408" i="6"/>
  <c r="AN408" i="6"/>
  <c r="AJ408" i="6"/>
  <c r="AM408" i="6"/>
  <c r="AH407" i="6"/>
  <c r="AJ407" i="6" s="1"/>
  <c r="AO407" i="6"/>
  <c r="AP407" i="6" s="1"/>
  <c r="AR407" i="6"/>
  <c r="AV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U407" i="6"/>
  <c r="AX407" i="6"/>
  <c r="AT407" i="6"/>
  <c r="AK407" i="6"/>
  <c r="AW407" i="6"/>
  <c r="AS407" i="6"/>
  <c r="AH406" i="6"/>
  <c r="AI406" i="6" s="1"/>
  <c r="AO406" i="6"/>
  <c r="AP406" i="6" s="1"/>
  <c r="AR406" i="6"/>
  <c r="AU406" i="6" s="1"/>
  <c r="BA407" i="6" l="1"/>
  <c r="AT406" i="6"/>
  <c r="BX406" i="6"/>
  <c r="BP406" i="6"/>
  <c r="AW406" i="6"/>
  <c r="AL406" i="6"/>
  <c r="AX406" i="6"/>
  <c r="AS406" i="6"/>
  <c r="BL406" i="6"/>
  <c r="BH406" i="6"/>
  <c r="AV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AR405" i="6"/>
  <c r="AT405" i="6" s="1"/>
  <c r="BA406" i="6" l="1"/>
  <c r="AM405" i="6"/>
  <c r="BS405" i="6"/>
  <c r="BC405" i="6"/>
  <c r="AI405" i="6"/>
  <c r="BO405" i="6"/>
  <c r="BK405" i="6"/>
  <c r="AS405" i="6"/>
  <c r="AN405" i="6"/>
  <c r="BW405" i="6"/>
  <c r="BG405" i="6"/>
  <c r="BV405" i="6"/>
  <c r="BR405" i="6"/>
  <c r="BN405" i="6"/>
  <c r="BJ405" i="6"/>
  <c r="BF405" i="6"/>
  <c r="BB405" i="6"/>
  <c r="AW405" i="6"/>
  <c r="AL405" i="6"/>
  <c r="BY405" i="6"/>
  <c r="BU405" i="6"/>
  <c r="BQ405" i="6"/>
  <c r="BM405" i="6"/>
  <c r="BI405" i="6"/>
  <c r="BE405" i="6"/>
  <c r="AV405" i="6"/>
  <c r="AJ405" i="6"/>
  <c r="BX405" i="6"/>
  <c r="BT405" i="6"/>
  <c r="BP405" i="6"/>
  <c r="BL405" i="6"/>
  <c r="BH405" i="6"/>
  <c r="BD405" i="6"/>
  <c r="AU405" i="6"/>
  <c r="AX405" i="6"/>
  <c r="AH404" i="6"/>
  <c r="AI404" i="6" s="1"/>
  <c r="AO404" i="6"/>
  <c r="AP404" i="6" s="1"/>
  <c r="AR404" i="6"/>
  <c r="AT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OJ31" i="11"/>
  <c r="OK31" i="11"/>
  <c r="OL31" i="11"/>
  <c r="OM31" i="11"/>
  <c r="ON31" i="11"/>
  <c r="OO31" i="11"/>
  <c r="BA405" i="6" l="1"/>
  <c r="BK404" i="6"/>
  <c r="BW404" i="6"/>
  <c r="BG404" i="6"/>
  <c r="BS404" i="6"/>
  <c r="BC404" i="6"/>
  <c r="AJ404" i="6"/>
  <c r="BO404" i="6"/>
  <c r="AW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V404" i="6"/>
  <c r="AL404" i="6"/>
  <c r="AX404" i="6"/>
  <c r="AK404" i="6"/>
  <c r="AM404" i="6"/>
  <c r="AH403" i="6"/>
  <c r="AK403" i="6" s="1"/>
  <c r="AO403" i="6"/>
  <c r="AP403" i="6" s="1"/>
  <c r="AR403" i="6"/>
  <c r="AT403" i="6" s="1"/>
  <c r="BA404" i="6" l="1"/>
  <c r="AN403" i="6"/>
  <c r="AS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V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W403" i="6"/>
  <c r="AU403" i="6"/>
  <c r="AX403" i="6"/>
  <c r="AH402" i="6"/>
  <c r="AI402" i="6" s="1"/>
  <c r="AO402" i="6"/>
  <c r="AP402" i="6" s="1"/>
  <c r="AR402" i="6"/>
  <c r="AT402" i="6" s="1"/>
  <c r="BA403" i="6" l="1"/>
  <c r="AS402" i="6"/>
  <c r="AW402" i="6"/>
  <c r="BY402" i="6"/>
  <c r="BU402" i="6"/>
  <c r="BQ402" i="6"/>
  <c r="BM402" i="6"/>
  <c r="BI402" i="6"/>
  <c r="BE402" i="6"/>
  <c r="AU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AV402" i="6"/>
  <c r="AX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AR401" i="6"/>
  <c r="AS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V401" i="6"/>
  <c r="AU401" i="6"/>
  <c r="AX401" i="6"/>
  <c r="AT401" i="6"/>
  <c r="AK401" i="6"/>
  <c r="AW401" i="6"/>
  <c r="AN401" i="6"/>
  <c r="AH400" i="6"/>
  <c r="AK400" i="6" s="1"/>
  <c r="AO400" i="6"/>
  <c r="AP400" i="6" s="1"/>
  <c r="AR400" i="6"/>
  <c r="AU400" i="6" s="1"/>
  <c r="BA401" i="6" l="1"/>
  <c r="AS400" i="6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W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X400" i="6"/>
  <c r="AT400" i="6"/>
  <c r="AV400" i="6"/>
  <c r="AH399" i="6"/>
  <c r="AI399" i="6" s="1"/>
  <c r="AO399" i="6"/>
  <c r="AP399" i="6" s="1"/>
  <c r="AR399" i="6"/>
  <c r="AV399" i="6" s="1"/>
  <c r="BA400" i="6" l="1"/>
  <c r="BR399" i="6"/>
  <c r="BI399" i="6"/>
  <c r="BB399" i="6"/>
  <c r="BY399" i="6"/>
  <c r="AU399" i="6"/>
  <c r="BQ399" i="6"/>
  <c r="AX399" i="6"/>
  <c r="AT399" i="6"/>
  <c r="BJ399" i="6"/>
  <c r="AW399" i="6"/>
  <c r="AS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AR398" i="6"/>
  <c r="AU398" i="6" s="1"/>
  <c r="BA399" i="6" l="1"/>
  <c r="BK398" i="6"/>
  <c r="BW398" i="6"/>
  <c r="BG398" i="6"/>
  <c r="AM398" i="6"/>
  <c r="BS398" i="6"/>
  <c r="BC398" i="6"/>
  <c r="AT398" i="6"/>
  <c r="AI398" i="6"/>
  <c r="BO398" i="6"/>
  <c r="AL398" i="6"/>
  <c r="AX398" i="6"/>
  <c r="AK398" i="6"/>
  <c r="BU398" i="6"/>
  <c r="BQ398" i="6"/>
  <c r="BM398" i="6"/>
  <c r="BI398" i="6"/>
  <c r="AV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W398" i="6"/>
  <c r="AS398" i="6"/>
  <c r="AH397" i="6"/>
  <c r="AI397" i="6" s="1"/>
  <c r="AO397" i="6"/>
  <c r="AP397" i="6" s="1"/>
  <c r="AR397" i="6"/>
  <c r="AS397" i="6" s="1"/>
  <c r="BA398" i="6" l="1"/>
  <c r="BM397" i="6"/>
  <c r="BY397" i="6"/>
  <c r="BI397" i="6"/>
  <c r="BU397" i="6"/>
  <c r="BE397" i="6"/>
  <c r="BQ397" i="6"/>
  <c r="AV397" i="6"/>
  <c r="BX397" i="6"/>
  <c r="BT397" i="6"/>
  <c r="BP397" i="6"/>
  <c r="BL397" i="6"/>
  <c r="BH397" i="6"/>
  <c r="BD397" i="6"/>
  <c r="AU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X397" i="6"/>
  <c r="AT397" i="6"/>
  <c r="AK397" i="6"/>
  <c r="AW397" i="6"/>
  <c r="AN397" i="6"/>
  <c r="AJ397" i="6"/>
  <c r="AM397" i="6"/>
  <c r="AH396" i="6"/>
  <c r="AI396" i="6" s="1"/>
  <c r="AO396" i="6"/>
  <c r="AP396" i="6" s="1"/>
  <c r="AR396" i="6"/>
  <c r="AT396" i="6" s="1"/>
  <c r="BA397" i="6" l="1"/>
  <c r="BR396" i="6"/>
  <c r="BP396" i="6"/>
  <c r="BH396" i="6"/>
  <c r="BD396" i="6"/>
  <c r="BX396" i="6"/>
  <c r="BL396" i="6"/>
  <c r="BB396" i="6"/>
  <c r="BT396" i="6"/>
  <c r="BJ396" i="6"/>
  <c r="AW396" i="6"/>
  <c r="BV396" i="6"/>
  <c r="BN396" i="6"/>
  <c r="BF396" i="6"/>
  <c r="AU396" i="6"/>
  <c r="BY396" i="6"/>
  <c r="BU396" i="6"/>
  <c r="BQ396" i="6"/>
  <c r="BM396" i="6"/>
  <c r="BI396" i="6"/>
  <c r="BE396" i="6"/>
  <c r="AX396" i="6"/>
  <c r="AS396" i="6"/>
  <c r="AN396" i="6"/>
  <c r="AL396" i="6"/>
  <c r="BW396" i="6"/>
  <c r="BS396" i="6"/>
  <c r="BO396" i="6"/>
  <c r="BK396" i="6"/>
  <c r="BG396" i="6"/>
  <c r="BC396" i="6"/>
  <c r="AV396" i="6"/>
  <c r="AJ396" i="6"/>
  <c r="AK396" i="6"/>
  <c r="AM396" i="6"/>
  <c r="AH395" i="6"/>
  <c r="AL395" i="6" s="1"/>
  <c r="AO395" i="6"/>
  <c r="AP395" i="6" s="1"/>
  <c r="AR395" i="6"/>
  <c r="AU395" i="6" s="1"/>
  <c r="BA396" i="6" l="1"/>
  <c r="BK395" i="6"/>
  <c r="AS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W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V395" i="6"/>
  <c r="AX395" i="6"/>
  <c r="AT395" i="6"/>
  <c r="AH394" i="6"/>
  <c r="AK394" i="6" s="1"/>
  <c r="AO394" i="6"/>
  <c r="AP394" i="6" s="1"/>
  <c r="AR394" i="6"/>
  <c r="AU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AV394" i="6"/>
  <c r="BT394" i="6"/>
  <c r="BO394" i="6"/>
  <c r="BJ394" i="6"/>
  <c r="BD394" i="6"/>
  <c r="AS394" i="6"/>
  <c r="AM394" i="6"/>
  <c r="AI394" i="6"/>
  <c r="BY394" i="6"/>
  <c r="BU394" i="6"/>
  <c r="BQ394" i="6"/>
  <c r="BM394" i="6"/>
  <c r="BI394" i="6"/>
  <c r="BE394" i="6"/>
  <c r="AW394" i="6"/>
  <c r="AL394" i="6"/>
  <c r="AX394" i="6"/>
  <c r="AT394" i="6"/>
  <c r="AH393" i="6"/>
  <c r="AK393" i="6" s="1"/>
  <c r="AO393" i="6"/>
  <c r="AP393" i="6" s="1"/>
  <c r="AR393" i="6"/>
  <c r="AT393" i="6" s="1"/>
  <c r="BA394" i="6" l="1"/>
  <c r="BM393" i="6"/>
  <c r="AN393" i="6"/>
  <c r="BE393" i="6"/>
  <c r="AS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W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V393" i="6"/>
  <c r="AU393" i="6"/>
  <c r="AX393" i="6"/>
  <c r="AH392" i="6"/>
  <c r="AK392" i="6" s="1"/>
  <c r="AO392" i="6"/>
  <c r="AP392" i="6" s="1"/>
  <c r="AR392" i="6"/>
  <c r="AT392" i="6" s="1"/>
  <c r="BA393" i="6" l="1"/>
  <c r="AI392" i="6"/>
  <c r="BO392" i="6"/>
  <c r="AM392" i="6"/>
  <c r="BS392" i="6"/>
  <c r="BG392" i="6"/>
  <c r="AS392" i="6"/>
  <c r="AN392" i="6"/>
  <c r="BW392" i="6"/>
  <c r="BC392" i="6"/>
  <c r="BK392" i="6"/>
  <c r="BV392" i="6"/>
  <c r="BR392" i="6"/>
  <c r="BN392" i="6"/>
  <c r="BJ392" i="6"/>
  <c r="BF392" i="6"/>
  <c r="BB392" i="6"/>
  <c r="AW392" i="6"/>
  <c r="AL392" i="6"/>
  <c r="BY392" i="6"/>
  <c r="BU392" i="6"/>
  <c r="BQ392" i="6"/>
  <c r="BM392" i="6"/>
  <c r="BI392" i="6"/>
  <c r="BE392" i="6"/>
  <c r="AV392" i="6"/>
  <c r="AJ392" i="6"/>
  <c r="BX392" i="6"/>
  <c r="BT392" i="6"/>
  <c r="BP392" i="6"/>
  <c r="BL392" i="6"/>
  <c r="BH392" i="6"/>
  <c r="BD392" i="6"/>
  <c r="AU392" i="6"/>
  <c r="AX392" i="6"/>
  <c r="AH391" i="6"/>
  <c r="AK391" i="6" s="1"/>
  <c r="AO391" i="6"/>
  <c r="AP391" i="6" s="1"/>
  <c r="AR391" i="6"/>
  <c r="AV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BA392" i="6" l="1"/>
  <c r="AS391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W391" i="6"/>
  <c r="AJ391" i="6"/>
  <c r="BX391" i="6"/>
  <c r="BT391" i="6"/>
  <c r="BP391" i="6"/>
  <c r="BL391" i="6"/>
  <c r="BH391" i="6"/>
  <c r="BD391" i="6"/>
  <c r="BN391" i="6"/>
  <c r="AU391" i="6"/>
  <c r="AX391" i="6"/>
  <c r="AT391" i="6"/>
  <c r="AH390" i="6"/>
  <c r="AK390" i="6" s="1"/>
  <c r="AO390" i="6"/>
  <c r="AP390" i="6" s="1"/>
  <c r="AR390" i="6"/>
  <c r="AT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AV390" i="6"/>
  <c r="BS390" i="6"/>
  <c r="BL390" i="6"/>
  <c r="BD390" i="6"/>
  <c r="AS390" i="6"/>
  <c r="AM390" i="6"/>
  <c r="AI390" i="6"/>
  <c r="BV390" i="6"/>
  <c r="BP390" i="6"/>
  <c r="BK390" i="6"/>
  <c r="BF390" i="6"/>
  <c r="AW390" i="6"/>
  <c r="AL390" i="6"/>
  <c r="AU390" i="6"/>
  <c r="BY390" i="6"/>
  <c r="BU390" i="6"/>
  <c r="BQ390" i="6"/>
  <c r="BM390" i="6"/>
  <c r="BI390" i="6"/>
  <c r="BE390" i="6"/>
  <c r="AX390" i="6"/>
  <c r="AH389" i="6"/>
  <c r="AK389" i="6" s="1"/>
  <c r="AO389" i="6"/>
  <c r="AP389" i="6" s="1"/>
  <c r="AR389" i="6"/>
  <c r="AT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W389" i="6"/>
  <c r="AS389" i="6"/>
  <c r="AV389" i="6"/>
  <c r="AU389" i="6"/>
  <c r="AX389" i="6"/>
  <c r="AH388" i="6"/>
  <c r="AI388" i="6" s="1"/>
  <c r="AO388" i="6"/>
  <c r="AP388" i="6" s="1"/>
  <c r="AR388" i="6"/>
  <c r="AS388" i="6" s="1"/>
  <c r="BA389" i="6" l="1"/>
  <c r="BK388" i="6"/>
  <c r="BW388" i="6"/>
  <c r="BG388" i="6"/>
  <c r="AX388" i="6"/>
  <c r="BS388" i="6"/>
  <c r="BC388" i="6"/>
  <c r="AT388" i="6"/>
  <c r="AL388" i="6"/>
  <c r="BO388" i="6"/>
  <c r="BV388" i="6"/>
  <c r="BR388" i="6"/>
  <c r="BN388" i="6"/>
  <c r="BJ388" i="6"/>
  <c r="BF388" i="6"/>
  <c r="BB388" i="6"/>
  <c r="AV388" i="6"/>
  <c r="BY388" i="6"/>
  <c r="BU388" i="6"/>
  <c r="BQ388" i="6"/>
  <c r="BM388" i="6"/>
  <c r="BI388" i="6"/>
  <c r="BE388" i="6"/>
  <c r="AU388" i="6"/>
  <c r="BX388" i="6"/>
  <c r="BT388" i="6"/>
  <c r="BP388" i="6"/>
  <c r="BL388" i="6"/>
  <c r="BH388" i="6"/>
  <c r="BD388" i="6"/>
  <c r="AW388" i="6"/>
  <c r="AK388" i="6"/>
  <c r="AN388" i="6"/>
  <c r="AJ388" i="6"/>
  <c r="AM388" i="6"/>
  <c r="AH387" i="6"/>
  <c r="AK387" i="6" s="1"/>
  <c r="AO387" i="6"/>
  <c r="AP387" i="6" s="1"/>
  <c r="AR387" i="6"/>
  <c r="AV387" i="6" s="1"/>
  <c r="BA388" i="6" l="1"/>
  <c r="AL387" i="6"/>
  <c r="BY387" i="6"/>
  <c r="BU387" i="6"/>
  <c r="BQ387" i="6"/>
  <c r="BM387" i="6"/>
  <c r="BI387" i="6"/>
  <c r="BE387" i="6"/>
  <c r="AW387" i="6"/>
  <c r="AJ387" i="6"/>
  <c r="BX387" i="6"/>
  <c r="BT387" i="6"/>
  <c r="BP387" i="6"/>
  <c r="BL387" i="6"/>
  <c r="BH387" i="6"/>
  <c r="BD387" i="6"/>
  <c r="AS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U387" i="6"/>
  <c r="AX387" i="6"/>
  <c r="AT387" i="6"/>
  <c r="AH386" i="6"/>
  <c r="AI386" i="6" s="1"/>
  <c r="AO386" i="6"/>
  <c r="AP386" i="6" s="1"/>
  <c r="AR386" i="6"/>
  <c r="AS386" i="6" s="1"/>
  <c r="BA387" i="6" l="1"/>
  <c r="BW386" i="6"/>
  <c r="BG386" i="6"/>
  <c r="AU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AV386" i="6"/>
  <c r="BX386" i="6"/>
  <c r="BT386" i="6"/>
  <c r="BP386" i="6"/>
  <c r="BL386" i="6"/>
  <c r="BH386" i="6"/>
  <c r="BD386" i="6"/>
  <c r="AK386" i="6"/>
  <c r="AX386" i="6"/>
  <c r="AT386" i="6"/>
  <c r="AW386" i="6"/>
  <c r="AN386" i="6"/>
  <c r="AJ386" i="6"/>
  <c r="AM386" i="6"/>
  <c r="AH385" i="6"/>
  <c r="AI385" i="6" s="1"/>
  <c r="AO385" i="6"/>
  <c r="AP385" i="6" s="1"/>
  <c r="AR385" i="6"/>
  <c r="AU385" i="6" s="1"/>
  <c r="BA386" i="6" l="1"/>
  <c r="AX385" i="6"/>
  <c r="AW385" i="6"/>
  <c r="AS385" i="6"/>
  <c r="AV385" i="6"/>
  <c r="AT385" i="6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AR384" i="6"/>
  <c r="AT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W384" i="6"/>
  <c r="AS384" i="6"/>
  <c r="AN384" i="6"/>
  <c r="AJ384" i="6"/>
  <c r="AV384" i="6"/>
  <c r="AU384" i="6"/>
  <c r="AL384" i="6"/>
  <c r="AX384" i="6"/>
  <c r="AK384" i="6"/>
  <c r="AM384" i="6"/>
  <c r="AH383" i="6"/>
  <c r="AK383" i="6" s="1"/>
  <c r="AO383" i="6"/>
  <c r="AP383" i="6" s="1"/>
  <c r="AR383" i="6"/>
  <c r="AU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W383" i="6"/>
  <c r="AS383" i="6"/>
  <c r="AV383" i="6"/>
  <c r="AX383" i="6"/>
  <c r="AT383" i="6"/>
  <c r="AH382" i="6"/>
  <c r="AK382" i="6" s="1"/>
  <c r="AO382" i="6"/>
  <c r="AP382" i="6" s="1"/>
  <c r="AR382" i="6"/>
  <c r="AT382" i="6" s="1"/>
  <c r="NL409" i="11"/>
  <c r="BA383" i="6" l="1"/>
  <c r="AS382" i="6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W382" i="6"/>
  <c r="AL382" i="6"/>
  <c r="BY382" i="6"/>
  <c r="BU382" i="6"/>
  <c r="BQ382" i="6"/>
  <c r="BM382" i="6"/>
  <c r="BI382" i="6"/>
  <c r="BE382" i="6"/>
  <c r="AV382" i="6"/>
  <c r="AJ382" i="6"/>
  <c r="BX382" i="6"/>
  <c r="BT382" i="6"/>
  <c r="BP382" i="6"/>
  <c r="BL382" i="6"/>
  <c r="BH382" i="6"/>
  <c r="BD382" i="6"/>
  <c r="BV382" i="6"/>
  <c r="AU382" i="6"/>
  <c r="AX382" i="6"/>
  <c r="AH381" i="6"/>
  <c r="AJ381" i="6" s="1"/>
  <c r="AO381" i="6"/>
  <c r="AP381" i="6" s="1"/>
  <c r="AR381" i="6"/>
  <c r="AS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V381" i="6"/>
  <c r="AU381" i="6"/>
  <c r="AK381" i="6"/>
  <c r="AX381" i="6"/>
  <c r="AT381" i="6"/>
  <c r="AW381" i="6"/>
  <c r="AN381" i="6"/>
  <c r="AH380" i="6"/>
  <c r="AI380" i="6" s="1"/>
  <c r="AO380" i="6"/>
  <c r="AP380" i="6" s="1"/>
  <c r="AR380" i="6"/>
  <c r="AU380" i="6" s="1"/>
  <c r="BA381" i="6" l="1"/>
  <c r="BT380" i="6"/>
  <c r="BO380" i="6"/>
  <c r="AV380" i="6"/>
  <c r="AS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W380" i="6"/>
  <c r="AL380" i="6"/>
  <c r="AJ380" i="6"/>
  <c r="BY380" i="6"/>
  <c r="BU380" i="6"/>
  <c r="BQ380" i="6"/>
  <c r="BM380" i="6"/>
  <c r="BI380" i="6"/>
  <c r="BE380" i="6"/>
  <c r="AX380" i="6"/>
  <c r="AT380" i="6"/>
  <c r="AK380" i="6"/>
  <c r="AH379" i="6"/>
  <c r="AJ379" i="6" s="1"/>
  <c r="AO379" i="6"/>
  <c r="AP379" i="6" s="1"/>
  <c r="AR379" i="6"/>
  <c r="AU379" i="6" s="1"/>
  <c r="BA380" i="6" l="1"/>
  <c r="AV379" i="6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X379" i="6"/>
  <c r="AT379" i="6"/>
  <c r="AW379" i="6"/>
  <c r="AS379" i="6"/>
  <c r="AN379" i="6"/>
  <c r="AH378" i="6"/>
  <c r="AK378" i="6" s="1"/>
  <c r="AO378" i="6"/>
  <c r="AP378" i="6" s="1"/>
  <c r="AR378" i="6"/>
  <c r="AT378" i="6" s="1"/>
  <c r="BA379" i="6" l="1"/>
  <c r="BV378" i="6"/>
  <c r="BR378" i="6"/>
  <c r="BN378" i="6"/>
  <c r="BJ378" i="6"/>
  <c r="BF378" i="6"/>
  <c r="BB378" i="6"/>
  <c r="AW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V378" i="6"/>
  <c r="AS378" i="6"/>
  <c r="AN378" i="6"/>
  <c r="AI378" i="6"/>
  <c r="BW378" i="6"/>
  <c r="BS378" i="6"/>
  <c r="BO378" i="6"/>
  <c r="BK378" i="6"/>
  <c r="BG378" i="6"/>
  <c r="BC378" i="6"/>
  <c r="AU378" i="6"/>
  <c r="AX378" i="6"/>
  <c r="AH377" i="6"/>
  <c r="AJ377" i="6" s="1"/>
  <c r="AO377" i="6"/>
  <c r="AP377" i="6" s="1"/>
  <c r="AR377" i="6"/>
  <c r="AS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V377" i="6"/>
  <c r="AU377" i="6"/>
  <c r="AK377" i="6"/>
  <c r="AX377" i="6"/>
  <c r="AT377" i="6"/>
  <c r="AW377" i="6"/>
  <c r="AN377" i="6"/>
  <c r="AH376" i="6"/>
  <c r="AI376" i="6" s="1"/>
  <c r="AO376" i="6"/>
  <c r="AP376" i="6" s="1"/>
  <c r="AR376" i="6"/>
  <c r="AT376" i="6" s="1"/>
  <c r="BA377" i="6" l="1"/>
  <c r="AW376" i="6"/>
  <c r="BK376" i="6"/>
  <c r="AV376" i="6"/>
  <c r="BW376" i="6"/>
  <c r="BG376" i="6"/>
  <c r="AU376" i="6"/>
  <c r="AS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X376" i="6"/>
  <c r="AK376" i="6"/>
  <c r="AM376" i="6"/>
  <c r="AH374" i="6"/>
  <c r="AK374" i="6" s="1"/>
  <c r="AO374" i="6"/>
  <c r="AP374" i="6" s="1"/>
  <c r="AR374" i="6"/>
  <c r="AU374" i="6" s="1"/>
  <c r="AH375" i="6"/>
  <c r="AK375" i="6" s="1"/>
  <c r="AO375" i="6"/>
  <c r="AP375" i="6" s="1"/>
  <c r="AR375" i="6"/>
  <c r="AT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AV375" i="6"/>
  <c r="BT375" i="6"/>
  <c r="BK375" i="6"/>
  <c r="BB375" i="6"/>
  <c r="BO374" i="6"/>
  <c r="BG374" i="6"/>
  <c r="AS375" i="6"/>
  <c r="AI375" i="6"/>
  <c r="AN374" i="6"/>
  <c r="AJ374" i="6"/>
  <c r="AM375" i="6"/>
  <c r="AV374" i="6"/>
  <c r="BV375" i="6"/>
  <c r="BO375" i="6"/>
  <c r="BG375" i="6"/>
  <c r="BX374" i="6"/>
  <c r="BR374" i="6"/>
  <c r="BJ374" i="6"/>
  <c r="BC374" i="6"/>
  <c r="AJ375" i="6"/>
  <c r="AS374" i="6"/>
  <c r="AM374" i="6"/>
  <c r="AI374" i="6"/>
  <c r="BX375" i="6"/>
  <c r="BS375" i="6"/>
  <c r="BN375" i="6"/>
  <c r="BH375" i="6"/>
  <c r="BC375" i="6"/>
  <c r="BV374" i="6"/>
  <c r="BP374" i="6"/>
  <c r="BK374" i="6"/>
  <c r="BF374" i="6"/>
  <c r="AW375" i="6"/>
  <c r="AL375" i="6"/>
  <c r="AW374" i="6"/>
  <c r="AL374" i="6"/>
  <c r="AU375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X375" i="6"/>
  <c r="AX374" i="6"/>
  <c r="AT374" i="6"/>
  <c r="AH373" i="6"/>
  <c r="AJ373" i="6" s="1"/>
  <c r="AO373" i="6"/>
  <c r="AP373" i="6" s="1"/>
  <c r="AR373" i="6"/>
  <c r="AS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V373" i="6"/>
  <c r="AM373" i="6"/>
  <c r="AI373" i="6"/>
  <c r="AU373" i="6"/>
  <c r="BX373" i="6"/>
  <c r="BT373" i="6"/>
  <c r="BP373" i="6"/>
  <c r="BL373" i="6"/>
  <c r="BH373" i="6"/>
  <c r="BD373" i="6"/>
  <c r="AX373" i="6"/>
  <c r="AT373" i="6"/>
  <c r="AK373" i="6"/>
  <c r="BW373" i="6"/>
  <c r="BS373" i="6"/>
  <c r="BO373" i="6"/>
  <c r="BK373" i="6"/>
  <c r="BG373" i="6"/>
  <c r="BC373" i="6"/>
  <c r="AW373" i="6"/>
  <c r="AN373" i="6"/>
  <c r="AH372" i="6"/>
  <c r="AJ372" i="6" s="1"/>
  <c r="AO372" i="6"/>
  <c r="AP372" i="6" s="1"/>
  <c r="AR372" i="6"/>
  <c r="AS372" i="6" s="1"/>
  <c r="BA373" i="6" l="1"/>
  <c r="BV372" i="6"/>
  <c r="BJ372" i="6"/>
  <c r="BF372" i="6"/>
  <c r="BR372" i="6"/>
  <c r="BB372" i="6"/>
  <c r="BN372" i="6"/>
  <c r="BY372" i="6"/>
  <c r="BQ372" i="6"/>
  <c r="BI372" i="6"/>
  <c r="AV372" i="6"/>
  <c r="AM372" i="6"/>
  <c r="AL372" i="6"/>
  <c r="BU372" i="6"/>
  <c r="BM372" i="6"/>
  <c r="BE372" i="6"/>
  <c r="AI372" i="6"/>
  <c r="AU372" i="6"/>
  <c r="BX372" i="6"/>
  <c r="BT372" i="6"/>
  <c r="BP372" i="6"/>
  <c r="BL372" i="6"/>
  <c r="BH372" i="6"/>
  <c r="BD372" i="6"/>
  <c r="AX372" i="6"/>
  <c r="AT372" i="6"/>
  <c r="AK372" i="6"/>
  <c r="BW372" i="6"/>
  <c r="BS372" i="6"/>
  <c r="BO372" i="6"/>
  <c r="BK372" i="6"/>
  <c r="BG372" i="6"/>
  <c r="BC372" i="6"/>
  <c r="AW372" i="6"/>
  <c r="AN372" i="6"/>
  <c r="AH371" i="6"/>
  <c r="AK371" i="6" s="1"/>
  <c r="AO371" i="6"/>
  <c r="AP371" i="6" s="1"/>
  <c r="AR371" i="6"/>
  <c r="AT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AV371" i="6"/>
  <c r="BU371" i="6"/>
  <c r="BO371" i="6"/>
  <c r="BJ371" i="6"/>
  <c r="BE371" i="6"/>
  <c r="AS371" i="6"/>
  <c r="AM371" i="6"/>
  <c r="AW371" i="6"/>
  <c r="AL371" i="6"/>
  <c r="AU371" i="6"/>
  <c r="BX371" i="6"/>
  <c r="BT371" i="6"/>
  <c r="BP371" i="6"/>
  <c r="BL371" i="6"/>
  <c r="BH371" i="6"/>
  <c r="BD371" i="6"/>
  <c r="AX371" i="6"/>
  <c r="AH370" i="6"/>
  <c r="AJ370" i="6" s="1"/>
  <c r="AO370" i="6"/>
  <c r="AP370" i="6" s="1"/>
  <c r="AR370" i="6"/>
  <c r="AS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AV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U370" i="6"/>
  <c r="AX370" i="6"/>
  <c r="AT370" i="6"/>
  <c r="AK370" i="6"/>
  <c r="AW370" i="6"/>
  <c r="AN370" i="6"/>
  <c r="AH369" i="6"/>
  <c r="AI369" i="6" s="1"/>
  <c r="AO369" i="6"/>
  <c r="AP369" i="6" s="1"/>
  <c r="AR369" i="6"/>
  <c r="AU369" i="6" s="1"/>
  <c r="BA370" i="6" l="1"/>
  <c r="BT369" i="6"/>
  <c r="BO369" i="6"/>
  <c r="BJ369" i="6"/>
  <c r="BX369" i="6"/>
  <c r="BE369" i="6"/>
  <c r="BU369" i="6"/>
  <c r="BK369" i="6"/>
  <c r="AW369" i="6"/>
  <c r="AV369" i="6"/>
  <c r="BY369" i="6"/>
  <c r="BQ369" i="6"/>
  <c r="BF369" i="6"/>
  <c r="AS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X369" i="6"/>
  <c r="AT369" i="6"/>
  <c r="AK369" i="6"/>
  <c r="AH368" i="6"/>
  <c r="AI368" i="6" s="1"/>
  <c r="AO368" i="6"/>
  <c r="AP368" i="6" s="1"/>
  <c r="AR368" i="6"/>
  <c r="AT368" i="6" s="1"/>
  <c r="BA369" i="6" l="1"/>
  <c r="AW368" i="6"/>
  <c r="BK368" i="6"/>
  <c r="AV368" i="6"/>
  <c r="AU368" i="6"/>
  <c r="AS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X368" i="6"/>
  <c r="AK368" i="6"/>
  <c r="AM368" i="6"/>
  <c r="AH367" i="6"/>
  <c r="AK367" i="6" s="1"/>
  <c r="AO367" i="6"/>
  <c r="AP367" i="6" s="1"/>
  <c r="AR367" i="6"/>
  <c r="AT367" i="6" s="1"/>
  <c r="BA368" i="6" l="1"/>
  <c r="BS367" i="6"/>
  <c r="BJ367" i="6"/>
  <c r="AS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W367" i="6"/>
  <c r="AN367" i="6"/>
  <c r="AI367" i="6"/>
  <c r="AM367" i="6"/>
  <c r="BW367" i="6"/>
  <c r="BR367" i="6"/>
  <c r="BL367" i="6"/>
  <c r="BG367" i="6"/>
  <c r="BB367" i="6"/>
  <c r="AL367" i="6"/>
  <c r="AV367" i="6"/>
  <c r="AU367" i="6"/>
  <c r="BY367" i="6"/>
  <c r="BU367" i="6"/>
  <c r="BQ367" i="6"/>
  <c r="BM367" i="6"/>
  <c r="BI367" i="6"/>
  <c r="BE367" i="6"/>
  <c r="AX367" i="6"/>
  <c r="AH366" i="6"/>
  <c r="AJ366" i="6" s="1"/>
  <c r="AO366" i="6"/>
  <c r="AP366" i="6" s="1"/>
  <c r="AR366" i="6"/>
  <c r="AS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AV366" i="6"/>
  <c r="AU366" i="6"/>
  <c r="BX366" i="6"/>
  <c r="BT366" i="6"/>
  <c r="BP366" i="6"/>
  <c r="BL366" i="6"/>
  <c r="BH366" i="6"/>
  <c r="BD366" i="6"/>
  <c r="AX366" i="6"/>
  <c r="AT366" i="6"/>
  <c r="BW366" i="6"/>
  <c r="BS366" i="6"/>
  <c r="BO366" i="6"/>
  <c r="BK366" i="6"/>
  <c r="BG366" i="6"/>
  <c r="BC366" i="6"/>
  <c r="AW366" i="6"/>
  <c r="AN366" i="6"/>
  <c r="AH365" i="6"/>
  <c r="AK365" i="6" s="1"/>
  <c r="AO365" i="6"/>
  <c r="AP365" i="6" s="1"/>
  <c r="AR365" i="6"/>
  <c r="AT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V365" i="6"/>
  <c r="AJ365" i="6"/>
  <c r="BV365" i="6"/>
  <c r="BQ365" i="6"/>
  <c r="BK365" i="6"/>
  <c r="BF365" i="6"/>
  <c r="AW365" i="6"/>
  <c r="AL365" i="6"/>
  <c r="BI365" i="6"/>
  <c r="BC365" i="6"/>
  <c r="AS365" i="6"/>
  <c r="AN365" i="6"/>
  <c r="AI365" i="6"/>
  <c r="AU365" i="6"/>
  <c r="BX365" i="6"/>
  <c r="BT365" i="6"/>
  <c r="BP365" i="6"/>
  <c r="BL365" i="6"/>
  <c r="BH365" i="6"/>
  <c r="BD365" i="6"/>
  <c r="AX365" i="6"/>
  <c r="AH364" i="6"/>
  <c r="AI364" i="6" s="1"/>
  <c r="AO364" i="6"/>
  <c r="AP364" i="6" s="1"/>
  <c r="AR364" i="6"/>
  <c r="AU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AW364" i="6"/>
  <c r="BU364" i="6"/>
  <c r="BO364" i="6"/>
  <c r="BJ364" i="6"/>
  <c r="BE364" i="6"/>
  <c r="AV364" i="6"/>
  <c r="BY364" i="6"/>
  <c r="BS364" i="6"/>
  <c r="BN364" i="6"/>
  <c r="BI364" i="6"/>
  <c r="BC364" i="6"/>
  <c r="AS364" i="6"/>
  <c r="AN364" i="6"/>
  <c r="AL364" i="6"/>
  <c r="BX364" i="6"/>
  <c r="BT364" i="6"/>
  <c r="BP364" i="6"/>
  <c r="BL364" i="6"/>
  <c r="BH364" i="6"/>
  <c r="BD364" i="6"/>
  <c r="AX364" i="6"/>
  <c r="AT364" i="6"/>
  <c r="AK364" i="6"/>
  <c r="AM364" i="6"/>
  <c r="AH363" i="6"/>
  <c r="AJ363" i="6" s="1"/>
  <c r="AO363" i="6"/>
  <c r="AP363" i="6" s="1"/>
  <c r="AR363" i="6"/>
  <c r="AU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V363" i="6"/>
  <c r="AX363" i="6"/>
  <c r="AT363" i="6"/>
  <c r="AK363" i="6"/>
  <c r="AW363" i="6"/>
  <c r="AS363" i="6"/>
  <c r="AN363" i="6"/>
  <c r="AH362" i="6"/>
  <c r="AI362" i="6" s="1"/>
  <c r="AO362" i="6"/>
  <c r="AP362" i="6" s="1"/>
  <c r="AR362" i="6"/>
  <c r="AT362" i="6" s="1"/>
  <c r="BA363" i="6" l="1"/>
  <c r="AV362" i="6"/>
  <c r="AU362" i="6"/>
  <c r="AW362" i="6"/>
  <c r="AS362" i="6"/>
  <c r="AX362" i="6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AR361" i="6"/>
  <c r="AT361" i="6" s="1"/>
  <c r="BA362" i="6" l="1"/>
  <c r="BY361" i="6"/>
  <c r="BE361" i="6"/>
  <c r="AM361" i="6"/>
  <c r="BU361" i="6"/>
  <c r="AW361" i="6"/>
  <c r="AL361" i="6"/>
  <c r="BQ361" i="6"/>
  <c r="BI361" i="6"/>
  <c r="BM361" i="6"/>
  <c r="AV361" i="6"/>
  <c r="AJ361" i="6"/>
  <c r="BX361" i="6"/>
  <c r="BT361" i="6"/>
  <c r="BP361" i="6"/>
  <c r="BL361" i="6"/>
  <c r="BH361" i="6"/>
  <c r="BD361" i="6"/>
  <c r="AS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U361" i="6"/>
  <c r="AX361" i="6"/>
  <c r="AH360" i="6"/>
  <c r="AI360" i="6" s="1"/>
  <c r="AO360" i="6"/>
  <c r="AP360" i="6" s="1"/>
  <c r="AR360" i="6"/>
  <c r="AT360" i="6" s="1"/>
  <c r="BA361" i="6" l="1"/>
  <c r="AS360" i="6"/>
  <c r="AW360" i="6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V360" i="6"/>
  <c r="AU360" i="6"/>
  <c r="AL360" i="6"/>
  <c r="AX360" i="6"/>
  <c r="AK360" i="6"/>
  <c r="AM360" i="6"/>
  <c r="AH358" i="6"/>
  <c r="AK358" i="6" s="1"/>
  <c r="AO358" i="6"/>
  <c r="AP358" i="6" s="1"/>
  <c r="AR358" i="6"/>
  <c r="AT358" i="6" s="1"/>
  <c r="AH359" i="6"/>
  <c r="AK359" i="6" s="1"/>
  <c r="AO359" i="6"/>
  <c r="AP359" i="6" s="1"/>
  <c r="AR359" i="6"/>
  <c r="AT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BA360" i="6" l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AR357" i="6"/>
  <c r="AS357" i="6" s="1"/>
  <c r="BA359" i="6" l="1"/>
  <c r="BA358" i="6"/>
  <c r="AM357" i="6"/>
  <c r="BQ357" i="6"/>
  <c r="AV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U357" i="6"/>
  <c r="AX357" i="6"/>
  <c r="AT357" i="6"/>
  <c r="AK357" i="6"/>
  <c r="AW357" i="6"/>
  <c r="AN357" i="6"/>
  <c r="AH356" i="6"/>
  <c r="AO356" i="6"/>
  <c r="AP356" i="6" s="1"/>
  <c r="AR356" i="6"/>
  <c r="AH355" i="6"/>
  <c r="BX355" i="6" s="1"/>
  <c r="AO355" i="6"/>
  <c r="AP355" i="6" s="1"/>
  <c r="AR355" i="6"/>
  <c r="AT355" i="6" s="1"/>
  <c r="AH354" i="6"/>
  <c r="BC354" i="6" s="1"/>
  <c r="AO354" i="6"/>
  <c r="AP354" i="6" s="1"/>
  <c r="AR354" i="6"/>
  <c r="AH353" i="6"/>
  <c r="BP353" i="6" s="1"/>
  <c r="AR353" i="6"/>
  <c r="MJ220" i="11"/>
  <c r="AH352" i="6"/>
  <c r="BE352" i="6" s="1"/>
  <c r="AO352" i="6"/>
  <c r="AP352" i="6" s="1"/>
  <c r="AR352" i="6"/>
  <c r="AU352" i="6" s="1"/>
  <c r="AH351" i="6"/>
  <c r="AO351" i="6"/>
  <c r="AP351" i="6" s="1"/>
  <c r="AR351" i="6"/>
  <c r="AT351" i="6" s="1"/>
  <c r="AH350" i="6"/>
  <c r="BE350" i="6" s="1"/>
  <c r="AO350" i="6"/>
  <c r="AP350" i="6" s="1"/>
  <c r="AR350" i="6"/>
  <c r="AX350" i="6" s="1"/>
  <c r="AH349" i="6"/>
  <c r="BG349" i="6" s="1"/>
  <c r="AO349" i="6"/>
  <c r="AP349" i="6" s="1"/>
  <c r="AR349" i="6"/>
  <c r="AH348" i="6"/>
  <c r="BD348" i="6" s="1"/>
  <c r="AO348" i="6"/>
  <c r="AP348" i="6" s="1"/>
  <c r="AR348" i="6"/>
  <c r="AW348" i="6" s="1"/>
  <c r="AH347" i="6"/>
  <c r="AJ347" i="6" s="1"/>
  <c r="AO347" i="6"/>
  <c r="AP347" i="6" s="1"/>
  <c r="AR347" i="6"/>
  <c r="AV347" i="6" s="1"/>
  <c r="AH346" i="6"/>
  <c r="AO346" i="6"/>
  <c r="AP346" i="6" s="1"/>
  <c r="AR346" i="6"/>
  <c r="AH345" i="6"/>
  <c r="AO345" i="6"/>
  <c r="AP345" i="6" s="1"/>
  <c r="AR345" i="6"/>
  <c r="AV345" i="6" s="1"/>
  <c r="AH344" i="6"/>
  <c r="BQ344" i="6" s="1"/>
  <c r="AO344" i="6"/>
  <c r="AP344" i="6" s="1"/>
  <c r="AR344" i="6"/>
  <c r="AH343" i="6"/>
  <c r="BQ343" i="6" s="1"/>
  <c r="AO343" i="6"/>
  <c r="AP343" i="6" s="1"/>
  <c r="AR343" i="6"/>
  <c r="AX343" i="6" s="1"/>
  <c r="AH342" i="6"/>
  <c r="BK342" i="6" s="1"/>
  <c r="AO342" i="6"/>
  <c r="AP342" i="6" s="1"/>
  <c r="AR342" i="6"/>
  <c r="AU342" i="6" s="1"/>
  <c r="AH341" i="6"/>
  <c r="BP341" i="6" s="1"/>
  <c r="AO341" i="6"/>
  <c r="AP341" i="6" s="1"/>
  <c r="AR341" i="6"/>
  <c r="AU341" i="6" s="1"/>
  <c r="AH340" i="6"/>
  <c r="AO340" i="6"/>
  <c r="AP340" i="6" s="1"/>
  <c r="AR340" i="6"/>
  <c r="AH339" i="6"/>
  <c r="BM339" i="6" s="1"/>
  <c r="AO339" i="6"/>
  <c r="AP339" i="6" s="1"/>
  <c r="AR339" i="6"/>
  <c r="AH338" i="6"/>
  <c r="AO338" i="6"/>
  <c r="AP338" i="6" s="1"/>
  <c r="AR338" i="6"/>
  <c r="AS338" i="6" s="1"/>
  <c r="AH336" i="6"/>
  <c r="BE336" i="6" s="1"/>
  <c r="AO336" i="6"/>
  <c r="AP336" i="6" s="1"/>
  <c r="AR336" i="6"/>
  <c r="AH337" i="6"/>
  <c r="AO337" i="6"/>
  <c r="AP337" i="6" s="1"/>
  <c r="AR337" i="6"/>
  <c r="AU337" i="6" s="1"/>
  <c r="AH288" i="6"/>
  <c r="BH288" i="6" s="1"/>
  <c r="AO288" i="6"/>
  <c r="AP288" i="6" s="1"/>
  <c r="AR288" i="6"/>
  <c r="AH289" i="6"/>
  <c r="AO289" i="6"/>
  <c r="AP289" i="6" s="1"/>
  <c r="AR289" i="6"/>
  <c r="AH290" i="6"/>
  <c r="BJ290" i="6" s="1"/>
  <c r="AO290" i="6"/>
  <c r="AP290" i="6" s="1"/>
  <c r="AR290" i="6"/>
  <c r="AV290" i="6" s="1"/>
  <c r="AH291" i="6"/>
  <c r="AO291" i="6"/>
  <c r="AP291" i="6" s="1"/>
  <c r="AR291" i="6"/>
  <c r="AH292" i="6"/>
  <c r="BN292" i="6" s="1"/>
  <c r="AO292" i="6"/>
  <c r="AP292" i="6" s="1"/>
  <c r="AR292" i="6"/>
  <c r="AH293" i="6"/>
  <c r="AI293" i="6" s="1"/>
  <c r="AO293" i="6"/>
  <c r="AP293" i="6" s="1"/>
  <c r="AR293" i="6"/>
  <c r="AX293" i="6" s="1"/>
  <c r="AH294" i="6"/>
  <c r="AO294" i="6"/>
  <c r="AP294" i="6" s="1"/>
  <c r="AR294" i="6"/>
  <c r="AW294" i="6" s="1"/>
  <c r="AH295" i="6"/>
  <c r="AO295" i="6"/>
  <c r="AP295" i="6" s="1"/>
  <c r="AR295" i="6"/>
  <c r="AS295" i="6" s="1"/>
  <c r="AH296" i="6"/>
  <c r="BJ296" i="6" s="1"/>
  <c r="AO296" i="6"/>
  <c r="AP296" i="6" s="1"/>
  <c r="AR296" i="6"/>
  <c r="AX296" i="6" s="1"/>
  <c r="AH297" i="6"/>
  <c r="BB297" i="6" s="1"/>
  <c r="AO297" i="6"/>
  <c r="AP297" i="6" s="1"/>
  <c r="AR297" i="6"/>
  <c r="AS297" i="6" s="1"/>
  <c r="AH298" i="6"/>
  <c r="AO298" i="6"/>
  <c r="AP298" i="6" s="1"/>
  <c r="AR298" i="6"/>
  <c r="AU298" i="6" s="1"/>
  <c r="AH299" i="6"/>
  <c r="BD299" i="6" s="1"/>
  <c r="AO299" i="6"/>
  <c r="AP299" i="6" s="1"/>
  <c r="AR299" i="6"/>
  <c r="AU299" i="6" s="1"/>
  <c r="AH300" i="6"/>
  <c r="BD300" i="6" s="1"/>
  <c r="AO300" i="6"/>
  <c r="AP300" i="6" s="1"/>
  <c r="AR300" i="6"/>
  <c r="AH301" i="6"/>
  <c r="AO301" i="6"/>
  <c r="AP301" i="6" s="1"/>
  <c r="AR301" i="6"/>
  <c r="AH302" i="6"/>
  <c r="BL302" i="6" s="1"/>
  <c r="AO302" i="6"/>
  <c r="AP302" i="6" s="1"/>
  <c r="AR302" i="6"/>
  <c r="AH303" i="6"/>
  <c r="BK303" i="6" s="1"/>
  <c r="AO303" i="6"/>
  <c r="AP303" i="6" s="1"/>
  <c r="AR303" i="6"/>
  <c r="AV303" i="6" s="1"/>
  <c r="AH304" i="6"/>
  <c r="AO304" i="6"/>
  <c r="AP304" i="6" s="1"/>
  <c r="AR304" i="6"/>
  <c r="AW304" i="6" s="1"/>
  <c r="AH305" i="6"/>
  <c r="BO305" i="6" s="1"/>
  <c r="AO305" i="6"/>
  <c r="AP305" i="6" s="1"/>
  <c r="AR305" i="6"/>
  <c r="AH306" i="6"/>
  <c r="AO306" i="6"/>
  <c r="AP306" i="6" s="1"/>
  <c r="AR306" i="6"/>
  <c r="AH307" i="6"/>
  <c r="BU307" i="6" s="1"/>
  <c r="AO307" i="6"/>
  <c r="AP307" i="6" s="1"/>
  <c r="AR307" i="6"/>
  <c r="AT307" i="6" s="1"/>
  <c r="AH308" i="6"/>
  <c r="AK308" i="6" s="1"/>
  <c r="AO308" i="6"/>
  <c r="AP308" i="6" s="1"/>
  <c r="AR308" i="6"/>
  <c r="AU308" i="6" s="1"/>
  <c r="AH309" i="6"/>
  <c r="BK309" i="6" s="1"/>
  <c r="AO309" i="6"/>
  <c r="AP309" i="6" s="1"/>
  <c r="AR309" i="6"/>
  <c r="AU309" i="6" s="1"/>
  <c r="AH310" i="6"/>
  <c r="BM310" i="6" s="1"/>
  <c r="AO310" i="6"/>
  <c r="AP310" i="6" s="1"/>
  <c r="AR310" i="6"/>
  <c r="AH311" i="6"/>
  <c r="AO311" i="6"/>
  <c r="AP311" i="6" s="1"/>
  <c r="AR311" i="6"/>
  <c r="AS311" i="6" s="1"/>
  <c r="AH312" i="6"/>
  <c r="AO312" i="6"/>
  <c r="AP312" i="6" s="1"/>
  <c r="AR312" i="6"/>
  <c r="AS312" i="6" s="1"/>
  <c r="AH313" i="6"/>
  <c r="AO313" i="6"/>
  <c r="AP313" i="6" s="1"/>
  <c r="AR313" i="6"/>
  <c r="AH314" i="6"/>
  <c r="AO314" i="6"/>
  <c r="AP314" i="6" s="1"/>
  <c r="AR314" i="6"/>
  <c r="AW314" i="6" s="1"/>
  <c r="AH315" i="6"/>
  <c r="AO315" i="6"/>
  <c r="AP315" i="6" s="1"/>
  <c r="AR315" i="6"/>
  <c r="AH316" i="6"/>
  <c r="AO316" i="6"/>
  <c r="AP316" i="6" s="1"/>
  <c r="AR316" i="6"/>
  <c r="AH317" i="6"/>
  <c r="AM317" i="6" s="1"/>
  <c r="AO317" i="6"/>
  <c r="AP317" i="6" s="1"/>
  <c r="AR317" i="6"/>
  <c r="AH318" i="6"/>
  <c r="AO318" i="6"/>
  <c r="AP318" i="6" s="1"/>
  <c r="AR318" i="6"/>
  <c r="AS318" i="6" s="1"/>
  <c r="AH319" i="6"/>
  <c r="BP319" i="6" s="1"/>
  <c r="AO319" i="6"/>
  <c r="AP319" i="6" s="1"/>
  <c r="AR319" i="6"/>
  <c r="AH320" i="6"/>
  <c r="AO320" i="6"/>
  <c r="AP320" i="6" s="1"/>
  <c r="AR320" i="6"/>
  <c r="AX320" i="6" s="1"/>
  <c r="AH321" i="6"/>
  <c r="BW321" i="6" s="1"/>
  <c r="AO321" i="6"/>
  <c r="AP321" i="6" s="1"/>
  <c r="AR321" i="6"/>
  <c r="AH322" i="6"/>
  <c r="AI322" i="6" s="1"/>
  <c r="AO322" i="6"/>
  <c r="AP322" i="6" s="1"/>
  <c r="AR322" i="6"/>
  <c r="AW322" i="6" s="1"/>
  <c r="AH323" i="6"/>
  <c r="BU323" i="6" s="1"/>
  <c r="AO323" i="6"/>
  <c r="AP323" i="6" s="1"/>
  <c r="AR323" i="6"/>
  <c r="AH324" i="6"/>
  <c r="AO324" i="6"/>
  <c r="AP324" i="6" s="1"/>
  <c r="AR324" i="6"/>
  <c r="AH325" i="6"/>
  <c r="AO325" i="6"/>
  <c r="AP325" i="6" s="1"/>
  <c r="AR325" i="6"/>
  <c r="AH326" i="6"/>
  <c r="AO326" i="6"/>
  <c r="AP326" i="6" s="1"/>
  <c r="AR326" i="6"/>
  <c r="AH327" i="6"/>
  <c r="BS327" i="6" s="1"/>
  <c r="AO327" i="6"/>
  <c r="AP327" i="6" s="1"/>
  <c r="AR327" i="6"/>
  <c r="AH328" i="6"/>
  <c r="AO328" i="6"/>
  <c r="AP328" i="6" s="1"/>
  <c r="AR328" i="6"/>
  <c r="AH329" i="6"/>
  <c r="BY329" i="6" s="1"/>
  <c r="AO329" i="6"/>
  <c r="AP329" i="6" s="1"/>
  <c r="AR329" i="6"/>
  <c r="AH330" i="6"/>
  <c r="AO330" i="6"/>
  <c r="AP330" i="6" s="1"/>
  <c r="AR330" i="6"/>
  <c r="AH331" i="6"/>
  <c r="AO331" i="6"/>
  <c r="AP331" i="6" s="1"/>
  <c r="AR331" i="6"/>
  <c r="AH332" i="6"/>
  <c r="AO332" i="6"/>
  <c r="AP332" i="6" s="1"/>
  <c r="AR332" i="6"/>
  <c r="AT332" i="6" s="1"/>
  <c r="AH333" i="6"/>
  <c r="BN333" i="6" s="1"/>
  <c r="AO333" i="6"/>
  <c r="AP333" i="6" s="1"/>
  <c r="AR333" i="6"/>
  <c r="AX333" i="6" s="1"/>
  <c r="AH334" i="6"/>
  <c r="BW334" i="6" s="1"/>
  <c r="AO334" i="6"/>
  <c r="AP334" i="6" s="1"/>
  <c r="AR334" i="6"/>
  <c r="AS334" i="6" s="1"/>
  <c r="AH335" i="6"/>
  <c r="BU335" i="6" s="1"/>
  <c r="AO335" i="6"/>
  <c r="AP335" i="6" s="1"/>
  <c r="AR335" i="6"/>
  <c r="AS335" i="6" s="1"/>
  <c r="AH279" i="6"/>
  <c r="BF279" i="6" s="1"/>
  <c r="AO279" i="6"/>
  <c r="AP279" i="6" s="1"/>
  <c r="AR279" i="6"/>
  <c r="AH280" i="6"/>
  <c r="BR280" i="6" s="1"/>
  <c r="AO280" i="6"/>
  <c r="AP280" i="6" s="1"/>
  <c r="AR280" i="6"/>
  <c r="AH281" i="6"/>
  <c r="BY281" i="6" s="1"/>
  <c r="AO281" i="6"/>
  <c r="AP281" i="6" s="1"/>
  <c r="AR281" i="6"/>
  <c r="AH282" i="6"/>
  <c r="BF282" i="6" s="1"/>
  <c r="AO282" i="6"/>
  <c r="AP282" i="6" s="1"/>
  <c r="AR282" i="6"/>
  <c r="AU282" i="6" s="1"/>
  <c r="AH283" i="6"/>
  <c r="BC283" i="6" s="1"/>
  <c r="AO283" i="6"/>
  <c r="AP283" i="6" s="1"/>
  <c r="AR283" i="6"/>
  <c r="AS283" i="6" s="1"/>
  <c r="AH284" i="6"/>
  <c r="AO284" i="6"/>
  <c r="AP284" i="6" s="1"/>
  <c r="AR284" i="6"/>
  <c r="AH285" i="6"/>
  <c r="BH285" i="6" s="1"/>
  <c r="AO285" i="6"/>
  <c r="AP285" i="6" s="1"/>
  <c r="AR285" i="6"/>
  <c r="AT285" i="6" s="1"/>
  <c r="AH286" i="6"/>
  <c r="BB286" i="6" s="1"/>
  <c r="AO286" i="6"/>
  <c r="AP286" i="6" s="1"/>
  <c r="AR286" i="6"/>
  <c r="AX286" i="6" s="1"/>
  <c r="AH287" i="6"/>
  <c r="AO287" i="6"/>
  <c r="AP287" i="6" s="1"/>
  <c r="AR287" i="6"/>
  <c r="AH274" i="6"/>
  <c r="AO274" i="6"/>
  <c r="AP274" i="6" s="1"/>
  <c r="AR274" i="6"/>
  <c r="AX274" i="6" s="1"/>
  <c r="AH275" i="6"/>
  <c r="BL275" i="6" s="1"/>
  <c r="AO275" i="6"/>
  <c r="AP275" i="6" s="1"/>
  <c r="AR275" i="6"/>
  <c r="AH276" i="6"/>
  <c r="AO276" i="6"/>
  <c r="AP276" i="6" s="1"/>
  <c r="AR276" i="6"/>
  <c r="AV276" i="6" s="1"/>
  <c r="AH277" i="6"/>
  <c r="AO277" i="6"/>
  <c r="AP277" i="6" s="1"/>
  <c r="AR277" i="6"/>
  <c r="AV277" i="6" s="1"/>
  <c r="AH278" i="6"/>
  <c r="AO278" i="6"/>
  <c r="AP278" i="6" s="1"/>
  <c r="AR278" i="6"/>
  <c r="AH273" i="6"/>
  <c r="BG273" i="6" s="1"/>
  <c r="AO273" i="6"/>
  <c r="AP273" i="6" s="1"/>
  <c r="AR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KZ112" i="11"/>
  <c r="LA112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82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220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JV58" i="11"/>
  <c r="JV85" i="11"/>
  <c r="JV112" i="11"/>
  <c r="JV139" i="11"/>
  <c r="JV193" i="11"/>
  <c r="JV301" i="11"/>
  <c r="JV328" i="11"/>
  <c r="JV355" i="11"/>
  <c r="JV409" i="11"/>
  <c r="JV436" i="11"/>
  <c r="JV463" i="11"/>
  <c r="JV31" i="11"/>
  <c r="JV166" i="11"/>
  <c r="JV247" i="11"/>
  <c r="JV274" i="11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36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28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409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N490" i="11"/>
  <c r="JO490" i="11"/>
  <c r="JP490" i="11"/>
  <c r="JQ490" i="11"/>
  <c r="JR490" i="11"/>
  <c r="JS490" i="11"/>
  <c r="JT490" i="11"/>
  <c r="JU490" i="11"/>
  <c r="JV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N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N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N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N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N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N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N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F274" i="11"/>
  <c r="JG274" i="11"/>
  <c r="JH274" i="11"/>
  <c r="JI274" i="11"/>
  <c r="JJ274" i="11"/>
  <c r="JK274" i="11"/>
  <c r="JL274" i="11"/>
  <c r="JM274" i="11"/>
  <c r="JN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C247" i="11"/>
  <c r="JD247" i="11"/>
  <c r="JE247" i="11"/>
  <c r="JG247" i="11"/>
  <c r="JH247" i="11"/>
  <c r="JI247" i="11"/>
  <c r="JJ247" i="11"/>
  <c r="JK247" i="11"/>
  <c r="JL247" i="11"/>
  <c r="JM247" i="11"/>
  <c r="JN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C220" i="11"/>
  <c r="JD220" i="11"/>
  <c r="JE220" i="11"/>
  <c r="JG220" i="11"/>
  <c r="JH220" i="11"/>
  <c r="JI220" i="11"/>
  <c r="JJ220" i="11"/>
  <c r="JK220" i="11"/>
  <c r="JL220" i="11"/>
  <c r="JM220" i="11"/>
  <c r="JN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N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KZ193" i="11"/>
  <c r="LA193" i="11"/>
  <c r="LB193" i="11"/>
  <c r="LC193" i="11"/>
  <c r="LD193" i="11"/>
  <c r="LE193" i="11"/>
  <c r="LF193" i="11"/>
  <c r="LG193" i="11"/>
  <c r="LH193" i="11"/>
  <c r="LI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NX193" i="11"/>
  <c r="NY193" i="11"/>
  <c r="NZ193" i="11"/>
  <c r="OA193" i="11"/>
  <c r="OB193" i="11"/>
  <c r="OC193" i="11"/>
  <c r="OD193" i="11"/>
  <c r="OE193" i="11"/>
  <c r="OF193" i="11"/>
  <c r="OG193" i="11"/>
  <c r="OH193" i="11"/>
  <c r="OI193" i="11"/>
  <c r="OJ193" i="11"/>
  <c r="OK193" i="11"/>
  <c r="OL193" i="11"/>
  <c r="OM193" i="1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N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KZ166" i="11"/>
  <c r="LA166" i="11"/>
  <c r="LB166" i="11"/>
  <c r="LC166" i="11"/>
  <c r="LD166" i="11"/>
  <c r="LE166" i="11"/>
  <c r="LF166" i="11"/>
  <c r="LG166" i="11"/>
  <c r="LH166" i="11"/>
  <c r="LI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NX166" i="11"/>
  <c r="NY166" i="11"/>
  <c r="NZ166" i="11"/>
  <c r="OA166" i="11"/>
  <c r="OB166" i="11"/>
  <c r="OC166" i="11"/>
  <c r="OD166" i="11"/>
  <c r="OE166" i="11"/>
  <c r="OF166" i="11"/>
  <c r="OG166" i="11"/>
  <c r="OH166" i="11"/>
  <c r="OI166" i="11"/>
  <c r="OJ166" i="11"/>
  <c r="OK166" i="11"/>
  <c r="OL166" i="11"/>
  <c r="IW139" i="11"/>
  <c r="IX139" i="11"/>
  <c r="IY139" i="11"/>
  <c r="IZ139" i="11"/>
  <c r="JA139" i="11"/>
  <c r="JB139" i="11"/>
  <c r="JC139" i="11"/>
  <c r="JD139" i="11"/>
  <c r="JE139" i="11"/>
  <c r="JF139" i="11"/>
  <c r="JG139" i="11"/>
  <c r="JH139" i="11"/>
  <c r="JI139" i="11"/>
  <c r="JJ139" i="11"/>
  <c r="JK139" i="11"/>
  <c r="JL139" i="11"/>
  <c r="JM139" i="11"/>
  <c r="JN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KZ139" i="11"/>
  <c r="LA139" i="11"/>
  <c r="LB139" i="11"/>
  <c r="LC139" i="11"/>
  <c r="LD139" i="11"/>
  <c r="LE139" i="11"/>
  <c r="LF139" i="11"/>
  <c r="LG139" i="11"/>
  <c r="LH139" i="11"/>
  <c r="LI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NX139" i="11"/>
  <c r="NY139" i="11"/>
  <c r="NZ139" i="11"/>
  <c r="OA139" i="11"/>
  <c r="OB139" i="11"/>
  <c r="OC139" i="11"/>
  <c r="OD139" i="11"/>
  <c r="OE139" i="11"/>
  <c r="OF139" i="11"/>
  <c r="OG139" i="11"/>
  <c r="OH139" i="11"/>
  <c r="OI139" i="11"/>
  <c r="OJ139" i="11"/>
  <c r="OK139" i="11"/>
  <c r="OL139" i="1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B112" i="11"/>
  <c r="LC112" i="11"/>
  <c r="LD112" i="11"/>
  <c r="LE112" i="11"/>
  <c r="LF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JC274" i="11"/>
  <c r="JC355" i="11"/>
  <c r="JC382" i="11"/>
  <c r="JC436" i="11"/>
  <c r="JC463" i="11"/>
  <c r="JC490" i="11"/>
  <c r="JF58" i="11"/>
  <c r="JF85" i="11"/>
  <c r="JF112" i="11"/>
  <c r="JF166" i="11"/>
  <c r="JF193" i="11"/>
  <c r="JF220" i="11"/>
  <c r="JF247" i="11"/>
  <c r="JF355" i="11"/>
  <c r="JF382" i="11"/>
  <c r="JF409" i="11"/>
  <c r="JF463" i="11"/>
  <c r="JF490" i="11"/>
  <c r="JC328" i="11"/>
  <c r="JF301" i="1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AH253" i="6"/>
  <c r="AM253" i="6" s="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4" i="12"/>
  <c r="O2" i="12" s="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/>
  <c r="FS31" i="11"/>
  <c r="AR180" i="6"/>
  <c r="AT180" i="6" s="1"/>
  <c r="FT31" i="11"/>
  <c r="FU31" i="11"/>
  <c r="FV31" i="11"/>
  <c r="AR183" i="6"/>
  <c r="FW31" i="11"/>
  <c r="AR184" i="6"/>
  <c r="AU184" i="6" s="1"/>
  <c r="FX31" i="11"/>
  <c r="FY31" i="11"/>
  <c r="FZ31" i="11"/>
  <c r="AR187" i="6"/>
  <c r="GA31" i="11"/>
  <c r="AR188" i="6"/>
  <c r="AV188" i="6" s="1"/>
  <c r="GB31" i="11"/>
  <c r="GC31" i="11"/>
  <c r="GD31" i="11"/>
  <c r="GE31" i="11"/>
  <c r="GF31" i="11"/>
  <c r="GG31" i="11"/>
  <c r="GH31" i="11"/>
  <c r="AR195" i="6"/>
  <c r="GI31" i="11"/>
  <c r="AR196" i="6"/>
  <c r="AS196" i="6" s="1"/>
  <c r="GJ31" i="11"/>
  <c r="GK31" i="11"/>
  <c r="GL31" i="11"/>
  <c r="AR199" i="6"/>
  <c r="AV199" i="6" s="1"/>
  <c r="GM31" i="11"/>
  <c r="AR200" i="6"/>
  <c r="AV200" i="6" s="1"/>
  <c r="GN31" i="11"/>
  <c r="GO31" i="11"/>
  <c r="GP31" i="11"/>
  <c r="GQ31" i="11"/>
  <c r="AR204" i="6"/>
  <c r="GR31" i="11"/>
  <c r="GS31" i="11"/>
  <c r="GT31" i="11"/>
  <c r="AR207" i="6"/>
  <c r="AS207" i="6" s="1"/>
  <c r="GU31" i="11"/>
  <c r="AR208" i="6"/>
  <c r="AT208" i="6" s="1"/>
  <c r="GV31" i="11"/>
  <c r="GW31" i="11"/>
  <c r="GX31" i="11"/>
  <c r="AR211" i="6"/>
  <c r="AV211" i="6" s="1"/>
  <c r="GY31" i="11"/>
  <c r="AR212" i="6"/>
  <c r="GZ31" i="11"/>
  <c r="HA31" i="11"/>
  <c r="HB31" i="11"/>
  <c r="HC31" i="11"/>
  <c r="AR216" i="6"/>
  <c r="HD31" i="11"/>
  <c r="HE31" i="11"/>
  <c r="HF31" i="11"/>
  <c r="AR219" i="6"/>
  <c r="AW219" i="6" s="1"/>
  <c r="HG31" i="11"/>
  <c r="AR220" i="6"/>
  <c r="HH31" i="11"/>
  <c r="HI31" i="11"/>
  <c r="HJ31" i="11"/>
  <c r="HK31" i="11"/>
  <c r="AR224" i="6"/>
  <c r="HL31" i="11"/>
  <c r="HM31" i="11"/>
  <c r="HN31" i="11"/>
  <c r="AR227" i="6"/>
  <c r="AW227" i="6" s="1"/>
  <c r="HO31" i="11"/>
  <c r="AR228" i="6"/>
  <c r="AS228" i="6" s="1"/>
  <c r="HP31" i="11"/>
  <c r="HQ31" i="11"/>
  <c r="HR31" i="11"/>
  <c r="AR231" i="6"/>
  <c r="HS31" i="11"/>
  <c r="AR232" i="6"/>
  <c r="AW232" i="6" s="1"/>
  <c r="HT31" i="11"/>
  <c r="HU31" i="11"/>
  <c r="HV31" i="11"/>
  <c r="AR235" i="6"/>
  <c r="HW31" i="11"/>
  <c r="AR236" i="6"/>
  <c r="AV236" i="6" s="1"/>
  <c r="HX31" i="11"/>
  <c r="HY31" i="11"/>
  <c r="HZ31" i="11"/>
  <c r="AR239" i="6"/>
  <c r="AX239" i="6" s="1"/>
  <c r="IA31" i="11"/>
  <c r="IB31" i="11"/>
  <c r="IC31" i="11"/>
  <c r="ID31" i="11"/>
  <c r="AR243" i="6"/>
  <c r="IE31" i="11"/>
  <c r="AR244" i="6"/>
  <c r="AT244" i="6" s="1"/>
  <c r="IF31" i="11"/>
  <c r="IG31" i="11"/>
  <c r="AR246" i="6"/>
  <c r="AS246" i="6" s="1"/>
  <c r="IH31" i="11"/>
  <c r="AR247" i="6"/>
  <c r="II31" i="11"/>
  <c r="IJ31" i="11"/>
  <c r="IK31" i="11"/>
  <c r="AR250" i="6"/>
  <c r="IL31" i="11"/>
  <c r="AR251" i="6"/>
  <c r="IM31" i="11"/>
  <c r="IO31" i="11"/>
  <c r="AR254" i="6"/>
  <c r="IP31" i="11"/>
  <c r="IQ31" i="11"/>
  <c r="AR256" i="6"/>
  <c r="IR31" i="11"/>
  <c r="IS31" i="11"/>
  <c r="AR258" i="6"/>
  <c r="AT258" i="6" s="1"/>
  <c r="IT31" i="11"/>
  <c r="IU31" i="11"/>
  <c r="AR260" i="6"/>
  <c r="AX260" i="6" s="1"/>
  <c r="IV31" i="1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/>
  <c r="AT175" i="6" s="1"/>
  <c r="FO31" i="11"/>
  <c r="FP31" i="11"/>
  <c r="AR177" i="6"/>
  <c r="AR185" i="6"/>
  <c r="AX185" i="6" s="1"/>
  <c r="AR197" i="6"/>
  <c r="AR221" i="6"/>
  <c r="AU221" i="6" s="1"/>
  <c r="AR225" i="6"/>
  <c r="AR229" i="6"/>
  <c r="AV229" i="6" s="1"/>
  <c r="AR233" i="6"/>
  <c r="AR249" i="6"/>
  <c r="AT24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/>
  <c r="AX173" i="6" s="1"/>
  <c r="FK31" i="1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/>
  <c r="AT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/>
  <c r="AU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FF193" i="11"/>
  <c r="FF166" i="11"/>
  <c r="FF112" i="11"/>
  <c r="FF58" i="11"/>
  <c r="FF31" i="11"/>
  <c r="AR167" i="6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/>
  <c r="AT162" i="6" s="1"/>
  <c r="EZ328" i="11"/>
  <c r="EZ166" i="11"/>
  <c r="EZ85" i="11"/>
  <c r="EZ31" i="1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/>
  <c r="AX158" i="6" s="1"/>
  <c r="EX31" i="11"/>
  <c r="AR159" i="6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/>
  <c r="AT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/>
  <c r="AS155" i="6" s="1"/>
  <c r="ES31" i="11"/>
  <c r="AR154" i="6"/>
  <c r="ER31" i="11"/>
  <c r="AR153" i="6"/>
  <c r="AT153" i="6" s="1"/>
  <c r="EQ31" i="11"/>
  <c r="AR152" i="6"/>
  <c r="EP31" i="11"/>
  <c r="AR151" i="6"/>
  <c r="AU151" i="6" s="1"/>
  <c r="EO31" i="11"/>
  <c r="AR150" i="6"/>
  <c r="EN31" i="11"/>
  <c r="AR149" i="6"/>
  <c r="AV149" i="6" s="1"/>
  <c r="EM31" i="11"/>
  <c r="AR148" i="6"/>
  <c r="AS148" i="6" s="1"/>
  <c r="EL31" i="11"/>
  <c r="AR147" i="6"/>
  <c r="EK31" i="11"/>
  <c r="AR146" i="6"/>
  <c r="AV146" i="6" s="1"/>
  <c r="EJ31" i="11"/>
  <c r="AR145" i="6"/>
  <c r="AW145" i="6" s="1"/>
  <c r="EI31" i="11"/>
  <c r="AR144" i="6"/>
  <c r="AV144" i="6" s="1"/>
  <c r="EH31" i="11"/>
  <c r="AR143" i="6"/>
  <c r="EG31" i="11"/>
  <c r="AR142" i="6"/>
  <c r="AT142" i="6" s="1"/>
  <c r="EF31" i="11"/>
  <c r="AR141" i="6"/>
  <c r="AX141" i="6" s="1"/>
  <c r="EE31" i="11"/>
  <c r="AR140" i="6"/>
  <c r="AX140" i="6" s="1"/>
  <c r="ED31" i="11"/>
  <c r="AR139" i="6"/>
  <c r="AX139" i="6" s="1"/>
  <c r="EC31" i="11"/>
  <c r="AR138" i="6"/>
  <c r="AU138" i="6" s="1"/>
  <c r="EB31" i="11"/>
  <c r="EA31" i="11"/>
  <c r="AR136" i="6"/>
  <c r="AS136" i="6" s="1"/>
  <c r="DZ31" i="11"/>
  <c r="AR135" i="6"/>
  <c r="AU135" i="6" s="1"/>
  <c r="DY31" i="11"/>
  <c r="AR134" i="6"/>
  <c r="DX31" i="11"/>
  <c r="AR133" i="6"/>
  <c r="DW31" i="11"/>
  <c r="AR132" i="6"/>
  <c r="AU132" i="6" s="1"/>
  <c r="DV31" i="11"/>
  <c r="AR131" i="6"/>
  <c r="AT131" i="6" s="1"/>
  <c r="DU31" i="11"/>
  <c r="AR130" i="6"/>
  <c r="DT31" i="11"/>
  <c r="AR129" i="6"/>
  <c r="DS31" i="11"/>
  <c r="AR128" i="6"/>
  <c r="AW128" i="6" s="1"/>
  <c r="DR31" i="11"/>
  <c r="AR127" i="6"/>
  <c r="DQ31" i="11"/>
  <c r="AR126" i="6"/>
  <c r="AV126" i="6" s="1"/>
  <c r="DP31" i="11"/>
  <c r="AR125" i="6"/>
  <c r="DO31" i="11"/>
  <c r="AR124" i="6"/>
  <c r="AV124" i="6" s="1"/>
  <c r="DN31" i="11"/>
  <c r="AR123" i="6"/>
  <c r="AT123" i="6" s="1"/>
  <c r="DM31" i="11"/>
  <c r="AR122" i="6"/>
  <c r="DL31" i="11"/>
  <c r="AR121" i="6"/>
  <c r="DK31" i="11"/>
  <c r="AR120" i="6"/>
  <c r="AU120" i="6" s="1"/>
  <c r="DJ31" i="11"/>
  <c r="AR119" i="6"/>
  <c r="DI31" i="11"/>
  <c r="AR118" i="6"/>
  <c r="AX118" i="6" s="1"/>
  <c r="DH31" i="11"/>
  <c r="AR117" i="6"/>
  <c r="AX117" i="6" s="1"/>
  <c r="DG31" i="11"/>
  <c r="AR116" i="6"/>
  <c r="DF31" i="11"/>
  <c r="AR115" i="6"/>
  <c r="AT115" i="6" s="1"/>
  <c r="DE31" i="11"/>
  <c r="AR114" i="6"/>
  <c r="AX114" i="6" s="1"/>
  <c r="DD31" i="11"/>
  <c r="AR113" i="6"/>
  <c r="DC31" i="11"/>
  <c r="AR112" i="6"/>
  <c r="AX112" i="6" s="1"/>
  <c r="DB31" i="11"/>
  <c r="AR111" i="6"/>
  <c r="DA31" i="11"/>
  <c r="AR110" i="6"/>
  <c r="AS110" i="6" s="1"/>
  <c r="CZ31" i="11"/>
  <c r="AR109" i="6"/>
  <c r="CY31" i="11"/>
  <c r="AR108" i="6"/>
  <c r="AX108" i="6" s="1"/>
  <c r="CX31" i="11"/>
  <c r="AR107" i="6"/>
  <c r="CW31" i="11"/>
  <c r="AR106" i="6"/>
  <c r="AT106" i="6" s="1"/>
  <c r="CV31" i="11"/>
  <c r="AR105" i="6"/>
  <c r="AV105" i="6" s="1"/>
  <c r="CU31" i="11"/>
  <c r="AR104" i="6"/>
  <c r="AX104" i="6" s="1"/>
  <c r="CT31" i="11"/>
  <c r="AR103" i="6"/>
  <c r="AW103" i="6" s="1"/>
  <c r="CS31" i="11"/>
  <c r="AR102" i="6"/>
  <c r="CR31" i="11"/>
  <c r="AR101" i="6"/>
  <c r="AX101" i="6" s="1"/>
  <c r="CQ31" i="11"/>
  <c r="AR100" i="6"/>
  <c r="AX100" i="6" s="1"/>
  <c r="CP31" i="11"/>
  <c r="AR99" i="6"/>
  <c r="AW99" i="6" s="1"/>
  <c r="CO31" i="11"/>
  <c r="AR98" i="6"/>
  <c r="AW98" i="6" s="1"/>
  <c r="CN31" i="11"/>
  <c r="AR97" i="6"/>
  <c r="AS97" i="6" s="1"/>
  <c r="CM31" i="11"/>
  <c r="AR96" i="6"/>
  <c r="CL31" i="11"/>
  <c r="AR95" i="6"/>
  <c r="AU95" i="6" s="1"/>
  <c r="CK31" i="11"/>
  <c r="AR94" i="6"/>
  <c r="CJ31" i="11"/>
  <c r="AR93" i="6"/>
  <c r="AT93" i="6" s="1"/>
  <c r="CI31" i="11"/>
  <c r="AR92" i="6"/>
  <c r="AS92" i="6" s="1"/>
  <c r="CH31" i="11"/>
  <c r="AR91" i="6"/>
  <c r="AW91" i="6" s="1"/>
  <c r="CG31" i="11"/>
  <c r="AR90" i="6"/>
  <c r="CF31" i="11"/>
  <c r="AR89" i="6"/>
  <c r="AT89" i="6" s="1"/>
  <c r="CE31" i="11"/>
  <c r="AR88" i="6"/>
  <c r="AT88" i="6" s="1"/>
  <c r="CD31" i="11"/>
  <c r="AR87" i="6"/>
  <c r="AU87" i="6" s="1"/>
  <c r="CC31" i="11"/>
  <c r="AR86" i="6"/>
  <c r="AS86" i="6" s="1"/>
  <c r="CB31" i="11"/>
  <c r="AR85" i="6"/>
  <c r="AT85" i="6" s="1"/>
  <c r="CA31" i="11"/>
  <c r="AR84" i="6"/>
  <c r="AW84" i="6" s="1"/>
  <c r="BZ31" i="11"/>
  <c r="BY31" i="11"/>
  <c r="AR82" i="6"/>
  <c r="AU82" i="6" s="1"/>
  <c r="BX31" i="11"/>
  <c r="AR81" i="6"/>
  <c r="AW81" i="6" s="1"/>
  <c r="BW31" i="11"/>
  <c r="AR80" i="6"/>
  <c r="AT80" i="6" s="1"/>
  <c r="BV31" i="11"/>
  <c r="AR79" i="6"/>
  <c r="AT79" i="6" s="1"/>
  <c r="BU31" i="11"/>
  <c r="AR78" i="6"/>
  <c r="AU78" i="6" s="1"/>
  <c r="BT31" i="11"/>
  <c r="AR77" i="6"/>
  <c r="AX77" i="6" s="1"/>
  <c r="BS31" i="11"/>
  <c r="AR76" i="6"/>
  <c r="BR31" i="11"/>
  <c r="AR75" i="6"/>
  <c r="AX75" i="6" s="1"/>
  <c r="BQ31" i="11"/>
  <c r="AR74" i="6"/>
  <c r="BP31" i="11"/>
  <c r="AR73" i="6"/>
  <c r="AT73" i="6" s="1"/>
  <c r="BO31" i="11"/>
  <c r="AR72" i="6"/>
  <c r="BN31" i="11"/>
  <c r="BM31" i="11"/>
  <c r="AR70" i="6"/>
  <c r="AU70" i="6" s="1"/>
  <c r="BL31" i="11"/>
  <c r="AR69" i="6"/>
  <c r="AV69" i="6" s="1"/>
  <c r="BK31" i="11"/>
  <c r="AR68" i="6"/>
  <c r="AX68" i="6" s="1"/>
  <c r="BJ31" i="11"/>
  <c r="AR67" i="6"/>
  <c r="AS67" i="6" s="1"/>
  <c r="BI31" i="11"/>
  <c r="AR66" i="6"/>
  <c r="AT66" i="6" s="1"/>
  <c r="BH31" i="11"/>
  <c r="AR65" i="6"/>
  <c r="AS65" i="6" s="1"/>
  <c r="BG31" i="11"/>
  <c r="AR64" i="6"/>
  <c r="AU64" i="6" s="1"/>
  <c r="BF31" i="11"/>
  <c r="AR63" i="6"/>
  <c r="BE31" i="11"/>
  <c r="AR62" i="6"/>
  <c r="AX62" i="6" s="1"/>
  <c r="BD31" i="11"/>
  <c r="BC31" i="11"/>
  <c r="AR60" i="6"/>
  <c r="BB31" i="11"/>
  <c r="AR59" i="6"/>
  <c r="AS59" i="6" s="1"/>
  <c r="BA31" i="11"/>
  <c r="AR58" i="6"/>
  <c r="AT58" i="6" s="1"/>
  <c r="AZ31" i="11"/>
  <c r="AR57" i="6"/>
  <c r="AY31" i="11"/>
  <c r="AR56" i="6"/>
  <c r="AS56" i="6" s="1"/>
  <c r="AX31" i="11"/>
  <c r="AR55" i="6"/>
  <c r="AT55" i="6" s="1"/>
  <c r="AW31" i="11"/>
  <c r="AR54" i="6"/>
  <c r="AW54" i="6" s="1"/>
  <c r="AV31" i="11"/>
  <c r="AR53" i="6"/>
  <c r="AU53" i="6" s="1"/>
  <c r="AU31" i="11"/>
  <c r="AR52" i="6"/>
  <c r="AT52" i="6" s="1"/>
  <c r="AT31" i="11"/>
  <c r="AR51" i="6"/>
  <c r="AS31" i="11"/>
  <c r="AR50" i="6"/>
  <c r="AT50" i="6" s="1"/>
  <c r="AR31" i="11"/>
  <c r="AR49" i="6"/>
  <c r="AQ31" i="11"/>
  <c r="AR48" i="6"/>
  <c r="AV48" i="6" s="1"/>
  <c r="AP31" i="11"/>
  <c r="AR47" i="6"/>
  <c r="AO31" i="11"/>
  <c r="AR46" i="6"/>
  <c r="AV46" i="6" s="1"/>
  <c r="AN31" i="11"/>
  <c r="AR45" i="6"/>
  <c r="AW45" i="6" s="1"/>
  <c r="AM31" i="11"/>
  <c r="AL31" i="11"/>
  <c r="AR43" i="6"/>
  <c r="AX43" i="6" s="1"/>
  <c r="AK31" i="11"/>
  <c r="AR42" i="6"/>
  <c r="AX42" i="6" s="1"/>
  <c r="AJ31" i="11"/>
  <c r="AR41" i="6"/>
  <c r="AU41" i="6" s="1"/>
  <c r="AI31" i="11"/>
  <c r="AR40" i="6"/>
  <c r="AH31" i="11"/>
  <c r="AR39" i="6"/>
  <c r="AW39" i="6" s="1"/>
  <c r="AG31" i="11"/>
  <c r="AR38" i="6"/>
  <c r="AW38" i="6" s="1"/>
  <c r="AF31" i="11"/>
  <c r="AE31" i="11"/>
  <c r="AR36" i="6"/>
  <c r="AD31" i="11"/>
  <c r="AR35" i="6"/>
  <c r="AC31" i="11"/>
  <c r="AR34" i="6"/>
  <c r="AB31" i="11"/>
  <c r="AR33" i="6"/>
  <c r="AA31" i="11"/>
  <c r="AR32" i="6"/>
  <c r="AW32" i="6" s="1"/>
  <c r="Z31" i="11"/>
  <c r="AR31" i="6"/>
  <c r="AW31" i="6" s="1"/>
  <c r="Y31" i="11"/>
  <c r="AR30" i="6"/>
  <c r="AS30" i="6" s="1"/>
  <c r="X31" i="11"/>
  <c r="AR29" i="6"/>
  <c r="AU29" i="6" s="1"/>
  <c r="W31" i="11"/>
  <c r="AR28" i="6"/>
  <c r="AS28" i="6" s="1"/>
  <c r="V31" i="11"/>
  <c r="AR27" i="6"/>
  <c r="AX27" i="6" s="1"/>
  <c r="U31" i="11"/>
  <c r="AR26" i="6"/>
  <c r="AV26" i="6" s="1"/>
  <c r="T31" i="11"/>
  <c r="AR25" i="6"/>
  <c r="S31" i="11"/>
  <c r="AR24" i="6"/>
  <c r="AT24" i="6" s="1"/>
  <c r="R31" i="11"/>
  <c r="AR23" i="6"/>
  <c r="AW23" i="6" s="1"/>
  <c r="Q31" i="11"/>
  <c r="P31" i="11"/>
  <c r="O31" i="11"/>
  <c r="AR20" i="6"/>
  <c r="AX20" i="6" s="1"/>
  <c r="N31" i="11"/>
  <c r="AR19" i="6"/>
  <c r="AT19" i="6" s="1"/>
  <c r="M31" i="11"/>
  <c r="AR18" i="6"/>
  <c r="AV18" i="6" s="1"/>
  <c r="L31" i="11"/>
  <c r="AR17" i="6"/>
  <c r="AS17" i="6" s="1"/>
  <c r="K31" i="11"/>
  <c r="AR16" i="6"/>
  <c r="J31" i="11"/>
  <c r="AR15" i="6"/>
  <c r="AS15" i="6" s="1"/>
  <c r="I31" i="11"/>
  <c r="AR14" i="6"/>
  <c r="H31" i="11"/>
  <c r="AR13" i="6"/>
  <c r="AV13" i="6" s="1"/>
  <c r="G31" i="11"/>
  <c r="AR214" i="6"/>
  <c r="AV214" i="6" s="1"/>
  <c r="AR218" i="6"/>
  <c r="AS218" i="6" s="1"/>
  <c r="AR242" i="6"/>
  <c r="AW242" i="6" s="1"/>
  <c r="AR210" i="6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1" i="6"/>
  <c r="AR189" i="6"/>
  <c r="AR193" i="6"/>
  <c r="AS193" i="6" s="1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8" i="6"/>
  <c r="AR163" i="6"/>
  <c r="AS163" i="6" s="1"/>
  <c r="AR161" i="6"/>
  <c r="AR157" i="6"/>
  <c r="AW157" i="6" s="1"/>
  <c r="AR137" i="6"/>
  <c r="AH13" i="6"/>
  <c r="AL13" i="6" s="1"/>
  <c r="AR22" i="6"/>
  <c r="AV22" i="6" s="1"/>
  <c r="AR12" i="6"/>
  <c r="AS12" i="6" s="1"/>
  <c r="F8" i="12"/>
  <c r="F4" i="4" s="1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R222" i="6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R226" i="6"/>
  <c r="AU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R230" i="6"/>
  <c r="AT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R234" i="6"/>
  <c r="AH235" i="6"/>
  <c r="AO235" i="6"/>
  <c r="AP235" i="6" s="1"/>
  <c r="AH236" i="6"/>
  <c r="AO236" i="6"/>
  <c r="AP236" i="6" s="1"/>
  <c r="AH237" i="6"/>
  <c r="AO237" i="6"/>
  <c r="AP237" i="6" s="1"/>
  <c r="AR237" i="6"/>
  <c r="AH238" i="6"/>
  <c r="AO238" i="6"/>
  <c r="AP238" i="6" s="1"/>
  <c r="AR238" i="6"/>
  <c r="AX238" i="6" s="1"/>
  <c r="AH239" i="6"/>
  <c r="AM239" i="6" s="1"/>
  <c r="AO239" i="6"/>
  <c r="AP239" i="6" s="1"/>
  <c r="AH240" i="6"/>
  <c r="AO240" i="6"/>
  <c r="AP240" i="6" s="1"/>
  <c r="AR240" i="6"/>
  <c r="AV240" i="6" s="1"/>
  <c r="AH241" i="6"/>
  <c r="AR241" i="6"/>
  <c r="AH242" i="6"/>
  <c r="AH243" i="6"/>
  <c r="AK243" i="6" s="1"/>
  <c r="AH244" i="6"/>
  <c r="AK244" i="6" s="1"/>
  <c r="AH245" i="6"/>
  <c r="AM245" i="6" s="1"/>
  <c r="AR245" i="6"/>
  <c r="AU245" i="6" s="1"/>
  <c r="AO247" i="6"/>
  <c r="AP247" i="6" s="1"/>
  <c r="AO248" i="6"/>
  <c r="AP248" i="6" s="1"/>
  <c r="AR248" i="6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R257" i="6"/>
  <c r="AO258" i="6"/>
  <c r="AP258" i="6" s="1"/>
  <c r="AO259" i="6"/>
  <c r="AP259" i="6" s="1"/>
  <c r="AR259" i="6"/>
  <c r="AU259" i="6" s="1"/>
  <c r="AO260" i="6"/>
  <c r="AP260" i="6" s="1"/>
  <c r="AO261" i="6"/>
  <c r="AP261" i="6" s="1"/>
  <c r="AR261" i="6"/>
  <c r="AR262" i="6"/>
  <c r="AR263" i="6"/>
  <c r="AT263" i="6" s="1"/>
  <c r="AR264" i="6"/>
  <c r="AR265" i="6"/>
  <c r="AW265" i="6" s="1"/>
  <c r="AR266" i="6"/>
  <c r="AR267" i="6"/>
  <c r="AR268" i="6"/>
  <c r="AU268" i="6" s="1"/>
  <c r="AR269" i="6"/>
  <c r="AR270" i="6"/>
  <c r="AR271" i="6"/>
  <c r="AX271" i="6" s="1"/>
  <c r="AR272" i="6"/>
  <c r="AV272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R201" i="6"/>
  <c r="AO202" i="6"/>
  <c r="AP202" i="6" s="1"/>
  <c r="AR202" i="6"/>
  <c r="AO203" i="6"/>
  <c r="AP203" i="6" s="1"/>
  <c r="AR203" i="6"/>
  <c r="AV203" i="6" s="1"/>
  <c r="AO204" i="6"/>
  <c r="AP204" i="6" s="1"/>
  <c r="AO205" i="6"/>
  <c r="AP205" i="6" s="1"/>
  <c r="AR205" i="6"/>
  <c r="AO206" i="6"/>
  <c r="AP206" i="6" s="1"/>
  <c r="AR206" i="6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R215" i="6"/>
  <c r="AW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R172" i="6"/>
  <c r="AO173" i="6"/>
  <c r="AP173" i="6" s="1"/>
  <c r="AO174" i="6"/>
  <c r="AP174" i="6" s="1"/>
  <c r="AR174" i="6"/>
  <c r="AO175" i="6"/>
  <c r="AP175" i="6" s="1"/>
  <c r="AO176" i="6"/>
  <c r="AP176" i="6" s="1"/>
  <c r="AR176" i="6"/>
  <c r="AO177" i="6"/>
  <c r="AP177" i="6" s="1"/>
  <c r="AR178" i="6"/>
  <c r="AX178" i="6" s="1"/>
  <c r="AO179" i="6"/>
  <c r="AP179" i="6" s="1"/>
  <c r="AO180" i="6"/>
  <c r="AP180" i="6" s="1"/>
  <c r="AO181" i="6"/>
  <c r="AP181" i="6" s="1"/>
  <c r="AO182" i="6"/>
  <c r="AP182" i="6" s="1"/>
  <c r="AR182" i="6"/>
  <c r="AO183" i="6"/>
  <c r="AP183" i="6" s="1"/>
  <c r="AO184" i="6"/>
  <c r="AP184" i="6" s="1"/>
  <c r="AO185" i="6"/>
  <c r="AP185" i="6" s="1"/>
  <c r="AO186" i="6"/>
  <c r="AP186" i="6" s="1"/>
  <c r="AR186" i="6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R191" i="6"/>
  <c r="AV191" i="6" s="1"/>
  <c r="AO192" i="6"/>
  <c r="AP192" i="6" s="1"/>
  <c r="AR192" i="6"/>
  <c r="AU192" i="6" s="1"/>
  <c r="AO193" i="6"/>
  <c r="AP193" i="6" s="1"/>
  <c r="AO194" i="6"/>
  <c r="AP194" i="6" s="1"/>
  <c r="AR194" i="6"/>
  <c r="AS194" i="6" s="1"/>
  <c r="AO195" i="6"/>
  <c r="AP195" i="6" s="1"/>
  <c r="AO196" i="6"/>
  <c r="AP196" i="6" s="1"/>
  <c r="AO197" i="6"/>
  <c r="AP197" i="6" s="1"/>
  <c r="AO198" i="6"/>
  <c r="AP198" i="6" s="1"/>
  <c r="AR198" i="6"/>
  <c r="AS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R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21" i="6"/>
  <c r="AR37" i="6"/>
  <c r="AU37" i="6" s="1"/>
  <c r="AR44" i="6"/>
  <c r="AV44" i="6" s="1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IN31" i="11"/>
  <c r="AR253" i="6"/>
  <c r="AS253" i="6" s="1"/>
  <c r="IN58" i="11"/>
  <c r="IN85" i="11"/>
  <c r="IN112" i="11"/>
  <c r="IN139" i="11"/>
  <c r="IN166" i="11"/>
  <c r="IN193" i="11"/>
  <c r="IN220" i="11"/>
  <c r="IN247" i="11"/>
  <c r="IN274" i="11"/>
  <c r="IN301" i="11"/>
  <c r="IN328" i="11"/>
  <c r="IN355" i="11"/>
  <c r="IN382" i="11"/>
  <c r="IN409" i="11"/>
  <c r="IN436" i="11"/>
  <c r="IN463" i="11"/>
  <c r="IN490" i="11"/>
  <c r="B14" i="6"/>
  <c r="AO353" i="6"/>
  <c r="AP353" i="6" s="1"/>
  <c r="LG112" i="11"/>
  <c r="F2" i="12" l="1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V253" i="6"/>
  <c r="AT18" i="6"/>
  <c r="AS140" i="6"/>
  <c r="AS77" i="6"/>
  <c r="BP164" i="6"/>
  <c r="BC94" i="6"/>
  <c r="BI51" i="6"/>
  <c r="AI246" i="6"/>
  <c r="AU253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X253" i="6"/>
  <c r="AT253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W253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BW253" i="6"/>
  <c r="BO253" i="6"/>
  <c r="AI253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U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U271" i="6"/>
  <c r="AT271" i="6"/>
  <c r="AV271" i="6"/>
  <c r="AW271" i="6"/>
  <c r="AS271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V323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BU253" i="6"/>
  <c r="AK253" i="6"/>
  <c r="AL253" i="6"/>
  <c r="BX253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U317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BH253" i="6"/>
  <c r="BV253" i="6"/>
  <c r="BN253" i="6"/>
  <c r="BD253" i="6"/>
  <c r="BF253" i="6"/>
  <c r="BC253" i="6"/>
  <c r="BP253" i="6"/>
  <c r="BE253" i="6"/>
  <c r="BY253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U319" i="6"/>
  <c r="AX319" i="6"/>
  <c r="AW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U325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AN253" i="6"/>
  <c r="BL253" i="6"/>
  <c r="BB253" i="6"/>
  <c r="BQ253" i="6"/>
  <c r="BJ253" i="6"/>
  <c r="BI253" i="6"/>
  <c r="BG253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T287" i="6"/>
  <c r="AW287" i="6"/>
  <c r="AS287" i="6"/>
  <c r="AV287" i="6"/>
  <c r="AU287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T279" i="6"/>
  <c r="AW279" i="6"/>
  <c r="AV279" i="6"/>
  <c r="AX279" i="6"/>
  <c r="AS279" i="6"/>
  <c r="AK273" i="6"/>
  <c r="AX287" i="6"/>
  <c r="AN281" i="6"/>
  <c r="AW277" i="6"/>
  <c r="AJ253" i="6"/>
  <c r="BQ230" i="6"/>
  <c r="BE230" i="6"/>
  <c r="BP230" i="6"/>
  <c r="BK230" i="6"/>
  <c r="BB230" i="6"/>
  <c r="BM253" i="6"/>
  <c r="BS253" i="6"/>
  <c r="BK253" i="6"/>
  <c r="BR253" i="6"/>
  <c r="BT253" i="6"/>
  <c r="AM285" i="6"/>
  <c r="AU279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W326" i="6"/>
  <c r="AS324" i="6"/>
  <c r="AW324" i="6"/>
  <c r="AV322" i="6"/>
  <c r="AU322" i="6"/>
  <c r="AS322" i="6"/>
  <c r="AT322" i="6"/>
  <c r="AX322" i="6"/>
  <c r="AV320" i="6"/>
  <c r="AS320" i="6"/>
  <c r="AT320" i="6"/>
  <c r="AU320" i="6"/>
  <c r="AW320" i="6"/>
  <c r="AT318" i="6"/>
  <c r="AU318" i="6"/>
  <c r="AW318" i="6"/>
  <c r="AX318" i="6"/>
  <c r="AV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V326" i="6"/>
  <c r="AX326" i="6"/>
  <c r="AV324" i="6"/>
  <c r="AU324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G2" i="12" l="1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53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C108" i="11" l="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D70" i="11" s="1"/>
  <c r="J18" i="1" s="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O23" i="4" l="1"/>
  <c r="O17" i="4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E15" i="12"/>
  <c r="H41" i="3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E13" i="12"/>
  <c r="H38" i="3" s="1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E9" i="12"/>
  <c r="H42" i="3" s="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E11" i="12"/>
  <c r="H36" i="3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E10" i="12"/>
  <c r="H35" i="3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E12" i="12"/>
  <c r="H37" i="3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55" i="11" l="1"/>
  <c r="E16" i="12"/>
  <c r="H40" i="3" s="1"/>
  <c r="V22" i="1"/>
  <c r="F13" i="12"/>
  <c r="I38" i="3" s="1"/>
  <c r="D539" i="11"/>
  <c r="S28" i="1" s="1"/>
  <c r="E182" i="11"/>
  <c r="F15" i="12"/>
  <c r="I41" i="3" s="1"/>
  <c r="F14" i="12"/>
  <c r="R21" i="1"/>
  <c r="F11" i="12"/>
  <c r="I36" i="3" s="1"/>
  <c r="D528" i="11"/>
  <c r="S17" i="1" s="1"/>
  <c r="U33" i="1"/>
  <c r="E183" i="11"/>
  <c r="R25" i="1"/>
  <c r="D533" i="11"/>
  <c r="S22" i="1" s="1"/>
  <c r="D524" i="11"/>
  <c r="S13" i="1" s="1"/>
  <c r="E180" i="11"/>
  <c r="E17" i="12"/>
  <c r="H39" i="3" s="1"/>
  <c r="D542" i="11"/>
  <c r="S31" i="1" s="1"/>
  <c r="D33" i="1"/>
  <c r="R26" i="1"/>
  <c r="E153" i="11"/>
  <c r="F10" i="12"/>
  <c r="I35" i="3" s="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F12" i="12"/>
  <c r="I37" i="3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F16" i="12"/>
  <c r="I40" i="3" s="1"/>
  <c r="G12" i="12" l="1"/>
  <c r="G16" i="12"/>
  <c r="G11" i="12"/>
  <c r="G14" i="12"/>
  <c r="G15" i="12"/>
  <c r="G13" i="12"/>
  <c r="G10" i="12"/>
  <c r="K36" i="3"/>
  <c r="K37" i="3"/>
  <c r="K41" i="3"/>
  <c r="F17" i="12"/>
  <c r="I39" i="3" s="1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K40" i="3" s="1"/>
  <c r="E530" i="11"/>
  <c r="E531" i="11"/>
  <c r="E533" i="11"/>
  <c r="E527" i="11"/>
  <c r="E542" i="11"/>
  <c r="E541" i="11"/>
  <c r="E526" i="11"/>
  <c r="E539" i="11"/>
  <c r="E524" i="11"/>
  <c r="G17" i="12" l="1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<sst xmlns="http://schemas.openxmlformats.org/spreadsheetml/2006/main" count="1874" uniqueCount="1109">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</sst>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4"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0.3401360544217687</c:v>
                </c:pt>
                <c:pt idx="1">
                  <c:v>6.8027210884353739E-3</c:v>
                </c:pt>
                <c:pt idx="2">
                  <c:v>9.8639455782312924E-2</c:v>
                </c:pt>
                <c:pt idx="3">
                  <c:v>0.14625850340136054</c:v>
                </c:pt>
                <c:pt idx="4">
                  <c:v>0.22448979591836735</c:v>
                </c:pt>
                <c:pt idx="5">
                  <c:v>0.12925170068027211</c:v>
                </c:pt>
                <c:pt idx="6">
                  <c:v>5.4421768707482991E-2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CareerSource Escarosa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26</c:v>
                </c:pt>
                <c:pt idx="1">
                  <c:v>NOV  02</c:v>
                </c:pt>
                <c:pt idx="2">
                  <c:v>NOV  09</c:v>
                </c:pt>
                <c:pt idx="3">
                  <c:v>NOV  16</c:v>
                </c:pt>
                <c:pt idx="4">
                  <c:v>NOV  23</c:v>
                </c:pt>
                <c:pt idx="5">
                  <c:v>NOV  30</c:v>
                </c:pt>
                <c:pt idx="6">
                  <c:v>DEC  07</c:v>
                </c:pt>
                <c:pt idx="7">
                  <c:v>DEC  14</c:v>
                </c:pt>
                <c:pt idx="8">
                  <c:v>DEC  21</c:v>
                </c:pt>
                <c:pt idx="9">
                  <c:v>DEC  28</c:v>
                </c:pt>
                <c:pt idx="10">
                  <c:v>JAN  04</c:v>
                </c:pt>
                <c:pt idx="11">
                  <c:v>JAN  11</c:v>
                </c:pt>
                <c:pt idx="12">
                  <c:v>JAN  18</c:v>
                </c:pt>
                <c:pt idx="13">
                  <c:v>JAN  25</c:v>
                </c:pt>
                <c:pt idx="14">
                  <c:v>FEB  01</c:v>
                </c:pt>
                <c:pt idx="15">
                  <c:v>FEB  08</c:v>
                </c:pt>
                <c:pt idx="16">
                  <c:v>FEB  15</c:v>
                </c:pt>
                <c:pt idx="17">
                  <c:v>FEB  22</c:v>
                </c:pt>
                <c:pt idx="18">
                  <c:v>FEB  29</c:v>
                </c:pt>
                <c:pt idx="19">
                  <c:v>MAR  07</c:v>
                </c:pt>
                <c:pt idx="20">
                  <c:v>MAR  14</c:v>
                </c:pt>
                <c:pt idx="21">
                  <c:v>MAR  21</c:v>
                </c:pt>
                <c:pt idx="22">
                  <c:v>MAR  28</c:v>
                </c:pt>
                <c:pt idx="23">
                  <c:v>APR  04</c:v>
                </c:pt>
                <c:pt idx="24">
                  <c:v>APR  11</c:v>
                </c:pt>
                <c:pt idx="25">
                  <c:v>APR  18</c:v>
                </c:pt>
                <c:pt idx="26">
                  <c:v>APR  25</c:v>
                </c:pt>
                <c:pt idx="27">
                  <c:v>MAY  02</c:v>
                </c:pt>
                <c:pt idx="28">
                  <c:v>MAY  09</c:v>
                </c:pt>
                <c:pt idx="29">
                  <c:v>MAY  16</c:v>
                </c:pt>
                <c:pt idx="30">
                  <c:v>MAY  23</c:v>
                </c:pt>
                <c:pt idx="31">
                  <c:v>MAY  30</c:v>
                </c:pt>
                <c:pt idx="32">
                  <c:v>JUN  06</c:v>
                </c:pt>
                <c:pt idx="33">
                  <c:v>JUN  13</c:v>
                </c:pt>
                <c:pt idx="34">
                  <c:v>JUN  20</c:v>
                </c:pt>
                <c:pt idx="35">
                  <c:v>JUN  27</c:v>
                </c:pt>
                <c:pt idx="36">
                  <c:v>JUL  04</c:v>
                </c:pt>
                <c:pt idx="37">
                  <c:v>JUL  11</c:v>
                </c:pt>
                <c:pt idx="38">
                  <c:v>JUL  18</c:v>
                </c:pt>
                <c:pt idx="39">
                  <c:v>JUL  25</c:v>
                </c:pt>
                <c:pt idx="40">
                  <c:v>AUG  01</c:v>
                </c:pt>
                <c:pt idx="41">
                  <c:v>AUG  08</c:v>
                </c:pt>
                <c:pt idx="42">
                  <c:v>AUG  15</c:v>
                </c:pt>
                <c:pt idx="43">
                  <c:v>AUG 22</c:v>
                </c:pt>
                <c:pt idx="44">
                  <c:v>AUG 29</c:v>
                </c:pt>
                <c:pt idx="45">
                  <c:v>SEP 05</c:v>
                </c:pt>
                <c:pt idx="46">
                  <c:v>SEP 12</c:v>
                </c:pt>
                <c:pt idx="47">
                  <c:v>SEP 19</c:v>
                </c:pt>
                <c:pt idx="48">
                  <c:v>SEP 26</c:v>
                </c:pt>
                <c:pt idx="49">
                  <c:v>OCT 03</c:v>
                </c:pt>
                <c:pt idx="50">
                  <c:v>OCT 10</c:v>
                </c:pt>
                <c:pt idx="51">
                  <c:v>OCT 17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19</c:v>
                </c:pt>
                <c:pt idx="38">
                  <c:v>17</c:v>
                </c:pt>
                <c:pt idx="39">
                  <c:v>19</c:v>
                </c:pt>
                <c:pt idx="40">
                  <c:v>20</c:v>
                </c:pt>
                <c:pt idx="41">
                  <c:v>19</c:v>
                </c:pt>
                <c:pt idx="42">
                  <c:v>17</c:v>
                </c:pt>
                <c:pt idx="43">
                  <c:v>21</c:v>
                </c:pt>
                <c:pt idx="44">
                  <c:v>19</c:v>
                </c:pt>
                <c:pt idx="45">
                  <c:v>20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496240"/>
        <c:axId val="671496632"/>
      </c:lineChart>
      <c:catAx>
        <c:axId val="671496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496632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671496632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496240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(51)  DISABLED CHILD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26</c:v>
                </c:pt>
                <c:pt idx="1">
                  <c:v>NOV  02</c:v>
                </c:pt>
                <c:pt idx="2">
                  <c:v>NOV  09</c:v>
                </c:pt>
                <c:pt idx="3">
                  <c:v>NOV  16</c:v>
                </c:pt>
                <c:pt idx="4">
                  <c:v>NOV  23</c:v>
                </c:pt>
                <c:pt idx="5">
                  <c:v>NOV  30</c:v>
                </c:pt>
                <c:pt idx="6">
                  <c:v>DEC  07</c:v>
                </c:pt>
                <c:pt idx="7">
                  <c:v>DEC  14</c:v>
                </c:pt>
                <c:pt idx="8">
                  <c:v>DEC  21</c:v>
                </c:pt>
                <c:pt idx="9">
                  <c:v>DEC  28</c:v>
                </c:pt>
                <c:pt idx="10">
                  <c:v>JAN  04</c:v>
                </c:pt>
                <c:pt idx="11">
                  <c:v>JAN  11</c:v>
                </c:pt>
                <c:pt idx="12">
                  <c:v>JAN  18</c:v>
                </c:pt>
                <c:pt idx="13">
                  <c:v>JAN  25</c:v>
                </c:pt>
                <c:pt idx="14">
                  <c:v>FEB  01</c:v>
                </c:pt>
                <c:pt idx="15">
                  <c:v>FEB  08</c:v>
                </c:pt>
                <c:pt idx="16">
                  <c:v>FEB  15</c:v>
                </c:pt>
                <c:pt idx="17">
                  <c:v>FEB  22</c:v>
                </c:pt>
                <c:pt idx="18">
                  <c:v>FEB  29</c:v>
                </c:pt>
                <c:pt idx="19">
                  <c:v>MAR  07</c:v>
                </c:pt>
                <c:pt idx="20">
                  <c:v>MAR  14</c:v>
                </c:pt>
                <c:pt idx="21">
                  <c:v>MAR  21</c:v>
                </c:pt>
                <c:pt idx="22">
                  <c:v>MAR  28</c:v>
                </c:pt>
                <c:pt idx="23">
                  <c:v>APR  04</c:v>
                </c:pt>
                <c:pt idx="24">
                  <c:v>APR  11</c:v>
                </c:pt>
                <c:pt idx="25">
                  <c:v>APR  18</c:v>
                </c:pt>
                <c:pt idx="26">
                  <c:v>APR  25</c:v>
                </c:pt>
                <c:pt idx="27">
                  <c:v>MAY  02</c:v>
                </c:pt>
                <c:pt idx="28">
                  <c:v>MAY  09</c:v>
                </c:pt>
                <c:pt idx="29">
                  <c:v>MAY  16</c:v>
                </c:pt>
                <c:pt idx="30">
                  <c:v>MAY  23</c:v>
                </c:pt>
                <c:pt idx="31">
                  <c:v>MAY  30</c:v>
                </c:pt>
                <c:pt idx="32">
                  <c:v>JUN  06</c:v>
                </c:pt>
                <c:pt idx="33">
                  <c:v>JUN  13</c:v>
                </c:pt>
                <c:pt idx="34">
                  <c:v>JUN  20</c:v>
                </c:pt>
                <c:pt idx="35">
                  <c:v>JUN  27</c:v>
                </c:pt>
                <c:pt idx="36">
                  <c:v>JUL  04</c:v>
                </c:pt>
                <c:pt idx="37">
                  <c:v>JUL  11</c:v>
                </c:pt>
                <c:pt idx="38">
                  <c:v>JUL  18</c:v>
                </c:pt>
                <c:pt idx="39">
                  <c:v>JUL  25</c:v>
                </c:pt>
                <c:pt idx="40">
                  <c:v>AUG  01</c:v>
                </c:pt>
                <c:pt idx="41">
                  <c:v>AUG  08</c:v>
                </c:pt>
                <c:pt idx="42">
                  <c:v>AUG  15</c:v>
                </c:pt>
                <c:pt idx="43">
                  <c:v>AUG 22</c:v>
                </c:pt>
                <c:pt idx="44">
                  <c:v>AUG 29</c:v>
                </c:pt>
                <c:pt idx="45">
                  <c:v>SEP 05</c:v>
                </c:pt>
                <c:pt idx="46">
                  <c:v>SEP 12</c:v>
                </c:pt>
                <c:pt idx="47">
                  <c:v>SEP 19</c:v>
                </c:pt>
                <c:pt idx="48">
                  <c:v>SEP 26</c:v>
                </c:pt>
                <c:pt idx="49">
                  <c:v>OCT 03</c:v>
                </c:pt>
                <c:pt idx="50">
                  <c:v>OCT 10</c:v>
                </c:pt>
                <c:pt idx="51">
                  <c:v>OCT 17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26</c:v>
                </c:pt>
                <c:pt idx="1">
                  <c:v>NOV  02</c:v>
                </c:pt>
                <c:pt idx="2">
                  <c:v>NOV  09</c:v>
                </c:pt>
                <c:pt idx="3">
                  <c:v>NOV  16</c:v>
                </c:pt>
                <c:pt idx="4">
                  <c:v>NOV  23</c:v>
                </c:pt>
                <c:pt idx="5">
                  <c:v>NOV  30</c:v>
                </c:pt>
                <c:pt idx="6">
                  <c:v>DEC  07</c:v>
                </c:pt>
                <c:pt idx="7">
                  <c:v>DEC  14</c:v>
                </c:pt>
                <c:pt idx="8">
                  <c:v>DEC  21</c:v>
                </c:pt>
                <c:pt idx="9">
                  <c:v>DEC  28</c:v>
                </c:pt>
                <c:pt idx="10">
                  <c:v>JAN  04</c:v>
                </c:pt>
                <c:pt idx="11">
                  <c:v>JAN  11</c:v>
                </c:pt>
                <c:pt idx="12">
                  <c:v>JAN  18</c:v>
                </c:pt>
                <c:pt idx="13">
                  <c:v>JAN  25</c:v>
                </c:pt>
                <c:pt idx="14">
                  <c:v>FEB  01</c:v>
                </c:pt>
                <c:pt idx="15">
                  <c:v>FEB  08</c:v>
                </c:pt>
                <c:pt idx="16">
                  <c:v>FEB  15</c:v>
                </c:pt>
                <c:pt idx="17">
                  <c:v>FEB  22</c:v>
                </c:pt>
                <c:pt idx="18">
                  <c:v>FEB  29</c:v>
                </c:pt>
                <c:pt idx="19">
                  <c:v>MAR  07</c:v>
                </c:pt>
                <c:pt idx="20">
                  <c:v>MAR  14</c:v>
                </c:pt>
                <c:pt idx="21">
                  <c:v>MAR  21</c:v>
                </c:pt>
                <c:pt idx="22">
                  <c:v>MAR  28</c:v>
                </c:pt>
                <c:pt idx="23">
                  <c:v>APR  04</c:v>
                </c:pt>
                <c:pt idx="24">
                  <c:v>APR  11</c:v>
                </c:pt>
                <c:pt idx="25">
                  <c:v>APR  18</c:v>
                </c:pt>
                <c:pt idx="26">
                  <c:v>APR  25</c:v>
                </c:pt>
                <c:pt idx="27">
                  <c:v>MAY  02</c:v>
                </c:pt>
                <c:pt idx="28">
                  <c:v>MAY  09</c:v>
                </c:pt>
                <c:pt idx="29">
                  <c:v>MAY  16</c:v>
                </c:pt>
                <c:pt idx="30">
                  <c:v>MAY  23</c:v>
                </c:pt>
                <c:pt idx="31">
                  <c:v>MAY  30</c:v>
                </c:pt>
                <c:pt idx="32">
                  <c:v>JUN  06</c:v>
                </c:pt>
                <c:pt idx="33">
                  <c:v>JUN  13</c:v>
                </c:pt>
                <c:pt idx="34">
                  <c:v>JUN  20</c:v>
                </c:pt>
                <c:pt idx="35">
                  <c:v>JUN  27</c:v>
                </c:pt>
                <c:pt idx="36">
                  <c:v>JUL  04</c:v>
                </c:pt>
                <c:pt idx="37">
                  <c:v>JUL  11</c:v>
                </c:pt>
                <c:pt idx="38">
                  <c:v>JUL  18</c:v>
                </c:pt>
                <c:pt idx="39">
                  <c:v>JUL  25</c:v>
                </c:pt>
                <c:pt idx="40">
                  <c:v>AUG  01</c:v>
                </c:pt>
                <c:pt idx="41">
                  <c:v>AUG  08</c:v>
                </c:pt>
                <c:pt idx="42">
                  <c:v>AUG  15</c:v>
                </c:pt>
                <c:pt idx="43">
                  <c:v>AUG 22</c:v>
                </c:pt>
                <c:pt idx="44">
                  <c:v>AUG 29</c:v>
                </c:pt>
                <c:pt idx="45">
                  <c:v>SEP 05</c:v>
                </c:pt>
                <c:pt idx="46">
                  <c:v>SEP 12</c:v>
                </c:pt>
                <c:pt idx="47">
                  <c:v>SEP 19</c:v>
                </c:pt>
                <c:pt idx="48">
                  <c:v>SEP 26</c:v>
                </c:pt>
                <c:pt idx="49">
                  <c:v>OCT 03</c:v>
                </c:pt>
                <c:pt idx="50">
                  <c:v>OCT 10</c:v>
                </c:pt>
                <c:pt idx="51">
                  <c:v>OCT 17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OCT  26</c:v>
                </c:pt>
                <c:pt idx="1">
                  <c:v>NOV  02</c:v>
                </c:pt>
                <c:pt idx="2">
                  <c:v>NOV  09</c:v>
                </c:pt>
                <c:pt idx="3">
                  <c:v>NOV  16</c:v>
                </c:pt>
                <c:pt idx="4">
                  <c:v>NOV  23</c:v>
                </c:pt>
                <c:pt idx="5">
                  <c:v>NOV  30</c:v>
                </c:pt>
                <c:pt idx="6">
                  <c:v>DEC  07</c:v>
                </c:pt>
                <c:pt idx="7">
                  <c:v>DEC  14</c:v>
                </c:pt>
                <c:pt idx="8">
                  <c:v>DEC  21</c:v>
                </c:pt>
                <c:pt idx="9">
                  <c:v>DEC  28</c:v>
                </c:pt>
                <c:pt idx="10">
                  <c:v>JAN  04</c:v>
                </c:pt>
                <c:pt idx="11">
                  <c:v>JAN  11</c:v>
                </c:pt>
                <c:pt idx="12">
                  <c:v>JAN  18</c:v>
                </c:pt>
                <c:pt idx="13">
                  <c:v>JAN  25</c:v>
                </c:pt>
                <c:pt idx="14">
                  <c:v>FEB  01</c:v>
                </c:pt>
                <c:pt idx="15">
                  <c:v>FEB  08</c:v>
                </c:pt>
                <c:pt idx="16">
                  <c:v>FEB  15</c:v>
                </c:pt>
                <c:pt idx="17">
                  <c:v>FEB  22</c:v>
                </c:pt>
                <c:pt idx="18">
                  <c:v>FEB  29</c:v>
                </c:pt>
                <c:pt idx="19">
                  <c:v>MAR  07</c:v>
                </c:pt>
                <c:pt idx="20">
                  <c:v>MAR  14</c:v>
                </c:pt>
                <c:pt idx="21">
                  <c:v>MAR  21</c:v>
                </c:pt>
                <c:pt idx="22">
                  <c:v>MAR  28</c:v>
                </c:pt>
                <c:pt idx="23">
                  <c:v>APR  04</c:v>
                </c:pt>
                <c:pt idx="24">
                  <c:v>APR  11</c:v>
                </c:pt>
                <c:pt idx="25">
                  <c:v>APR  18</c:v>
                </c:pt>
                <c:pt idx="26">
                  <c:v>APR  25</c:v>
                </c:pt>
                <c:pt idx="27">
                  <c:v>MAY  02</c:v>
                </c:pt>
                <c:pt idx="28">
                  <c:v>MAY  09</c:v>
                </c:pt>
                <c:pt idx="29">
                  <c:v>MAY  16</c:v>
                </c:pt>
                <c:pt idx="30">
                  <c:v>MAY  23</c:v>
                </c:pt>
                <c:pt idx="31">
                  <c:v>MAY  30</c:v>
                </c:pt>
                <c:pt idx="32">
                  <c:v>JUN  06</c:v>
                </c:pt>
                <c:pt idx="33">
                  <c:v>JUN  13</c:v>
                </c:pt>
                <c:pt idx="34">
                  <c:v>JUN  20</c:v>
                </c:pt>
                <c:pt idx="35">
                  <c:v>JUN  27</c:v>
                </c:pt>
                <c:pt idx="36">
                  <c:v>JUL  04</c:v>
                </c:pt>
                <c:pt idx="37">
                  <c:v>JUL  11</c:v>
                </c:pt>
                <c:pt idx="38">
                  <c:v>JUL  18</c:v>
                </c:pt>
                <c:pt idx="39">
                  <c:v>JUL  25</c:v>
                </c:pt>
                <c:pt idx="40">
                  <c:v>AUG  01</c:v>
                </c:pt>
                <c:pt idx="41">
                  <c:v>AUG  08</c:v>
                </c:pt>
                <c:pt idx="42">
                  <c:v>AUG  15</c:v>
                </c:pt>
                <c:pt idx="43">
                  <c:v>AUG 22</c:v>
                </c:pt>
                <c:pt idx="44">
                  <c:v>AUG 29</c:v>
                </c:pt>
                <c:pt idx="45">
                  <c:v>SEP 05</c:v>
                </c:pt>
                <c:pt idx="46">
                  <c:v>SEP 12</c:v>
                </c:pt>
                <c:pt idx="47">
                  <c:v>SEP 19</c:v>
                </c:pt>
                <c:pt idx="48">
                  <c:v>SEP 26</c:v>
                </c:pt>
                <c:pt idx="49">
                  <c:v>OCT 03</c:v>
                </c:pt>
                <c:pt idx="50">
                  <c:v>OCT 10</c:v>
                </c:pt>
                <c:pt idx="51">
                  <c:v>OCT 17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395</c:v>
                </c:pt>
                <c:pt idx="1">
                  <c:v>411</c:v>
                </c:pt>
                <c:pt idx="2">
                  <c:v>376</c:v>
                </c:pt>
                <c:pt idx="3">
                  <c:v>387</c:v>
                </c:pt>
                <c:pt idx="4">
                  <c:v>401</c:v>
                </c:pt>
                <c:pt idx="5">
                  <c:v>417</c:v>
                </c:pt>
                <c:pt idx="6">
                  <c:v>346</c:v>
                </c:pt>
                <c:pt idx="7">
                  <c:v>364</c:v>
                </c:pt>
                <c:pt idx="8">
                  <c:v>386</c:v>
                </c:pt>
                <c:pt idx="9">
                  <c:v>376</c:v>
                </c:pt>
                <c:pt idx="10">
                  <c:v>369</c:v>
                </c:pt>
                <c:pt idx="11">
                  <c:v>352</c:v>
                </c:pt>
                <c:pt idx="12">
                  <c:v>335</c:v>
                </c:pt>
                <c:pt idx="13">
                  <c:v>327</c:v>
                </c:pt>
                <c:pt idx="14">
                  <c:v>319</c:v>
                </c:pt>
                <c:pt idx="15">
                  <c:v>290</c:v>
                </c:pt>
                <c:pt idx="16">
                  <c:v>303</c:v>
                </c:pt>
                <c:pt idx="17">
                  <c:v>320</c:v>
                </c:pt>
                <c:pt idx="18">
                  <c:v>317</c:v>
                </c:pt>
                <c:pt idx="19">
                  <c:v>279</c:v>
                </c:pt>
                <c:pt idx="20">
                  <c:v>279</c:v>
                </c:pt>
                <c:pt idx="21">
                  <c:v>281</c:v>
                </c:pt>
                <c:pt idx="22">
                  <c:v>293</c:v>
                </c:pt>
                <c:pt idx="23">
                  <c:v>270</c:v>
                </c:pt>
                <c:pt idx="24">
                  <c:v>266</c:v>
                </c:pt>
                <c:pt idx="25">
                  <c:v>268</c:v>
                </c:pt>
                <c:pt idx="26">
                  <c:v>274</c:v>
                </c:pt>
                <c:pt idx="27">
                  <c:v>246</c:v>
                </c:pt>
                <c:pt idx="28">
                  <c:v>245</c:v>
                </c:pt>
                <c:pt idx="29">
                  <c:v>247</c:v>
                </c:pt>
                <c:pt idx="30">
                  <c:v>247</c:v>
                </c:pt>
                <c:pt idx="31">
                  <c:v>251</c:v>
                </c:pt>
                <c:pt idx="32">
                  <c:v>211</c:v>
                </c:pt>
                <c:pt idx="33">
                  <c:v>222</c:v>
                </c:pt>
                <c:pt idx="34">
                  <c:v>243</c:v>
                </c:pt>
                <c:pt idx="35">
                  <c:v>236</c:v>
                </c:pt>
                <c:pt idx="36">
                  <c:v>216</c:v>
                </c:pt>
                <c:pt idx="37">
                  <c:v>221</c:v>
                </c:pt>
                <c:pt idx="38">
                  <c:v>213</c:v>
                </c:pt>
                <c:pt idx="39">
                  <c:v>225</c:v>
                </c:pt>
                <c:pt idx="40">
                  <c:v>246</c:v>
                </c:pt>
                <c:pt idx="41">
                  <c:v>228</c:v>
                </c:pt>
                <c:pt idx="42">
                  <c:v>235</c:v>
                </c:pt>
                <c:pt idx="43">
                  <c:v>261</c:v>
                </c:pt>
                <c:pt idx="44">
                  <c:v>279</c:v>
                </c:pt>
                <c:pt idx="45">
                  <c:v>269</c:v>
                </c:pt>
                <c:pt idx="46">
                  <c:v>285</c:v>
                </c:pt>
                <c:pt idx="47">
                  <c:v>301</c:v>
                </c:pt>
                <c:pt idx="48">
                  <c:v>311</c:v>
                </c:pt>
                <c:pt idx="49">
                  <c:v>294</c:v>
                </c:pt>
                <c:pt idx="50">
                  <c:v>268</c:v>
                </c:pt>
                <c:pt idx="51">
                  <c:v>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497808"/>
        <c:axId val="653102312"/>
      </c:lineChart>
      <c:catAx>
        <c:axId val="671497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02312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653102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497808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OCT  26</c:v>
                </c:pt>
                <c:pt idx="1">
                  <c:v>NOV  02</c:v>
                </c:pt>
                <c:pt idx="2">
                  <c:v>NOV  09</c:v>
                </c:pt>
                <c:pt idx="3">
                  <c:v>NOV  16</c:v>
                </c:pt>
                <c:pt idx="4">
                  <c:v>NOV  23</c:v>
                </c:pt>
                <c:pt idx="5">
                  <c:v>NOV  30</c:v>
                </c:pt>
                <c:pt idx="6">
                  <c:v>DEC  07</c:v>
                </c:pt>
                <c:pt idx="7">
                  <c:v>DEC  14</c:v>
                </c:pt>
                <c:pt idx="8">
                  <c:v>DEC  21</c:v>
                </c:pt>
                <c:pt idx="9">
                  <c:v>DEC  28</c:v>
                </c:pt>
                <c:pt idx="10">
                  <c:v>JAN  04</c:v>
                </c:pt>
                <c:pt idx="11">
                  <c:v>JAN  11</c:v>
                </c:pt>
                <c:pt idx="12">
                  <c:v>JAN  18</c:v>
                </c:pt>
                <c:pt idx="13">
                  <c:v>JAN  25</c:v>
                </c:pt>
                <c:pt idx="14">
                  <c:v>FEB  01</c:v>
                </c:pt>
                <c:pt idx="15">
                  <c:v>FEB  08</c:v>
                </c:pt>
                <c:pt idx="16">
                  <c:v>FEB  15</c:v>
                </c:pt>
                <c:pt idx="17">
                  <c:v>FEB  22</c:v>
                </c:pt>
                <c:pt idx="18">
                  <c:v>FEB  29</c:v>
                </c:pt>
                <c:pt idx="19">
                  <c:v>MAR  07</c:v>
                </c:pt>
                <c:pt idx="20">
                  <c:v>MAR  14</c:v>
                </c:pt>
                <c:pt idx="21">
                  <c:v>MAR  21</c:v>
                </c:pt>
                <c:pt idx="22">
                  <c:v>MAR  28</c:v>
                </c:pt>
                <c:pt idx="23">
                  <c:v>APR  04</c:v>
                </c:pt>
                <c:pt idx="24">
                  <c:v>APR  11</c:v>
                </c:pt>
                <c:pt idx="25">
                  <c:v>APR  18</c:v>
                </c:pt>
                <c:pt idx="26">
                  <c:v>APR  25</c:v>
                </c:pt>
                <c:pt idx="27">
                  <c:v>MAY  02</c:v>
                </c:pt>
                <c:pt idx="28">
                  <c:v>MAY  09</c:v>
                </c:pt>
                <c:pt idx="29">
                  <c:v>MAY  16</c:v>
                </c:pt>
                <c:pt idx="30">
                  <c:v>MAY  23</c:v>
                </c:pt>
                <c:pt idx="31">
                  <c:v>MAY  30</c:v>
                </c:pt>
                <c:pt idx="32">
                  <c:v>JUN  06</c:v>
                </c:pt>
                <c:pt idx="33">
                  <c:v>JUN  13</c:v>
                </c:pt>
                <c:pt idx="34">
                  <c:v>JUN  20</c:v>
                </c:pt>
                <c:pt idx="35">
                  <c:v>JUN  27</c:v>
                </c:pt>
                <c:pt idx="36">
                  <c:v>JUL  04</c:v>
                </c:pt>
                <c:pt idx="37">
                  <c:v>JUL  11</c:v>
                </c:pt>
                <c:pt idx="38">
                  <c:v>JUL  18</c:v>
                </c:pt>
                <c:pt idx="39">
                  <c:v>JUL  25</c:v>
                </c:pt>
                <c:pt idx="40">
                  <c:v>AUG  01</c:v>
                </c:pt>
                <c:pt idx="41">
                  <c:v>AUG  08</c:v>
                </c:pt>
                <c:pt idx="42">
                  <c:v>AUG  15</c:v>
                </c:pt>
                <c:pt idx="43">
                  <c:v>AUG 22</c:v>
                </c:pt>
                <c:pt idx="44">
                  <c:v>AUG 29</c:v>
                </c:pt>
                <c:pt idx="45">
                  <c:v>SEP 05</c:v>
                </c:pt>
                <c:pt idx="46">
                  <c:v>SEP 12</c:v>
                </c:pt>
                <c:pt idx="47">
                  <c:v>SEP 19</c:v>
                </c:pt>
                <c:pt idx="48">
                  <c:v>SEP 26</c:v>
                </c:pt>
                <c:pt idx="49">
                  <c:v>OCT 03</c:v>
                </c:pt>
                <c:pt idx="50">
                  <c:v>OCT 10</c:v>
                </c:pt>
                <c:pt idx="51">
                  <c:v>OCT 17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0.49404906485304834</c:v>
                </c:pt>
                <c:pt idx="1">
                  <c:v>0.48947951273532669</c:v>
                </c:pt>
                <c:pt idx="2">
                  <c:v>0.48366737739872068</c:v>
                </c:pt>
                <c:pt idx="3">
                  <c:v>0.49191182633475822</c:v>
                </c:pt>
                <c:pt idx="4">
                  <c:v>0.49856639632997463</c:v>
                </c:pt>
                <c:pt idx="5">
                  <c:v>0.49643629374549531</c:v>
                </c:pt>
                <c:pt idx="6">
                  <c:v>0.48157527069507511</c:v>
                </c:pt>
                <c:pt idx="7">
                  <c:v>0.47993412498916527</c:v>
                </c:pt>
                <c:pt idx="8">
                  <c:v>0.46821277975997405</c:v>
                </c:pt>
                <c:pt idx="9">
                  <c:v>0.47699150828952691</c:v>
                </c:pt>
                <c:pt idx="10">
                  <c:v>0.4696315964155327</c:v>
                </c:pt>
                <c:pt idx="11">
                  <c:v>0.46795458707196486</c:v>
                </c:pt>
                <c:pt idx="12">
                  <c:v>0.48156241464080851</c:v>
                </c:pt>
                <c:pt idx="13">
                  <c:v>0.48612993584530584</c:v>
                </c:pt>
                <c:pt idx="14">
                  <c:v>0.4839001447178003</c:v>
                </c:pt>
                <c:pt idx="15">
                  <c:v>0.47001354227123232</c:v>
                </c:pt>
                <c:pt idx="16">
                  <c:v>0.47785171102661594</c:v>
                </c:pt>
                <c:pt idx="17">
                  <c:v>0.47608328643781656</c:v>
                </c:pt>
                <c:pt idx="18">
                  <c:v>0.48188976377952758</c:v>
                </c:pt>
                <c:pt idx="19">
                  <c:v>0.4794632797295913</c:v>
                </c:pt>
                <c:pt idx="20">
                  <c:v>0.49234978214611408</c:v>
                </c:pt>
                <c:pt idx="21">
                  <c:v>0.4956383822363204</c:v>
                </c:pt>
                <c:pt idx="22">
                  <c:v>0.49907722195240406</c:v>
                </c:pt>
                <c:pt idx="23">
                  <c:v>0.48443260958623513</c:v>
                </c:pt>
                <c:pt idx="24">
                  <c:v>0.49071108263933377</c:v>
                </c:pt>
                <c:pt idx="25">
                  <c:v>0.49549266247379453</c:v>
                </c:pt>
                <c:pt idx="26">
                  <c:v>0.50025476408845404</c:v>
                </c:pt>
                <c:pt idx="27">
                  <c:v>0.49864878390551498</c:v>
                </c:pt>
                <c:pt idx="28">
                  <c:v>0.4806678383128295</c:v>
                </c:pt>
                <c:pt idx="29">
                  <c:v>0.47579948141745892</c:v>
                </c:pt>
                <c:pt idx="30">
                  <c:v>0.48134953897736799</c:v>
                </c:pt>
                <c:pt idx="31">
                  <c:v>0.48665977249224407</c:v>
                </c:pt>
                <c:pt idx="32">
                  <c:v>0.45878537076389664</c:v>
                </c:pt>
                <c:pt idx="33">
                  <c:v>0.46702336754749946</c:v>
                </c:pt>
                <c:pt idx="34">
                  <c:v>0.47406309549015457</c:v>
                </c:pt>
                <c:pt idx="35">
                  <c:v>0.4747638874784198</c:v>
                </c:pt>
                <c:pt idx="36">
                  <c:v>0.46049852133502323</c:v>
                </c:pt>
                <c:pt idx="37">
                  <c:v>0.46228991596638658</c:v>
                </c:pt>
                <c:pt idx="38">
                  <c:v>0.4766871165644172</c:v>
                </c:pt>
                <c:pt idx="39">
                  <c:v>0.48314941843125558</c:v>
                </c:pt>
                <c:pt idx="40">
                  <c:v>0.47021399652978602</c:v>
                </c:pt>
                <c:pt idx="41">
                  <c:v>0.46075975787935713</c:v>
                </c:pt>
                <c:pt idx="42">
                  <c:v>0.47271593389460553</c:v>
                </c:pt>
                <c:pt idx="43">
                  <c:v>0.47532467532467532</c:v>
                </c:pt>
                <c:pt idx="44">
                  <c:v>0.47849770642201833</c:v>
                </c:pt>
                <c:pt idx="45">
                  <c:v>0.46003165809259994</c:v>
                </c:pt>
                <c:pt idx="46">
                  <c:v>0.46606927104309304</c:v>
                </c:pt>
                <c:pt idx="47">
                  <c:v>0.47333661902414981</c:v>
                </c:pt>
                <c:pt idx="48">
                  <c:v>0.47531157834649412</c:v>
                </c:pt>
                <c:pt idx="49">
                  <c:v>0.47084314649081488</c:v>
                </c:pt>
                <c:pt idx="50">
                  <c:v>0.46466640347414134</c:v>
                </c:pt>
                <c:pt idx="51">
                  <c:v>0.46486959906578434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103880"/>
        <c:axId val="601293328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- 7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0.42708333333333331</c:v>
                </c:pt>
                <c:pt idx="1">
                  <c:v>0.43564356435643564</c:v>
                </c:pt>
                <c:pt idx="2">
                  <c:v>0.37333333333333335</c:v>
                </c:pt>
                <c:pt idx="3">
                  <c:v>0.3783783783783784</c:v>
                </c:pt>
                <c:pt idx="4">
                  <c:v>0.38157894736842107</c:v>
                </c:pt>
                <c:pt idx="5">
                  <c:v>0.38750000000000001</c:v>
                </c:pt>
                <c:pt idx="6">
                  <c:v>0.33333333333333331</c:v>
                </c:pt>
                <c:pt idx="7">
                  <c:v>0.36</c:v>
                </c:pt>
                <c:pt idx="8">
                  <c:v>0.29032258064516131</c:v>
                </c:pt>
                <c:pt idx="9">
                  <c:v>0.29591836734693877</c:v>
                </c:pt>
                <c:pt idx="10">
                  <c:v>0.29411764705882354</c:v>
                </c:pt>
                <c:pt idx="11">
                  <c:v>0.30927835051546393</c:v>
                </c:pt>
                <c:pt idx="12">
                  <c:v>0.29411764705882354</c:v>
                </c:pt>
                <c:pt idx="13">
                  <c:v>0.32038834951456313</c:v>
                </c:pt>
                <c:pt idx="14">
                  <c:v>0.29090909090909089</c:v>
                </c:pt>
                <c:pt idx="15">
                  <c:v>0.25961538461538464</c:v>
                </c:pt>
                <c:pt idx="16">
                  <c:v>0.25510204081632654</c:v>
                </c:pt>
                <c:pt idx="17">
                  <c:v>0.26923076923076922</c:v>
                </c:pt>
                <c:pt idx="18">
                  <c:v>0.26415094339622641</c:v>
                </c:pt>
                <c:pt idx="19">
                  <c:v>0.22448979591836735</c:v>
                </c:pt>
                <c:pt idx="20">
                  <c:v>0.25263157894736843</c:v>
                </c:pt>
                <c:pt idx="21">
                  <c:v>0.24509803921568626</c:v>
                </c:pt>
                <c:pt idx="22">
                  <c:v>0.24074074074074073</c:v>
                </c:pt>
                <c:pt idx="23">
                  <c:v>0.24347826086956523</c:v>
                </c:pt>
                <c:pt idx="24">
                  <c:v>0.26</c:v>
                </c:pt>
                <c:pt idx="25">
                  <c:v>0.28301886792452829</c:v>
                </c:pt>
                <c:pt idx="26">
                  <c:v>0.29565217391304349</c:v>
                </c:pt>
                <c:pt idx="27">
                  <c:v>0.3247863247863248</c:v>
                </c:pt>
                <c:pt idx="28">
                  <c:v>0.31067961165048541</c:v>
                </c:pt>
                <c:pt idx="29">
                  <c:v>0.2857142857142857</c:v>
                </c:pt>
                <c:pt idx="30">
                  <c:v>0.29090909090909089</c:v>
                </c:pt>
                <c:pt idx="31">
                  <c:v>0.29729729729729731</c:v>
                </c:pt>
                <c:pt idx="32">
                  <c:v>0.30120481927710846</c:v>
                </c:pt>
                <c:pt idx="33">
                  <c:v>0.27058823529411763</c:v>
                </c:pt>
                <c:pt idx="34">
                  <c:v>0.26373626373626374</c:v>
                </c:pt>
                <c:pt idx="35">
                  <c:v>0.24752475247524752</c:v>
                </c:pt>
                <c:pt idx="36">
                  <c:v>0.31914893617021278</c:v>
                </c:pt>
                <c:pt idx="37">
                  <c:v>0.33695652173913043</c:v>
                </c:pt>
                <c:pt idx="38">
                  <c:v>0.31578947368421051</c:v>
                </c:pt>
                <c:pt idx="39">
                  <c:v>0.27</c:v>
                </c:pt>
                <c:pt idx="40">
                  <c:v>0.27884615384615385</c:v>
                </c:pt>
                <c:pt idx="41">
                  <c:v>0.31111111111111112</c:v>
                </c:pt>
                <c:pt idx="42">
                  <c:v>0.33333333333333331</c:v>
                </c:pt>
                <c:pt idx="43">
                  <c:v>0.34653465346534651</c:v>
                </c:pt>
                <c:pt idx="44">
                  <c:v>0.32075471698113206</c:v>
                </c:pt>
                <c:pt idx="45">
                  <c:v>0.31858407079646017</c:v>
                </c:pt>
                <c:pt idx="46">
                  <c:v>0.31958762886597936</c:v>
                </c:pt>
                <c:pt idx="47">
                  <c:v>0.31</c:v>
                </c:pt>
                <c:pt idx="48">
                  <c:v>0.28440366972477066</c:v>
                </c:pt>
                <c:pt idx="49">
                  <c:v>0.29729729729729731</c:v>
                </c:pt>
                <c:pt idx="50">
                  <c:v>0.30208333333333331</c:v>
                </c:pt>
                <c:pt idx="51">
                  <c:v>0.31313131313131315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93720"/>
        <c:axId val="601294112"/>
      </c:lineChart>
      <c:catAx>
        <c:axId val="653103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1293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129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03880"/>
        <c:crosses val="autoZero"/>
        <c:crossBetween val="between"/>
      </c:valAx>
      <c:catAx>
        <c:axId val="601293720"/>
        <c:scaling>
          <c:orientation val="minMax"/>
        </c:scaling>
        <c:delete val="1"/>
        <c:axPos val="b"/>
        <c:majorTickMark val="out"/>
        <c:minorTickMark val="none"/>
        <c:tickLblPos val="none"/>
        <c:crossAx val="601294112"/>
        <c:crosses val="autoZero"/>
        <c:auto val="0"/>
        <c:lblAlgn val="ctr"/>
        <c:lblOffset val="100"/>
        <c:noMultiLvlLbl val="0"/>
      </c:catAx>
      <c:valAx>
        <c:axId val="601294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601293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5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5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6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8"/>
</file>

<file path=xl/ctrlProps/ctrlProp2.xml><?xml version="1.0" encoding="utf-8"?>
<formControlPr xmlns="http://schemas.microsoft.com/office/spreadsheetml/2009/9/main" objectType="Spin" dx="15" fmlaLink="LOOKUP!$M$2" max="30000" min="1" page="10" val="22791"/>
</file>

<file path=xl/ctrlProps/ctrlProp20.xml><?xml version="1.0" encoding="utf-8"?>
<formControlPr xmlns="http://schemas.microsoft.com/office/spreadsheetml/2009/9/main" objectType="Spin" dx="15" fmlaLink="LOOKUP!$M$2" max="30000" min="1" page="10" val="22791"/>
</file>

<file path=xl/ctrlProps/ctrlProp21.xml><?xml version="1.0" encoding="utf-8"?>
<formControlPr xmlns="http://schemas.microsoft.com/office/spreadsheetml/2009/9/main" objectType="Spin" dx="15" fmlaLink="TRENDS!$AG$10" max="24" min="1" page="10" val="7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 val="7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2791"/>
</file>

<file path=xl/ctrlProps/ctrlProp27.xml><?xml version="1.0" encoding="utf-8"?>
<formControlPr xmlns="http://schemas.microsoft.com/office/spreadsheetml/2009/9/main" objectType="Spin" dx="15" fmlaLink="LOOKUP!$M$2" max="30000" min="1" page="10" val="22791"/>
</file>

<file path=xl/ctrlProps/ctrlProp28.xml><?xml version="1.0" encoding="utf-8"?>
<formControlPr xmlns="http://schemas.microsoft.com/office/spreadsheetml/2009/9/main" objectType="Spin" dx="15" fmlaLink="$M$2" max="30000" min="1" page="10" val="22791"/>
</file>

<file path=xl/ctrlProps/ctrlProp29.xml><?xml version="1.0" encoding="utf-8"?>
<formControlPr xmlns="http://schemas.microsoft.com/office/spreadsheetml/2009/9/main" objectType="Spin" dx="15" fmlaLink="LOOKUP!$M$3" max="30000" min="1" page="10" val="14975"/>
</file>

<file path=xl/ctrlProps/ctrlProp3.xml><?xml version="1.0" encoding="utf-8"?>
<formControlPr xmlns="http://schemas.microsoft.com/office/spreadsheetml/2009/9/main" objectType="Spin" dx="15" fmlaLink="LOOKUP!$M$2" max="25000" min="1" page="10" val="22791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2791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2791"/>
</file>

<file path=xl/ctrlProps/ctrlProp8.xml><?xml version="1.0" encoding="utf-8"?>
<formControlPr xmlns="http://schemas.microsoft.com/office/spreadsheetml/2009/9/main" objectType="Spin" dx="15" fmlaLink="LOOKUP!$M$3" max="30000" min="1" page="10" val="14975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G20" sqref="G20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4" t="str">
        <f ca="1">LOOKUP!G3</f>
        <v>CareerSource Escarosa</v>
      </c>
      <c r="G2" s="485"/>
      <c r="H2" s="485"/>
      <c r="I2" s="485"/>
      <c r="J2" s="485"/>
      <c r="K2" s="485"/>
      <c r="L2" s="486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>
        <f>IF(LOOKUP!F3&lt;25,LOOKUP!F3,"STATEWIDE")</f>
        <v>1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October 17, 2016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87" t="s">
        <v>337</v>
      </c>
      <c r="H31" s="488"/>
      <c r="I31" s="488"/>
      <c r="J31" s="488"/>
      <c r="K31" s="489"/>
    </row>
    <row r="32" spans="4:11" ht="6" customHeight="1" x14ac:dyDescent="0.2"/>
    <row r="33" spans="7:11" x14ac:dyDescent="0.2">
      <c r="G33" s="478" t="s">
        <v>56</v>
      </c>
      <c r="H33" s="480" t="str">
        <f>IF(D7&lt;25,"REGION - "&amp;D7,D7)</f>
        <v>REGION - 1</v>
      </c>
      <c r="I33" s="481"/>
      <c r="J33" s="482" t="s">
        <v>55</v>
      </c>
      <c r="K33" s="483"/>
    </row>
    <row r="34" spans="7:11" x14ac:dyDescent="0.2">
      <c r="G34" s="479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100</v>
      </c>
      <c r="I35" s="287">
        <f ca="1">LOOKUP!F10</f>
        <v>0.3401360544217687</v>
      </c>
      <c r="J35" s="13">
        <f ca="1">DATA!C58</f>
        <v>4777</v>
      </c>
      <c r="K35" s="287">
        <f ca="1">DATA!D58</f>
        <v>0.46486959906578434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2</v>
      </c>
      <c r="I36" s="287">
        <f ca="1">LOOKUP!F11</f>
        <v>6.8027210884353739E-3</v>
      </c>
      <c r="J36" s="13">
        <f ca="1">DATA!C85</f>
        <v>35</v>
      </c>
      <c r="K36" s="287">
        <f ca="1">DATA!D85</f>
        <v>3.4059945504087193E-3</v>
      </c>
    </row>
    <row r="37" spans="7:11" ht="15" x14ac:dyDescent="0.25">
      <c r="G37" s="15" t="s">
        <v>140</v>
      </c>
      <c r="H37" s="13">
        <f ca="1">LOOKUP!E12</f>
        <v>29</v>
      </c>
      <c r="I37" s="287">
        <f ca="1">LOOKUP!F12</f>
        <v>9.8639455782312924E-2</v>
      </c>
      <c r="J37" s="13">
        <f ca="1">DATA!C112</f>
        <v>1055</v>
      </c>
      <c r="K37" s="287">
        <f ca="1">DATA!D112</f>
        <v>0.10266640716231996</v>
      </c>
    </row>
    <row r="38" spans="7:11" ht="15" x14ac:dyDescent="0.25">
      <c r="G38" s="16" t="s">
        <v>141</v>
      </c>
      <c r="H38" s="13">
        <f ca="1">LOOKUP!E13</f>
        <v>43</v>
      </c>
      <c r="I38" s="287">
        <f ca="1">LOOKUP!F13</f>
        <v>0.14625850340136054</v>
      </c>
      <c r="J38" s="13">
        <f ca="1">DATA!C139</f>
        <v>1032</v>
      </c>
      <c r="K38" s="287">
        <f ca="1">DATA!D139</f>
        <v>0.10042818217205138</v>
      </c>
    </row>
    <row r="39" spans="7:11" ht="15" x14ac:dyDescent="0.25">
      <c r="G39" s="17" t="s">
        <v>142</v>
      </c>
      <c r="H39" s="13">
        <f ca="1">LOOKUP!E17</f>
        <v>66</v>
      </c>
      <c r="I39" s="287">
        <f ca="1">LOOKUP!F17</f>
        <v>0.22448979591836735</v>
      </c>
      <c r="J39" s="13">
        <f ca="1">DATA!C544</f>
        <v>2020</v>
      </c>
      <c r="K39" s="287">
        <f ca="1">DATA!D544</f>
        <v>0.19657454262358895</v>
      </c>
    </row>
    <row r="40" spans="7:11" ht="15" x14ac:dyDescent="0.25">
      <c r="G40" s="18" t="s">
        <v>143</v>
      </c>
      <c r="H40" s="13">
        <f ca="1">LOOKUP!E16</f>
        <v>38</v>
      </c>
      <c r="I40" s="287">
        <f ca="1">LOOKUP!F16</f>
        <v>0.12925170068027211</v>
      </c>
      <c r="J40" s="13">
        <f ca="1">DATA!C517</f>
        <v>822</v>
      </c>
      <c r="K40" s="287">
        <f ca="1">DATA!D517</f>
        <v>7.9992214869599065E-2</v>
      </c>
    </row>
    <row r="41" spans="7:11" ht="15" x14ac:dyDescent="0.25">
      <c r="G41" s="19" t="s">
        <v>144</v>
      </c>
      <c r="H41" s="13">
        <f ca="1">LOOKUP!E15</f>
        <v>16</v>
      </c>
      <c r="I41" s="287">
        <f ca="1">LOOKUP!F15</f>
        <v>5.4421768707482991E-2</v>
      </c>
      <c r="J41" s="13">
        <f ca="1">DATA!C193</f>
        <v>535</v>
      </c>
      <c r="K41" s="287">
        <f ca="1">DATA!D193</f>
        <v>5.2063059556247564E-2</v>
      </c>
    </row>
    <row r="42" spans="7:11" ht="15" x14ac:dyDescent="0.25">
      <c r="G42" s="20" t="s">
        <v>220</v>
      </c>
      <c r="H42" s="21">
        <f ca="1">LOOKUP!E9</f>
        <v>294</v>
      </c>
      <c r="I42" s="22">
        <v>1</v>
      </c>
      <c r="J42" s="21">
        <f ca="1">DATA!C31</f>
        <v>10276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3" priority="1" stopIfTrue="1">
      <formula>VALUE(RIGHT($D$14,1))=5</formula>
    </cfRule>
    <cfRule type="expression" dxfId="72" priority="2" stopIfTrue="1">
      <formula>VALUE(RIGHT($D$14,1))=6</formula>
    </cfRule>
    <cfRule type="expression" dxfId="71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topLeftCell="A502" zoomScale="75" zoomScaleNormal="120" workbookViewId="0">
      <selection activeCell="O50" sqref="O50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20161017</v>
      </c>
      <c r="F2" s="346">
        <f>MOD(M2,WEEKS)+1</f>
        <v>407</v>
      </c>
      <c r="G2" s="447" t="str">
        <f ca="1">OFFSET($C$29,$F$2,0)</f>
        <v>October 17, 2016</v>
      </c>
      <c r="M2" s="346">
        <v>22791</v>
      </c>
      <c r="N2" t="s">
        <v>390</v>
      </c>
      <c r="O2" s="359">
        <f>15000+$F$4-MOD(15000,$F$4)-1</f>
        <v>15058</v>
      </c>
      <c r="P2" t="s">
        <v>428</v>
      </c>
    </row>
    <row r="3" spans="1:112" x14ac:dyDescent="0.2">
      <c r="D3" t="s">
        <v>57</v>
      </c>
      <c r="E3" s="280">
        <f>IF(F2&lt;53,0,F2-52)</f>
        <v>355</v>
      </c>
      <c r="F3" s="347">
        <f>MOD(M3,25)+1</f>
        <v>1</v>
      </c>
      <c r="G3" s="11" t="str">
        <f ca="1">OFFSET($C$572,$F$3,0)</f>
        <v>CareerSource Escarosa</v>
      </c>
      <c r="L3" t="s">
        <v>427</v>
      </c>
      <c r="M3" s="347">
        <v>14975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407</v>
      </c>
      <c r="G4" s="11" t="str">
        <f ca="1">OFFSET($E$572,$F$3,0)</f>
        <v>Escambia, Santa Rosa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294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100</v>
      </c>
      <c r="F10" s="278">
        <f ca="1">OFFSET(DATA!$C$33,$F$3,1)</f>
        <v>0.3401360544217687</v>
      </c>
      <c r="G10" s="4">
        <f ca="1">OFFSET(DATA!E$33,$F$3,0)</f>
        <v>17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2</v>
      </c>
      <c r="F11" s="278">
        <f ca="1">OFFSET(DATA!D$60,$F$3,0)</f>
        <v>6.8027210884353739E-3</v>
      </c>
      <c r="G11" s="4">
        <f ca="1">OFFSET(DATA!E$60,$F$3,0)</f>
        <v>5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29</v>
      </c>
      <c r="F12" s="278">
        <f ca="1">OFFSET(DATA!D$87,$F$3,0)</f>
        <v>9.8639455782312924E-2</v>
      </c>
      <c r="G12" s="4">
        <f ca="1">OFFSET(DATA!E$87,$F$3,0)</f>
        <v>9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43</v>
      </c>
      <c r="F13" s="278">
        <f ca="1">OFFSET(DATA!D$114,$F$3,0)</f>
        <v>0.14625850340136054</v>
      </c>
      <c r="G13" s="4">
        <f ca="1">OFFSET(DATA!E$114,$F$3,0)</f>
        <v>19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54</v>
      </c>
      <c r="F14" s="278">
        <f ca="1">OFFSET(DATA!D$141,$F$3,0)</f>
        <v>0.18367346938775511</v>
      </c>
      <c r="G14" s="4">
        <f ca="1">OFFSET(DATA!E$141,$F$3,0)</f>
        <v>15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16</v>
      </c>
      <c r="F15" s="278">
        <f ca="1">OFFSET(DATA!D$168,$F$3,0)</f>
        <v>5.4421768707482991E-2</v>
      </c>
      <c r="G15" s="4">
        <f ca="1">OFFSET(DATA!E$168,$F$3,0)</f>
        <v>14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38</v>
      </c>
      <c r="F16" s="278">
        <f ca="1">OFFSET(DATA!D$492,$F$3,0)</f>
        <v>0.12925170068027211</v>
      </c>
      <c r="G16" s="4">
        <f ca="1">OFFSET(DATA!E$492,$F$3,0)</f>
        <v>22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66</v>
      </c>
      <c r="F17" s="278">
        <f ca="1">OFFSET(DATA!D$519,$F$3,0)</f>
        <v>0.22448979591836735</v>
      </c>
      <c r="G17" s="4">
        <f ca="1">OFFSET(DATA!E$519,$F$3,0)</f>
        <v>19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18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89"/>
      <c r="N31" s="589"/>
      <c r="O31" s="589"/>
      <c r="P31" s="589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21" priority="11" stopIfTrue="1">
      <formula>$B$9=$F$5</formula>
    </cfRule>
  </conditionalFormatting>
  <conditionalFormatting sqref="E574">
    <cfRule type="expression" dxfId="20" priority="12" stopIfTrue="1">
      <formula>$B$10=$F$5</formula>
    </cfRule>
  </conditionalFormatting>
  <conditionalFormatting sqref="E575">
    <cfRule type="expression" dxfId="19" priority="13" stopIfTrue="1">
      <formula>$B$11=$F$5</formula>
    </cfRule>
  </conditionalFormatting>
  <conditionalFormatting sqref="E576">
    <cfRule type="expression" dxfId="18" priority="14" stopIfTrue="1">
      <formula>$B$12=$F$5</formula>
    </cfRule>
  </conditionalFormatting>
  <conditionalFormatting sqref="E577">
    <cfRule type="expression" dxfId="17" priority="15" stopIfTrue="1">
      <formula>$B$13=$F$5</formula>
    </cfRule>
  </conditionalFormatting>
  <conditionalFormatting sqref="E578">
    <cfRule type="expression" dxfId="16" priority="16" stopIfTrue="1">
      <formula>$B$14=$F$5</formula>
    </cfRule>
  </conditionalFormatting>
  <conditionalFormatting sqref="E579">
    <cfRule type="expression" dxfId="15" priority="17" stopIfTrue="1">
      <formula>$B$15=$F$5</formula>
    </cfRule>
  </conditionalFormatting>
  <conditionalFormatting sqref="E580">
    <cfRule type="expression" dxfId="14" priority="18" stopIfTrue="1">
      <formula>$B$16=$F$5</formula>
    </cfRule>
  </conditionalFormatting>
  <conditionalFormatting sqref="E581">
    <cfRule type="expression" dxfId="13" priority="19" stopIfTrue="1">
      <formula>$B$17=$F$5</formula>
    </cfRule>
  </conditionalFormatting>
  <conditionalFormatting sqref="E586">
    <cfRule type="expression" dxfId="12" priority="20" stopIfTrue="1">
      <formula>$B253=$F$5</formula>
    </cfRule>
  </conditionalFormatting>
  <conditionalFormatting sqref="Q573">
    <cfRule type="expression" dxfId="11" priority="1" stopIfTrue="1">
      <formula>$B$9=$F$5</formula>
    </cfRule>
  </conditionalFormatting>
  <conditionalFormatting sqref="Q574">
    <cfRule type="expression" dxfId="10" priority="2" stopIfTrue="1">
      <formula>$B$10=$F$5</formula>
    </cfRule>
  </conditionalFormatting>
  <conditionalFormatting sqref="Q575">
    <cfRule type="expression" dxfId="9" priority="3" stopIfTrue="1">
      <formula>$B$11=$F$5</formula>
    </cfRule>
  </conditionalFormatting>
  <conditionalFormatting sqref="Q576">
    <cfRule type="expression" dxfId="8" priority="4" stopIfTrue="1">
      <formula>$B$12=$F$5</formula>
    </cfRule>
  </conditionalFormatting>
  <conditionalFormatting sqref="Q577">
    <cfRule type="expression" dxfId="7" priority="5" stopIfTrue="1">
      <formula>$B$13=$F$5</formula>
    </cfRule>
  </conditionalFormatting>
  <conditionalFormatting sqref="Q578">
    <cfRule type="expression" dxfId="6" priority="6" stopIfTrue="1">
      <formula>$B$14=$F$5</formula>
    </cfRule>
  </conditionalFormatting>
  <conditionalFormatting sqref="Q579">
    <cfRule type="expression" dxfId="5" priority="7" stopIfTrue="1">
      <formula>$B$15=$F$5</formula>
    </cfRule>
  </conditionalFormatting>
  <conditionalFormatting sqref="Q580">
    <cfRule type="expression" dxfId="4" priority="8" stopIfTrue="1">
      <formula>$B$16=$F$5</formula>
    </cfRule>
  </conditionalFormatting>
  <conditionalFormatting sqref="Q581">
    <cfRule type="expression" dxfId="3" priority="9" stopIfTrue="1">
      <formula>$B$17=$F$5</formula>
    </cfRule>
  </conditionalFormatting>
  <conditionalFormatting sqref="Q586">
    <cfRule type="expression" dxfId="2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AE7" sqref="AE7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07" t="str">
        <f ca="1">"OPEN WELFARE TRANSITION CASES - "&amp;LOOKUP!G2</f>
        <v>OPEN WELFARE TRANSITION CASES - October 17, 2016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9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510" t="s">
        <v>234</v>
      </c>
      <c r="H4" s="511"/>
      <c r="I4" s="511"/>
      <c r="J4" s="512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October 17, 2016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4" t="s">
        <v>96</v>
      </c>
      <c r="G6" s="495"/>
      <c r="H6" s="495"/>
      <c r="I6" s="495"/>
      <c r="J6" s="496"/>
      <c r="K6" s="37"/>
      <c r="L6" s="497" t="s">
        <v>135</v>
      </c>
      <c r="M6" s="498"/>
      <c r="N6" s="140"/>
      <c r="O6" s="503" t="s">
        <v>95</v>
      </c>
      <c r="P6" s="504"/>
      <c r="Q6"/>
      <c r="R6" s="503" t="s">
        <v>352</v>
      </c>
      <c r="S6" s="504"/>
      <c r="T6" s="141"/>
      <c r="U6" s="494" t="s">
        <v>69</v>
      </c>
      <c r="V6" s="513"/>
      <c r="W6" s="513"/>
      <c r="X6" s="513"/>
      <c r="Y6" s="514"/>
      <c r="Z6" s="234"/>
    </row>
    <row r="7" spans="2:26" s="34" customFormat="1" ht="30.75" customHeight="1" thickBot="1" x14ac:dyDescent="0.3">
      <c r="B7" s="503" t="s">
        <v>318</v>
      </c>
      <c r="C7" s="504"/>
      <c r="D7" s="293" t="s">
        <v>67</v>
      </c>
      <c r="E7" s="38"/>
      <c r="F7" s="501" t="s">
        <v>97</v>
      </c>
      <c r="G7" s="502"/>
      <c r="H7" s="139"/>
      <c r="I7" s="499" t="str">
        <f>IF(LOOKUP!F2&lt;27,"Non-Countable","Other Education")</f>
        <v>Other Education</v>
      </c>
      <c r="J7" s="500"/>
      <c r="K7" s="135"/>
      <c r="L7" s="499" t="s">
        <v>350</v>
      </c>
      <c r="M7" s="500"/>
      <c r="N7" s="142"/>
      <c r="O7" s="505"/>
      <c r="P7" s="506"/>
      <c r="Q7"/>
      <c r="R7" s="505"/>
      <c r="S7" s="506"/>
      <c r="T7" s="141"/>
      <c r="U7" s="499" t="s">
        <v>354</v>
      </c>
      <c r="V7" s="500"/>
      <c r="W7" s="139"/>
      <c r="X7" s="501" t="s">
        <v>353</v>
      </c>
      <c r="Y7" s="502"/>
      <c r="Z7" s="235"/>
    </row>
    <row r="8" spans="2:26" s="34" customFormat="1" ht="15.75" thickBot="1" x14ac:dyDescent="0.3">
      <c r="B8" s="505"/>
      <c r="C8" s="506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294</v>
      </c>
      <c r="E9" s="39"/>
      <c r="F9" s="162">
        <f ca="1">DATA!C34</f>
        <v>100</v>
      </c>
      <c r="G9" s="163">
        <f ca="1">DATA!D34</f>
        <v>0.3401360544217687</v>
      </c>
      <c r="H9" s="41"/>
      <c r="I9" s="162">
        <f ca="1">DATA!C61</f>
        <v>2</v>
      </c>
      <c r="J9" s="297">
        <f ca="1">DATA!D61</f>
        <v>6.8027210884353739E-3</v>
      </c>
      <c r="K9" s="41"/>
      <c r="L9" s="162">
        <f ca="1">DATA!C88</f>
        <v>29</v>
      </c>
      <c r="M9" s="163">
        <f ca="1">DATA!D88</f>
        <v>9.8639455782312924E-2</v>
      </c>
      <c r="N9" s="41"/>
      <c r="O9" s="162">
        <f ca="1">DATA!C115</f>
        <v>43</v>
      </c>
      <c r="P9" s="327">
        <f ca="1">DATA!D115</f>
        <v>0.14625850340136054</v>
      </c>
      <c r="Q9"/>
      <c r="R9" s="162">
        <f ca="1">DATA!C520</f>
        <v>66</v>
      </c>
      <c r="S9" s="299">
        <f ca="1">DATA!D520</f>
        <v>0.22448979591836735</v>
      </c>
      <c r="T9" s="41"/>
      <c r="U9" s="300">
        <f ca="1">DATA!C142</f>
        <v>54</v>
      </c>
      <c r="V9" s="297">
        <f ca="1">DATA!D142</f>
        <v>0.18367346938775511</v>
      </c>
      <c r="W9" s="41"/>
      <c r="X9" s="300">
        <f ca="1">DATA!C169</f>
        <v>16</v>
      </c>
      <c r="Y9" s="297">
        <f ca="1">DATA!D169</f>
        <v>5.4421768707482991E-2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118</v>
      </c>
      <c r="E10" s="39"/>
      <c r="F10" s="162">
        <f ca="1">DATA!C35</f>
        <v>27</v>
      </c>
      <c r="G10" s="163">
        <f ca="1">DATA!D35</f>
        <v>0.2288135593220339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23</v>
      </c>
      <c r="M10" s="163">
        <f ca="1">DATA!D89</f>
        <v>0.19491525423728814</v>
      </c>
      <c r="N10" s="41"/>
      <c r="O10" s="162">
        <f ca="1">DATA!C116</f>
        <v>19</v>
      </c>
      <c r="P10" s="327">
        <f ca="1">DATA!D116</f>
        <v>0.16101694915254236</v>
      </c>
      <c r="Q10"/>
      <c r="R10" s="162">
        <f ca="1">DATA!C521</f>
        <v>23</v>
      </c>
      <c r="S10" s="299">
        <f ca="1">DATA!D521</f>
        <v>0.19491525423728814</v>
      </c>
      <c r="T10" s="41"/>
      <c r="U10" s="300">
        <f ca="1">DATA!C143</f>
        <v>26</v>
      </c>
      <c r="V10" s="297">
        <f ca="1">DATA!D143</f>
        <v>0.22033898305084745</v>
      </c>
      <c r="W10" s="41"/>
      <c r="X10" s="300">
        <f ca="1">DATA!C170</f>
        <v>14</v>
      </c>
      <c r="Y10" s="297">
        <f ca="1">DATA!D170</f>
        <v>0.11864406779661017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78</v>
      </c>
      <c r="E11" s="39"/>
      <c r="F11" s="162">
        <f ca="1">DATA!C36</f>
        <v>15</v>
      </c>
      <c r="G11" s="163">
        <f ca="1">DATA!D36</f>
        <v>0.19230769230769232</v>
      </c>
      <c r="H11" s="41"/>
      <c r="I11" s="162">
        <f ca="1">DATA!C63</f>
        <v>3</v>
      </c>
      <c r="J11" s="297">
        <f ca="1">DATA!D63</f>
        <v>3.8461538461538464E-2</v>
      </c>
      <c r="K11" s="41"/>
      <c r="L11" s="162">
        <f ca="1">DATA!C90</f>
        <v>14</v>
      </c>
      <c r="M11" s="163">
        <f ca="1">DATA!D90</f>
        <v>0.17948717948717949</v>
      </c>
      <c r="N11" s="41"/>
      <c r="O11" s="162">
        <f ca="1">DATA!C117</f>
        <v>16</v>
      </c>
      <c r="P11" s="327">
        <f ca="1">DATA!D117</f>
        <v>0.20512820512820512</v>
      </c>
      <c r="Q11"/>
      <c r="R11" s="162">
        <f ca="1">DATA!C522</f>
        <v>11</v>
      </c>
      <c r="S11" s="299">
        <f ca="1">DATA!D522</f>
        <v>0.14102564102564102</v>
      </c>
      <c r="T11" s="41"/>
      <c r="U11" s="300">
        <f ca="1">DATA!C144</f>
        <v>19</v>
      </c>
      <c r="V11" s="297">
        <f ca="1">DATA!D144</f>
        <v>0.24358974358974358</v>
      </c>
      <c r="W11" s="41"/>
      <c r="X11" s="300">
        <f ca="1">DATA!C171</f>
        <v>5</v>
      </c>
      <c r="Y11" s="297">
        <f ca="1">DATA!D171</f>
        <v>6.4102564102564097E-2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100</v>
      </c>
      <c r="E12" s="39"/>
      <c r="F12" s="162">
        <f ca="1">DATA!C37</f>
        <v>23</v>
      </c>
      <c r="G12" s="163">
        <f ca="1">DATA!D37</f>
        <v>0.23</v>
      </c>
      <c r="H12" s="41"/>
      <c r="I12" s="162">
        <f ca="1">DATA!C64</f>
        <v>0</v>
      </c>
      <c r="J12" s="297">
        <f ca="1">DATA!D64</f>
        <v>0</v>
      </c>
      <c r="K12" s="41"/>
      <c r="L12" s="162">
        <f ca="1">DATA!C91</f>
        <v>16</v>
      </c>
      <c r="M12" s="163">
        <f ca="1">DATA!D91</f>
        <v>0.16</v>
      </c>
      <c r="N12" s="41"/>
      <c r="O12" s="162">
        <f ca="1">DATA!C118</f>
        <v>13</v>
      </c>
      <c r="P12" s="327">
        <f ca="1">DATA!D118</f>
        <v>0.13</v>
      </c>
      <c r="Q12"/>
      <c r="R12" s="162">
        <f ca="1">DATA!C523</f>
        <v>11</v>
      </c>
      <c r="S12" s="299">
        <f ca="1">DATA!D523</f>
        <v>0.11</v>
      </c>
      <c r="T12" s="41"/>
      <c r="U12" s="300">
        <f ca="1">DATA!C145</f>
        <v>37</v>
      </c>
      <c r="V12" s="297">
        <f ca="1">DATA!D145</f>
        <v>0.37</v>
      </c>
      <c r="W12" s="41"/>
      <c r="X12" s="300">
        <f ca="1">DATA!C172</f>
        <v>25</v>
      </c>
      <c r="Y12" s="297">
        <f ca="1">DATA!D172</f>
        <v>0.25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479</v>
      </c>
      <c r="E13" s="39"/>
      <c r="F13" s="162">
        <f ca="1">DATA!C38</f>
        <v>192</v>
      </c>
      <c r="G13" s="163">
        <f ca="1">DATA!D38</f>
        <v>0.40083507306889354</v>
      </c>
      <c r="H13" s="41"/>
      <c r="I13" s="162">
        <f ca="1">DATA!C65</f>
        <v>1</v>
      </c>
      <c r="J13" s="297">
        <f ca="1">DATA!D65</f>
        <v>2.0876826722338203E-3</v>
      </c>
      <c r="K13" s="41"/>
      <c r="L13" s="162">
        <f ca="1">DATA!C92</f>
        <v>34</v>
      </c>
      <c r="M13" s="163">
        <f ca="1">DATA!D92</f>
        <v>7.0981210855949897E-2</v>
      </c>
      <c r="N13" s="41"/>
      <c r="O13" s="162">
        <f ca="1">DATA!C119</f>
        <v>44</v>
      </c>
      <c r="P13" s="327">
        <f ca="1">DATA!D119</f>
        <v>9.1858037578288101E-2</v>
      </c>
      <c r="Q13"/>
      <c r="R13" s="162">
        <f ca="1">DATA!C524</f>
        <v>57</v>
      </c>
      <c r="S13" s="299">
        <f ca="1">DATA!D524</f>
        <v>0.11899791231732777</v>
      </c>
      <c r="T13" s="41"/>
      <c r="U13" s="300">
        <f ca="1">DATA!C146</f>
        <v>151</v>
      </c>
      <c r="V13" s="297">
        <f ca="1">DATA!D146</f>
        <v>0.31524008350730687</v>
      </c>
      <c r="W13" s="41"/>
      <c r="X13" s="300">
        <f ca="1">DATA!C173</f>
        <v>99</v>
      </c>
      <c r="Y13" s="297">
        <f ca="1">DATA!D173</f>
        <v>0.20668058455114824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56</v>
      </c>
      <c r="E14" s="39"/>
      <c r="F14" s="162">
        <f ca="1">DATA!C39</f>
        <v>33</v>
      </c>
      <c r="G14" s="163">
        <f ca="1">DATA!D39</f>
        <v>0.5892857142857143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5</v>
      </c>
      <c r="M14" s="163">
        <f ca="1">DATA!D93</f>
        <v>8.9285714285714288E-2</v>
      </c>
      <c r="N14" s="41"/>
      <c r="O14" s="162">
        <f ca="1">DATA!C120</f>
        <v>3</v>
      </c>
      <c r="P14" s="327">
        <f ca="1">DATA!D120</f>
        <v>5.3571428571428568E-2</v>
      </c>
      <c r="Q14"/>
      <c r="R14" s="162">
        <f ca="1">DATA!C525</f>
        <v>4</v>
      </c>
      <c r="S14" s="299">
        <f ca="1">DATA!D525</f>
        <v>7.1428571428571425E-2</v>
      </c>
      <c r="T14" s="41"/>
      <c r="U14" s="300">
        <f ca="1">DATA!C147</f>
        <v>11</v>
      </c>
      <c r="V14" s="297">
        <f ca="1">DATA!D147</f>
        <v>0.19642857142857142</v>
      </c>
      <c r="W14" s="41"/>
      <c r="X14" s="300">
        <f ca="1">DATA!C174</f>
        <v>5</v>
      </c>
      <c r="Y14" s="297">
        <f ca="1">DATA!D174</f>
        <v>8.9285714285714288E-2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99</v>
      </c>
      <c r="E15" s="39"/>
      <c r="F15" s="162">
        <f ca="1">DATA!C40</f>
        <v>31</v>
      </c>
      <c r="G15" s="163">
        <f ca="1">DATA!D40</f>
        <v>0.31313131313131315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16</v>
      </c>
      <c r="M15" s="163">
        <f ca="1">DATA!D94</f>
        <v>0.16161616161616163</v>
      </c>
      <c r="N15" s="41"/>
      <c r="O15" s="162">
        <f ca="1">DATA!C121</f>
        <v>10</v>
      </c>
      <c r="P15" s="327">
        <f ca="1">DATA!D121</f>
        <v>0.10101010101010101</v>
      </c>
      <c r="Q15"/>
      <c r="R15" s="162">
        <f ca="1">DATA!C526</f>
        <v>12</v>
      </c>
      <c r="S15" s="299">
        <f ca="1">DATA!D526</f>
        <v>0.12121212121212122</v>
      </c>
      <c r="T15" s="41"/>
      <c r="U15" s="300">
        <f ca="1">DATA!C148</f>
        <v>30</v>
      </c>
      <c r="V15" s="297">
        <f ca="1">DATA!D148</f>
        <v>0.30303030303030304</v>
      </c>
      <c r="W15" s="41"/>
      <c r="X15" s="300">
        <f ca="1">DATA!C175</f>
        <v>27</v>
      </c>
      <c r="Y15" s="297">
        <f ca="1">DATA!D175</f>
        <v>0.27272727272727271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1169</v>
      </c>
      <c r="E16" s="39"/>
      <c r="F16" s="162">
        <f ca="1">DATA!C41</f>
        <v>404</v>
      </c>
      <c r="G16" s="163">
        <f ca="1">DATA!D41</f>
        <v>0.34559452523524381</v>
      </c>
      <c r="H16" s="41"/>
      <c r="I16" s="162">
        <f ca="1">DATA!C68</f>
        <v>1</v>
      </c>
      <c r="J16" s="297">
        <f ca="1">DATA!D68</f>
        <v>8.5543199315654401E-4</v>
      </c>
      <c r="K16" s="41"/>
      <c r="L16" s="162">
        <f ca="1">DATA!C95</f>
        <v>176</v>
      </c>
      <c r="M16" s="163">
        <f ca="1">DATA!D95</f>
        <v>0.15055603079555174</v>
      </c>
      <c r="N16" s="41"/>
      <c r="O16" s="162">
        <f ca="1">DATA!C122</f>
        <v>152</v>
      </c>
      <c r="P16" s="327">
        <f ca="1">DATA!D122</f>
        <v>0.1300256629597947</v>
      </c>
      <c r="Q16"/>
      <c r="R16" s="162">
        <f ca="1">DATA!C527</f>
        <v>297</v>
      </c>
      <c r="S16" s="299">
        <f ca="1">DATA!D527</f>
        <v>0.2540633019674936</v>
      </c>
      <c r="T16" s="41"/>
      <c r="U16" s="300">
        <f ca="1">DATA!C149</f>
        <v>139</v>
      </c>
      <c r="V16" s="297">
        <f ca="1">DATA!D149</f>
        <v>0.11890504704875962</v>
      </c>
      <c r="W16" s="41"/>
      <c r="X16" s="300">
        <f ca="1">DATA!C176</f>
        <v>19</v>
      </c>
      <c r="Y16" s="297">
        <f ca="1">DATA!D176</f>
        <v>1.6253207869974338E-2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195</v>
      </c>
      <c r="E17" s="39"/>
      <c r="F17" s="162">
        <f ca="1">DATA!C42</f>
        <v>99</v>
      </c>
      <c r="G17" s="163">
        <f ca="1">DATA!D42</f>
        <v>0.50769230769230766</v>
      </c>
      <c r="H17" s="41"/>
      <c r="I17" s="162">
        <f ca="1">DATA!C69</f>
        <v>0</v>
      </c>
      <c r="J17" s="297">
        <f ca="1">DATA!D69</f>
        <v>0</v>
      </c>
      <c r="K17" s="41"/>
      <c r="L17" s="162">
        <f ca="1">DATA!C96</f>
        <v>9</v>
      </c>
      <c r="M17" s="163">
        <f ca="1">DATA!D96</f>
        <v>4.6153846153846156E-2</v>
      </c>
      <c r="N17" s="41"/>
      <c r="O17" s="162">
        <f ca="1">DATA!C123</f>
        <v>14</v>
      </c>
      <c r="P17" s="327">
        <f ca="1">DATA!D123</f>
        <v>7.179487179487179E-2</v>
      </c>
      <c r="Q17"/>
      <c r="R17" s="162">
        <f ca="1">DATA!C528</f>
        <v>21</v>
      </c>
      <c r="S17" s="299">
        <f ca="1">DATA!D528</f>
        <v>0.1076923076923077</v>
      </c>
      <c r="T17" s="41"/>
      <c r="U17" s="300">
        <f ca="1">DATA!C150</f>
        <v>52</v>
      </c>
      <c r="V17" s="297">
        <f ca="1">DATA!D150</f>
        <v>0.26666666666666666</v>
      </c>
      <c r="W17" s="41"/>
      <c r="X17" s="300">
        <f ca="1">DATA!C177</f>
        <v>39</v>
      </c>
      <c r="Y17" s="297">
        <f ca="1">DATA!D177</f>
        <v>0.2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300</v>
      </c>
      <c r="E18" s="39"/>
      <c r="F18" s="162">
        <f ca="1">DATA!C43</f>
        <v>92</v>
      </c>
      <c r="G18" s="163">
        <f ca="1">DATA!D43</f>
        <v>0.30666666666666664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43</v>
      </c>
      <c r="M18" s="163">
        <f ca="1">DATA!D97</f>
        <v>0.14333333333333334</v>
      </c>
      <c r="N18" s="41"/>
      <c r="O18" s="162">
        <f ca="1">DATA!C124</f>
        <v>31</v>
      </c>
      <c r="P18" s="327">
        <f ca="1">DATA!D124</f>
        <v>0.10333333333333333</v>
      </c>
      <c r="Q18"/>
      <c r="R18" s="162">
        <f ca="1">DATA!C529</f>
        <v>72</v>
      </c>
      <c r="S18" s="299">
        <f ca="1">DATA!D529</f>
        <v>0.24</v>
      </c>
      <c r="T18" s="41"/>
      <c r="U18" s="300">
        <f ca="1">DATA!C151</f>
        <v>62</v>
      </c>
      <c r="V18" s="297">
        <f ca="1">DATA!D151</f>
        <v>0.20666666666666667</v>
      </c>
      <c r="W18" s="41"/>
      <c r="X18" s="300">
        <f ca="1">DATA!C178</f>
        <v>17</v>
      </c>
      <c r="Y18" s="297">
        <f ca="1">DATA!D178</f>
        <v>5.6666666666666664E-2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581</v>
      </c>
      <c r="E19" s="39"/>
      <c r="F19" s="162">
        <f ca="1">DATA!C44</f>
        <v>265</v>
      </c>
      <c r="G19" s="163">
        <f ca="1">DATA!D44</f>
        <v>0.45611015490533563</v>
      </c>
      <c r="H19" s="41"/>
      <c r="I19" s="162">
        <f ca="1">DATA!C71</f>
        <v>2</v>
      </c>
      <c r="J19" s="297">
        <f ca="1">DATA!D71</f>
        <v>3.4423407917383822E-3</v>
      </c>
      <c r="K19" s="41"/>
      <c r="L19" s="162">
        <f ca="1">DATA!C98</f>
        <v>69</v>
      </c>
      <c r="M19" s="163">
        <f ca="1">DATA!D98</f>
        <v>0.11876075731497418</v>
      </c>
      <c r="N19" s="41"/>
      <c r="O19" s="162">
        <f ca="1">DATA!C125</f>
        <v>57</v>
      </c>
      <c r="P19" s="327">
        <f ca="1">DATA!D125</f>
        <v>9.8106712564543896E-2</v>
      </c>
      <c r="Q19"/>
      <c r="R19" s="162">
        <f ca="1">DATA!C530</f>
        <v>96</v>
      </c>
      <c r="S19" s="299">
        <f ca="1">DATA!D530</f>
        <v>0.16523235800344235</v>
      </c>
      <c r="T19" s="41"/>
      <c r="U19" s="300">
        <f ca="1">DATA!C152</f>
        <v>92</v>
      </c>
      <c r="V19" s="297">
        <f ca="1">DATA!D152</f>
        <v>0.15834767641996558</v>
      </c>
      <c r="W19" s="41"/>
      <c r="X19" s="300">
        <f ca="1">DATA!C179</f>
        <v>27</v>
      </c>
      <c r="Y19" s="297">
        <f ca="1">DATA!D179</f>
        <v>4.6471600688468159E-2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1132</v>
      </c>
      <c r="E20" s="39"/>
      <c r="F20" s="162">
        <f ca="1">DATA!C45</f>
        <v>489</v>
      </c>
      <c r="G20" s="163">
        <f ca="1">DATA!D45</f>
        <v>0.43197879858657245</v>
      </c>
      <c r="H20" s="41"/>
      <c r="I20" s="162">
        <f ca="1">DATA!C72</f>
        <v>6</v>
      </c>
      <c r="J20" s="297">
        <f ca="1">DATA!D72</f>
        <v>5.3003533568904597E-3</v>
      </c>
      <c r="K20" s="41"/>
      <c r="L20" s="162">
        <f ca="1">DATA!C99</f>
        <v>137</v>
      </c>
      <c r="M20" s="163">
        <f ca="1">DATA!D99</f>
        <v>0.12102473498233215</v>
      </c>
      <c r="N20" s="41"/>
      <c r="O20" s="162">
        <f ca="1">DATA!C126</f>
        <v>102</v>
      </c>
      <c r="P20" s="327">
        <f ca="1">DATA!D126</f>
        <v>9.0106007067137811E-2</v>
      </c>
      <c r="Q20"/>
      <c r="R20" s="162">
        <f ca="1">DATA!C531</f>
        <v>359</v>
      </c>
      <c r="S20" s="299">
        <f ca="1">DATA!D531</f>
        <v>0.31713780918727913</v>
      </c>
      <c r="T20" s="41"/>
      <c r="U20" s="300">
        <f ca="1">DATA!C153</f>
        <v>39</v>
      </c>
      <c r="V20" s="297">
        <f ca="1">DATA!D153</f>
        <v>3.4452296819787988E-2</v>
      </c>
      <c r="W20" s="41"/>
      <c r="X20" s="300">
        <f ca="1">DATA!C180</f>
        <v>13</v>
      </c>
      <c r="Y20" s="297">
        <f ca="1">DATA!D180</f>
        <v>1.1484098939929329E-2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93</v>
      </c>
      <c r="E21" s="39"/>
      <c r="F21" s="162">
        <f ca="1">DATA!C46</f>
        <v>30</v>
      </c>
      <c r="G21" s="163">
        <f ca="1">DATA!D46</f>
        <v>0.32258064516129031</v>
      </c>
      <c r="H21" s="41"/>
      <c r="I21" s="162">
        <f ca="1">DATA!C73</f>
        <v>1</v>
      </c>
      <c r="J21" s="297">
        <f ca="1">DATA!D73</f>
        <v>1.0752688172043012E-2</v>
      </c>
      <c r="K21" s="41"/>
      <c r="L21" s="162">
        <f ca="1">DATA!C100</f>
        <v>10</v>
      </c>
      <c r="M21" s="163">
        <f ca="1">DATA!D100</f>
        <v>0.10752688172043011</v>
      </c>
      <c r="N21" s="41"/>
      <c r="O21" s="162">
        <f ca="1">DATA!C127</f>
        <v>20</v>
      </c>
      <c r="P21" s="327">
        <f ca="1">DATA!D127</f>
        <v>0.21505376344086022</v>
      </c>
      <c r="Q21"/>
      <c r="R21" s="162">
        <f ca="1">DATA!C532</f>
        <v>25</v>
      </c>
      <c r="S21" s="299">
        <f ca="1">DATA!D532</f>
        <v>0.26881720430107525</v>
      </c>
      <c r="T21" s="41"/>
      <c r="U21" s="300">
        <f ca="1">DATA!C154</f>
        <v>7</v>
      </c>
      <c r="V21" s="297">
        <f ca="1">DATA!D154</f>
        <v>7.5268817204301078E-2</v>
      </c>
      <c r="W21" s="41"/>
      <c r="X21" s="300">
        <f ca="1">DATA!C181</f>
        <v>3</v>
      </c>
      <c r="Y21" s="297">
        <f ca="1">DATA!D181</f>
        <v>3.2258064516129031E-2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466</v>
      </c>
      <c r="E22" s="39"/>
      <c r="F22" s="162">
        <f ca="1">DATA!C47</f>
        <v>384</v>
      </c>
      <c r="G22" s="163">
        <f ca="1">DATA!D47</f>
        <v>0.82403433476394849</v>
      </c>
      <c r="H22" s="41"/>
      <c r="I22" s="162">
        <f ca="1">DATA!C74</f>
        <v>0</v>
      </c>
      <c r="J22" s="297">
        <f ca="1">DATA!D74</f>
        <v>0</v>
      </c>
      <c r="K22" s="41"/>
      <c r="L22" s="162">
        <f ca="1">DATA!C101</f>
        <v>9</v>
      </c>
      <c r="M22" s="163">
        <f ca="1">DATA!D101</f>
        <v>1.9313304721030045E-2</v>
      </c>
      <c r="N22" s="41"/>
      <c r="O22" s="162">
        <f ca="1">DATA!C128</f>
        <v>1</v>
      </c>
      <c r="P22" s="327">
        <f ca="1">DATA!D128</f>
        <v>2.1459227467811159E-3</v>
      </c>
      <c r="Q22"/>
      <c r="R22" s="162">
        <f ca="1">DATA!C533</f>
        <v>53</v>
      </c>
      <c r="S22" s="299">
        <f ca="1">DATA!D533</f>
        <v>0.11373390557939914</v>
      </c>
      <c r="T22" s="41"/>
      <c r="U22" s="300">
        <f ca="1">DATA!C155</f>
        <v>19</v>
      </c>
      <c r="V22" s="297">
        <f ca="1">DATA!D155</f>
        <v>4.07725321888412E-2</v>
      </c>
      <c r="W22" s="41"/>
      <c r="X22" s="300">
        <f ca="1">DATA!C182</f>
        <v>7</v>
      </c>
      <c r="Y22" s="297">
        <f ca="1">DATA!D182</f>
        <v>1.5021459227467811E-2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648</v>
      </c>
      <c r="E23" s="39"/>
      <c r="F23" s="162">
        <f ca="1">DATA!C48</f>
        <v>452</v>
      </c>
      <c r="G23" s="163">
        <f ca="1">DATA!D48</f>
        <v>0.69753086419753085</v>
      </c>
      <c r="H23" s="41"/>
      <c r="I23" s="162">
        <f ca="1">DATA!C75</f>
        <v>8</v>
      </c>
      <c r="J23" s="297">
        <f ca="1">DATA!D75</f>
        <v>1.2345679012345678E-2</v>
      </c>
      <c r="K23" s="41"/>
      <c r="L23" s="162">
        <f ca="1">DATA!C102</f>
        <v>43</v>
      </c>
      <c r="M23" s="163">
        <f ca="1">DATA!D102</f>
        <v>6.6358024691358028E-2</v>
      </c>
      <c r="N23" s="41"/>
      <c r="O23" s="162">
        <f ca="1">DATA!C129</f>
        <v>25</v>
      </c>
      <c r="P23" s="327">
        <f ca="1">DATA!D129</f>
        <v>3.8580246913580245E-2</v>
      </c>
      <c r="Q23"/>
      <c r="R23" s="162">
        <f ca="1">DATA!C534</f>
        <v>79</v>
      </c>
      <c r="S23" s="299">
        <f ca="1">DATA!D534</f>
        <v>0.12191358024691358</v>
      </c>
      <c r="T23" s="41"/>
      <c r="U23" s="300">
        <f ca="1">DATA!C156</f>
        <v>41</v>
      </c>
      <c r="V23" s="297">
        <f ca="1">DATA!D156</f>
        <v>6.3271604938271608E-2</v>
      </c>
      <c r="W23" s="41"/>
      <c r="X23" s="300">
        <f ca="1">DATA!C183</f>
        <v>10</v>
      </c>
      <c r="Y23" s="297">
        <f ca="1">DATA!D183</f>
        <v>1.5432098765432098E-2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293</v>
      </c>
      <c r="E24" s="39"/>
      <c r="F24" s="162">
        <f ca="1">DATA!C49</f>
        <v>175</v>
      </c>
      <c r="G24" s="163">
        <f ca="1">DATA!D49</f>
        <v>0.59726962457337884</v>
      </c>
      <c r="H24" s="41"/>
      <c r="I24" s="162">
        <f ca="1">DATA!C76</f>
        <v>1</v>
      </c>
      <c r="J24" s="297">
        <f ca="1">DATA!D76</f>
        <v>3.4129692832764505E-3</v>
      </c>
      <c r="K24" s="41"/>
      <c r="L24" s="162">
        <f ca="1">DATA!C103</f>
        <v>31</v>
      </c>
      <c r="M24" s="163">
        <f ca="1">DATA!D103</f>
        <v>0.10580204778156997</v>
      </c>
      <c r="N24" s="41"/>
      <c r="O24" s="162">
        <f ca="1">DATA!C130</f>
        <v>18</v>
      </c>
      <c r="P24" s="327">
        <f ca="1">DATA!D130</f>
        <v>6.1433447098976107E-2</v>
      </c>
      <c r="Q24"/>
      <c r="R24" s="162">
        <f ca="1">DATA!C535</f>
        <v>39</v>
      </c>
      <c r="S24" s="299">
        <f ca="1">DATA!D535</f>
        <v>0.13310580204778158</v>
      </c>
      <c r="T24" s="41"/>
      <c r="U24" s="300">
        <f ca="1">DATA!C157</f>
        <v>29</v>
      </c>
      <c r="V24" s="297">
        <f ca="1">DATA!D157</f>
        <v>9.8976109215017066E-2</v>
      </c>
      <c r="W24" s="41"/>
      <c r="X24" s="300">
        <f ca="1">DATA!C184</f>
        <v>2</v>
      </c>
      <c r="Y24" s="297">
        <f ca="1">DATA!D184</f>
        <v>6.8259385665529011E-3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330</v>
      </c>
      <c r="E25" s="39"/>
      <c r="F25" s="162">
        <f ca="1">DATA!C50</f>
        <v>161</v>
      </c>
      <c r="G25" s="163">
        <f ca="1">DATA!D50</f>
        <v>0.48787878787878786</v>
      </c>
      <c r="H25" s="41"/>
      <c r="I25" s="162">
        <f ca="1">DATA!C77</f>
        <v>2</v>
      </c>
      <c r="J25" s="297">
        <f ca="1">DATA!D77</f>
        <v>6.0606060606060606E-3</v>
      </c>
      <c r="K25" s="41"/>
      <c r="L25" s="162">
        <f ca="1">DATA!C104</f>
        <v>33</v>
      </c>
      <c r="M25" s="163">
        <f ca="1">DATA!D104</f>
        <v>0.1</v>
      </c>
      <c r="N25" s="41"/>
      <c r="O25" s="162">
        <f ca="1">DATA!C131</f>
        <v>31</v>
      </c>
      <c r="P25" s="327">
        <f ca="1">DATA!D131</f>
        <v>9.3939393939393934E-2</v>
      </c>
      <c r="Q25"/>
      <c r="R25" s="162">
        <f ca="1">DATA!C536</f>
        <v>70</v>
      </c>
      <c r="S25" s="299">
        <f ca="1">DATA!D536</f>
        <v>0.21212121212121213</v>
      </c>
      <c r="T25" s="41"/>
      <c r="U25" s="300">
        <f ca="1">DATA!C158</f>
        <v>33</v>
      </c>
      <c r="V25" s="297">
        <f ca="1">DATA!D158</f>
        <v>0.1</v>
      </c>
      <c r="W25" s="41"/>
      <c r="X25" s="300">
        <f ca="1">DATA!C185</f>
        <v>9</v>
      </c>
      <c r="Y25" s="297">
        <f ca="1">DATA!D185</f>
        <v>2.7272727272727271E-2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293</v>
      </c>
      <c r="E26" s="39"/>
      <c r="F26" s="162">
        <f ca="1">DATA!C51</f>
        <v>80</v>
      </c>
      <c r="G26" s="163">
        <f ca="1">DATA!D51</f>
        <v>0.27303754266211605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36</v>
      </c>
      <c r="M26" s="163">
        <f ca="1">DATA!D105</f>
        <v>0.12286689419795221</v>
      </c>
      <c r="N26" s="41"/>
      <c r="O26" s="162">
        <f ca="1">DATA!C132</f>
        <v>58</v>
      </c>
      <c r="P26" s="327">
        <f ca="1">DATA!D132</f>
        <v>0.19795221843003413</v>
      </c>
      <c r="Q26"/>
      <c r="R26" s="162">
        <f ca="1">DATA!C537</f>
        <v>94</v>
      </c>
      <c r="S26" s="299">
        <f ca="1">DATA!D537</f>
        <v>0.32081911262798635</v>
      </c>
      <c r="T26" s="41"/>
      <c r="U26" s="300">
        <f ca="1">DATA!C159</f>
        <v>25</v>
      </c>
      <c r="V26" s="297">
        <f ca="1">DATA!D159</f>
        <v>8.5324232081911269E-2</v>
      </c>
      <c r="W26" s="41"/>
      <c r="X26" s="300">
        <f ca="1">DATA!C186</f>
        <v>10</v>
      </c>
      <c r="Y26" s="297">
        <f ca="1">DATA!D186</f>
        <v>3.4129692832764506E-2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55</v>
      </c>
      <c r="E27" s="39"/>
      <c r="F27" s="162">
        <f ca="1">DATA!C52</f>
        <v>24</v>
      </c>
      <c r="G27" s="163">
        <f ca="1">DATA!D52</f>
        <v>0.43636363636363634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5</v>
      </c>
      <c r="M27" s="163">
        <f ca="1">DATA!D106</f>
        <v>9.0909090909090912E-2</v>
      </c>
      <c r="N27" s="41"/>
      <c r="O27" s="162">
        <f ca="1">DATA!C133</f>
        <v>11</v>
      </c>
      <c r="P27" s="327">
        <f ca="1">DATA!D133</f>
        <v>0.2</v>
      </c>
      <c r="Q27"/>
      <c r="R27" s="162">
        <f ca="1">DATA!C538</f>
        <v>12</v>
      </c>
      <c r="S27" s="299">
        <f ca="1">DATA!D538</f>
        <v>0.21818181818181817</v>
      </c>
      <c r="T27" s="41"/>
      <c r="U27" s="300">
        <f ca="1">DATA!C160</f>
        <v>3</v>
      </c>
      <c r="V27" s="297">
        <f ca="1">DATA!D160</f>
        <v>5.4545454545454543E-2</v>
      </c>
      <c r="W27" s="41"/>
      <c r="X27" s="300">
        <f ca="1">DATA!C187</f>
        <v>2</v>
      </c>
      <c r="Y27" s="297">
        <f ca="1">DATA!D187</f>
        <v>3.6363636363636362E-2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142</v>
      </c>
      <c r="E28" s="39"/>
      <c r="F28" s="162">
        <f ca="1">DATA!C53</f>
        <v>54</v>
      </c>
      <c r="G28" s="163">
        <f ca="1">DATA!D53</f>
        <v>0.38028169014084506</v>
      </c>
      <c r="H28" s="41"/>
      <c r="I28" s="162">
        <f ca="1">DATA!C80</f>
        <v>1</v>
      </c>
      <c r="J28" s="297">
        <f ca="1">DATA!D80</f>
        <v>7.0422535211267607E-3</v>
      </c>
      <c r="K28" s="41"/>
      <c r="L28" s="162">
        <f ca="1">DATA!C107</f>
        <v>35</v>
      </c>
      <c r="M28" s="163">
        <f ca="1">DATA!D107</f>
        <v>0.24647887323943662</v>
      </c>
      <c r="N28" s="41"/>
      <c r="O28" s="162">
        <f ca="1">DATA!C134</f>
        <v>10</v>
      </c>
      <c r="P28" s="327">
        <f ca="1">DATA!D134</f>
        <v>7.0422535211267609E-2</v>
      </c>
      <c r="Q28"/>
      <c r="R28" s="162">
        <f ca="1">DATA!C539</f>
        <v>18</v>
      </c>
      <c r="S28" s="299">
        <f ca="1">DATA!D539</f>
        <v>0.12676056338028169</v>
      </c>
      <c r="T28" s="41"/>
      <c r="U28" s="300">
        <f ca="1">DATA!C161</f>
        <v>24</v>
      </c>
      <c r="V28" s="297">
        <f ca="1">DATA!D161</f>
        <v>0.16901408450704225</v>
      </c>
      <c r="W28" s="41"/>
      <c r="X28" s="300">
        <f ca="1">DATA!C188</f>
        <v>7</v>
      </c>
      <c r="Y28" s="297">
        <f ca="1">DATA!D188</f>
        <v>4.9295774647887321E-2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371</v>
      </c>
      <c r="E29" s="39"/>
      <c r="F29" s="162">
        <f ca="1">DATA!C54</f>
        <v>146</v>
      </c>
      <c r="G29" s="163">
        <f ca="1">DATA!D54</f>
        <v>0.39353099730458219</v>
      </c>
      <c r="H29" s="41"/>
      <c r="I29" s="162">
        <f ca="1">DATA!C81</f>
        <v>2</v>
      </c>
      <c r="J29" s="297">
        <f ca="1">DATA!D81</f>
        <v>5.3908355795148251E-3</v>
      </c>
      <c r="K29" s="41"/>
      <c r="L29" s="162">
        <f ca="1">DATA!C108</f>
        <v>33</v>
      </c>
      <c r="M29" s="163">
        <f ca="1">DATA!D108</f>
        <v>8.8948787061994605E-2</v>
      </c>
      <c r="N29" s="41"/>
      <c r="O29" s="162">
        <f ca="1">DATA!C135</f>
        <v>46</v>
      </c>
      <c r="P29" s="327">
        <f ca="1">DATA!D135</f>
        <v>0.12398921832884097</v>
      </c>
      <c r="Q29"/>
      <c r="R29" s="162">
        <f ca="1">DATA!C540</f>
        <v>66</v>
      </c>
      <c r="S29" s="299">
        <f ca="1">DATA!D540</f>
        <v>0.17789757412398921</v>
      </c>
      <c r="T29" s="41"/>
      <c r="U29" s="300">
        <f ca="1">DATA!C162</f>
        <v>78</v>
      </c>
      <c r="V29" s="297">
        <f ca="1">DATA!D162</f>
        <v>0.21024258760107817</v>
      </c>
      <c r="W29" s="41"/>
      <c r="X29" s="300">
        <f ca="1">DATA!C189</f>
        <v>38</v>
      </c>
      <c r="Y29" s="297">
        <f ca="1">DATA!D189</f>
        <v>0.10242587601078167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890</v>
      </c>
      <c r="E30" s="39"/>
      <c r="F30" s="162">
        <f ca="1">DATA!C55</f>
        <v>473</v>
      </c>
      <c r="G30" s="163">
        <f ca="1">DATA!D55</f>
        <v>0.53146067415730336</v>
      </c>
      <c r="H30" s="41"/>
      <c r="I30" s="162">
        <f ca="1">DATA!C82</f>
        <v>0</v>
      </c>
      <c r="J30" s="297">
        <f ca="1">DATA!D82</f>
        <v>0</v>
      </c>
      <c r="K30" s="41"/>
      <c r="L30" s="162">
        <f ca="1">DATA!C109</f>
        <v>91</v>
      </c>
      <c r="M30" s="163">
        <f ca="1">DATA!D109</f>
        <v>0.10224719101123596</v>
      </c>
      <c r="N30" s="41"/>
      <c r="O30" s="162">
        <f ca="1">DATA!C136</f>
        <v>78</v>
      </c>
      <c r="P30" s="327">
        <f ca="1">DATA!D136</f>
        <v>8.7640449438202248E-2</v>
      </c>
      <c r="Q30"/>
      <c r="R30" s="162">
        <f ca="1">DATA!C541</f>
        <v>179</v>
      </c>
      <c r="S30" s="299">
        <f ca="1">DATA!D541</f>
        <v>0.20112359550561798</v>
      </c>
      <c r="T30" s="41"/>
      <c r="U30" s="300">
        <f ca="1">DATA!C163</f>
        <v>69</v>
      </c>
      <c r="V30" s="297">
        <f ca="1">DATA!D163</f>
        <v>7.7528089887640456E-2</v>
      </c>
      <c r="W30" s="41"/>
      <c r="X30" s="300">
        <f ca="1">DATA!C190</f>
        <v>7</v>
      </c>
      <c r="Y30" s="297">
        <f ca="1">DATA!D190</f>
        <v>7.8651685393258432E-3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1891</v>
      </c>
      <c r="E31" s="39"/>
      <c r="F31" s="162">
        <f ca="1">DATA!C56</f>
        <v>936</v>
      </c>
      <c r="G31" s="163">
        <f ca="1">DATA!D56</f>
        <v>0.49497620306716023</v>
      </c>
      <c r="H31" s="41"/>
      <c r="I31" s="162">
        <f ca="1">DATA!C83</f>
        <v>4</v>
      </c>
      <c r="J31" s="297">
        <f ca="1">DATA!D83</f>
        <v>2.1152829190904283E-3</v>
      </c>
      <c r="K31" s="41"/>
      <c r="L31" s="162">
        <f ca="1">DATA!C110</f>
        <v>129</v>
      </c>
      <c r="M31" s="163">
        <f ca="1">DATA!D110</f>
        <v>6.821787414066631E-2</v>
      </c>
      <c r="N31" s="41"/>
      <c r="O31" s="162">
        <f ca="1">DATA!C137</f>
        <v>210</v>
      </c>
      <c r="P31" s="327">
        <f ca="1">DATA!D137</f>
        <v>0.11105235325224749</v>
      </c>
      <c r="Q31"/>
      <c r="R31" s="162">
        <f ca="1">DATA!C542</f>
        <v>313</v>
      </c>
      <c r="S31" s="299">
        <f ca="1">DATA!D542</f>
        <v>0.16552088841882601</v>
      </c>
      <c r="T31" s="41"/>
      <c r="U31" s="300">
        <f ca="1">DATA!C164</f>
        <v>299</v>
      </c>
      <c r="V31" s="297">
        <f ca="1">DATA!D164</f>
        <v>0.15811739820200951</v>
      </c>
      <c r="W31" s="41"/>
      <c r="X31" s="300">
        <f ca="1">DATA!C191</f>
        <v>127</v>
      </c>
      <c r="Y31" s="297">
        <f ca="1">DATA!D191</f>
        <v>6.7160232681121104E-2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203</v>
      </c>
      <c r="E32" s="39"/>
      <c r="F32" s="162">
        <f ca="1">DATA!C57</f>
        <v>92</v>
      </c>
      <c r="G32" s="163">
        <f ca="1">DATA!D57</f>
        <v>0.45320197044334976</v>
      </c>
      <c r="H32" s="41"/>
      <c r="I32" s="162">
        <f ca="1">DATA!C84</f>
        <v>1</v>
      </c>
      <c r="J32" s="297">
        <f ca="1">DATA!D84</f>
        <v>4.9261083743842365E-3</v>
      </c>
      <c r="K32" s="41"/>
      <c r="L32" s="162">
        <f ca="1">DATA!C111</f>
        <v>29</v>
      </c>
      <c r="M32" s="163">
        <f ca="1">DATA!D111</f>
        <v>0.14285714285714285</v>
      </c>
      <c r="N32" s="41"/>
      <c r="O32" s="162">
        <f ca="1">DATA!C138</f>
        <v>20</v>
      </c>
      <c r="P32" s="327">
        <f ca="1">DATA!D138</f>
        <v>9.8522167487684734E-2</v>
      </c>
      <c r="Q32"/>
      <c r="R32" s="162">
        <f ca="1">DATA!C543</f>
        <v>43</v>
      </c>
      <c r="S32" s="299">
        <f ca="1">DATA!D543</f>
        <v>0.21182266009852216</v>
      </c>
      <c r="T32" s="41"/>
      <c r="U32" s="300">
        <f ca="1">DATA!C165</f>
        <v>18</v>
      </c>
      <c r="V32" s="297">
        <f ca="1">DATA!D165</f>
        <v>8.8669950738916259E-2</v>
      </c>
      <c r="W32" s="41"/>
      <c r="X32" s="300">
        <f ca="1">DATA!C192</f>
        <v>7</v>
      </c>
      <c r="Y32" s="297">
        <f ca="1">DATA!D192</f>
        <v>3.4482758620689655E-2</v>
      </c>
      <c r="Z32" s="235"/>
    </row>
    <row r="33" spans="2:26" s="35" customFormat="1" ht="16.5" thickBot="1" x14ac:dyDescent="0.3">
      <c r="B33" s="492" t="s">
        <v>55</v>
      </c>
      <c r="C33" s="493"/>
      <c r="D33" s="295">
        <f ca="1">DATA!C31</f>
        <v>10276</v>
      </c>
      <c r="E33" s="95"/>
      <c r="F33" s="295">
        <f ca="1">DATA!C58</f>
        <v>4777</v>
      </c>
      <c r="G33" s="296">
        <f ca="1">DATA!D58</f>
        <v>0.46486959906578434</v>
      </c>
      <c r="H33" s="143"/>
      <c r="I33" s="295">
        <f ca="1">SUM(I9:I32)</f>
        <v>35</v>
      </c>
      <c r="J33" s="298">
        <f ca="1">DATA!D85</f>
        <v>3.4059945504087193E-3</v>
      </c>
      <c r="K33" s="143"/>
      <c r="L33" s="295">
        <f ca="1">DATA!C112</f>
        <v>1055</v>
      </c>
      <c r="M33" s="296">
        <f ca="1">DATA!D112</f>
        <v>0.10266640716231996</v>
      </c>
      <c r="N33" s="143"/>
      <c r="O33" s="295">
        <f ca="1">SUM(O9:O32)</f>
        <v>1032</v>
      </c>
      <c r="P33" s="328">
        <f ca="1">DATA!D139</f>
        <v>0.10042818217205138</v>
      </c>
      <c r="Q33"/>
      <c r="R33" s="295">
        <f ca="1">SUM(R9:R32)</f>
        <v>2020</v>
      </c>
      <c r="S33" s="296">
        <f ca="1">DATA!D544</f>
        <v>0.19657454262358895</v>
      </c>
      <c r="T33" s="143"/>
      <c r="U33" s="301">
        <f ca="1">SUM(U9:U32)</f>
        <v>1357</v>
      </c>
      <c r="V33" s="298">
        <f ca="1">DATA!D166</f>
        <v>0.13205527442584664</v>
      </c>
      <c r="W33" s="143"/>
      <c r="X33" s="301">
        <f ca="1">SUM(X9:X32)</f>
        <v>535</v>
      </c>
      <c r="Y33" s="298">
        <f ca="1">DATA!D193</f>
        <v>5.2063059556247564E-2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490"/>
      <c r="N37" s="490"/>
      <c r="O37" s="490"/>
      <c r="P37" s="490"/>
      <c r="Q37" s="490"/>
      <c r="R37" s="490"/>
      <c r="S37" s="491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0" priority="1" stopIfTrue="1">
      <formula>$B$10=$F$5</formula>
    </cfRule>
  </conditionalFormatting>
  <conditionalFormatting sqref="B9:D32">
    <cfRule type="expression" dxfId="69" priority="2" stopIfTrue="1">
      <formula>$B9=$F$4</formula>
    </cfRule>
  </conditionalFormatting>
  <conditionalFormatting sqref="U9:V32 R9:S32 X9:Y32 O9:P32 L9:M32 I9:J32 F9:G32">
    <cfRule type="expression" dxfId="68" priority="3" stopIfTrue="1">
      <formula>$B9=$F$4</formula>
    </cfRule>
  </conditionalFormatting>
  <conditionalFormatting sqref="B2:Y2">
    <cfRule type="expression" dxfId="67" priority="4" stopIfTrue="1">
      <formula>VALUE(RIGHT($C$5,1))=3</formula>
    </cfRule>
    <cfRule type="expression" dxfId="66" priority="5" stopIfTrue="1">
      <formula>VALUE(RIGHT($C$5,1))=5</formula>
    </cfRule>
    <cfRule type="expression" dxfId="65" priority="6" stopIfTrue="1">
      <formula>VALUE(RIGHT($C$5,1))=6</formula>
    </cfRule>
  </conditionalFormatting>
  <conditionalFormatting sqref="C5">
    <cfRule type="expression" dxfId="64" priority="7" stopIfTrue="1">
      <formula>VALUE(RIGHT($C$5,1))=5</formula>
    </cfRule>
    <cfRule type="expression" dxfId="63" priority="8" stopIfTrue="1">
      <formula>VALUE(RIGHT($C$5,1))=6</formula>
    </cfRule>
    <cfRule type="expression" dxfId="62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A80" sqref="A80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0" t="s">
        <v>147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285"/>
    </row>
    <row r="3" spans="1:17" ht="5.25" customHeight="1" thickBot="1" x14ac:dyDescent="0.25"/>
    <row r="4" spans="1:17" ht="15" x14ac:dyDescent="0.2">
      <c r="C4" s="523" t="s">
        <v>63</v>
      </c>
      <c r="D4" s="524"/>
      <c r="F4" s="527">
        <f>25-LOOKUP!$F$8</f>
        <v>1</v>
      </c>
      <c r="G4" s="529" t="s">
        <v>235</v>
      </c>
      <c r="H4" s="530"/>
    </row>
    <row r="5" spans="1:17" ht="15.75" thickBot="1" x14ac:dyDescent="0.25">
      <c r="C5" s="525" t="str">
        <f ca="1">LOOKUP!G2</f>
        <v>October 17, 2016</v>
      </c>
      <c r="D5" s="526"/>
      <c r="F5" s="528"/>
      <c r="G5" s="531"/>
      <c r="H5" s="532"/>
    </row>
    <row r="6" spans="1:17" ht="5.25" customHeight="1" thickBot="1" x14ac:dyDescent="0.25"/>
    <row r="7" spans="1:17" x14ac:dyDescent="0.2">
      <c r="A7" s="237"/>
      <c r="B7" s="79"/>
      <c r="C7" s="84"/>
      <c r="D7" s="517" t="s">
        <v>120</v>
      </c>
      <c r="E7" s="518"/>
      <c r="F7" s="519" t="s">
        <v>121</v>
      </c>
      <c r="G7" s="519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294</v>
      </c>
      <c r="D10" s="72">
        <f ca="1">DATA!C223</f>
        <v>0</v>
      </c>
      <c r="E10" s="73">
        <f ca="1">DATA!C250</f>
        <v>12</v>
      </c>
      <c r="F10" s="72">
        <f ca="1">DATA!C277</f>
        <v>0</v>
      </c>
      <c r="G10" s="72">
        <f ca="1">DATA!C304</f>
        <v>3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3</v>
      </c>
      <c r="M10" s="72">
        <f ca="1">DATA!C196</f>
        <v>14</v>
      </c>
      <c r="N10" s="42">
        <f ca="1">DATA!C466</f>
        <v>32</v>
      </c>
      <c r="O10" s="74">
        <f ca="1">IF(C10&gt;0,N10/C10,0)</f>
        <v>0.10884353741496598</v>
      </c>
      <c r="P10" s="159">
        <f ca="1">DATA!E466</f>
        <v>7</v>
      </c>
      <c r="Q10" s="135"/>
    </row>
    <row r="11" spans="1:17" ht="15.75" x14ac:dyDescent="0.25">
      <c r="A11" s="237"/>
      <c r="B11" s="77">
        <v>2</v>
      </c>
      <c r="C11" s="57">
        <f ca="1">DATA!C8</f>
        <v>118</v>
      </c>
      <c r="D11" s="58">
        <f ca="1">DATA!C224</f>
        <v>0</v>
      </c>
      <c r="E11" s="59">
        <f ca="1">DATA!C251</f>
        <v>16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10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26</v>
      </c>
      <c r="O11" s="61">
        <f t="shared" ref="O11:O34" ca="1" si="0">IF(C11&gt;0,N11/C11,0)</f>
        <v>0.22033898305084745</v>
      </c>
      <c r="P11" s="160">
        <f ca="1">DATA!E467</f>
        <v>23</v>
      </c>
      <c r="Q11" s="135"/>
    </row>
    <row r="12" spans="1:17" ht="15.75" x14ac:dyDescent="0.25">
      <c r="A12" s="237"/>
      <c r="B12" s="77">
        <v>3</v>
      </c>
      <c r="C12" s="57">
        <f ca="1">DATA!C9</f>
        <v>78</v>
      </c>
      <c r="D12" s="58">
        <f ca="1">DATA!C225</f>
        <v>0</v>
      </c>
      <c r="E12" s="59">
        <f ca="1">DATA!C252</f>
        <v>11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4</v>
      </c>
      <c r="N12" s="60">
        <f ca="1">DATA!C468</f>
        <v>15</v>
      </c>
      <c r="O12" s="61">
        <f t="shared" ca="1" si="0"/>
        <v>0.19230769230769232</v>
      </c>
      <c r="P12" s="160">
        <f ca="1">DATA!E468</f>
        <v>22</v>
      </c>
      <c r="Q12" s="135"/>
    </row>
    <row r="13" spans="1:17" ht="15.75" x14ac:dyDescent="0.25">
      <c r="A13" s="237"/>
      <c r="B13" s="77">
        <v>4</v>
      </c>
      <c r="C13" s="57">
        <f ca="1">DATA!C10</f>
        <v>100</v>
      </c>
      <c r="D13" s="58">
        <f ca="1">DATA!C226</f>
        <v>0</v>
      </c>
      <c r="E13" s="59">
        <f ca="1">DATA!C253</f>
        <v>12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1</v>
      </c>
      <c r="L13" s="58">
        <f ca="1">DATA!C442</f>
        <v>0</v>
      </c>
      <c r="M13" s="58">
        <f ca="1">DATA!C199</f>
        <v>4</v>
      </c>
      <c r="N13" s="60">
        <f ca="1">DATA!C469</f>
        <v>17</v>
      </c>
      <c r="O13" s="61">
        <f t="shared" ca="1" si="0"/>
        <v>0.17</v>
      </c>
      <c r="P13" s="160">
        <f ca="1">DATA!E469</f>
        <v>21</v>
      </c>
      <c r="Q13" s="135"/>
    </row>
    <row r="14" spans="1:17" ht="15.75" x14ac:dyDescent="0.25">
      <c r="A14" s="237"/>
      <c r="B14" s="77">
        <v>5</v>
      </c>
      <c r="C14" s="57">
        <f ca="1">DATA!C11</f>
        <v>479</v>
      </c>
      <c r="D14" s="58">
        <f ca="1">DATA!C227</f>
        <v>1</v>
      </c>
      <c r="E14" s="59">
        <f ca="1">DATA!C254</f>
        <v>30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4</v>
      </c>
      <c r="L14" s="58">
        <f ca="1">DATA!C443</f>
        <v>4</v>
      </c>
      <c r="M14" s="58">
        <f ca="1">DATA!C200</f>
        <v>5</v>
      </c>
      <c r="N14" s="60">
        <f ca="1">DATA!C470</f>
        <v>44</v>
      </c>
      <c r="O14" s="61">
        <f t="shared" ca="1" si="0"/>
        <v>9.1858037578288101E-2</v>
      </c>
      <c r="P14" s="160">
        <f ca="1">DATA!E470</f>
        <v>5</v>
      </c>
      <c r="Q14" s="135"/>
    </row>
    <row r="15" spans="1:17" ht="15.75" x14ac:dyDescent="0.25">
      <c r="A15" s="237"/>
      <c r="B15" s="77">
        <v>6</v>
      </c>
      <c r="C15" s="57">
        <f ca="1">DATA!C12</f>
        <v>56</v>
      </c>
      <c r="D15" s="58">
        <f ca="1">DATA!C228</f>
        <v>0</v>
      </c>
      <c r="E15" s="59">
        <f ca="1">DATA!C255</f>
        <v>6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2</v>
      </c>
      <c r="L15" s="58">
        <f ca="1">DATA!C444</f>
        <v>0</v>
      </c>
      <c r="M15" s="58">
        <f ca="1">DATA!C201</f>
        <v>1</v>
      </c>
      <c r="N15" s="60">
        <f ca="1">DATA!C471</f>
        <v>9</v>
      </c>
      <c r="O15" s="61">
        <f t="shared" ca="1" si="0"/>
        <v>0.16071428571428573</v>
      </c>
      <c r="P15" s="160">
        <f ca="1">DATA!E471</f>
        <v>19</v>
      </c>
      <c r="Q15" s="135"/>
    </row>
    <row r="16" spans="1:17" ht="15.75" x14ac:dyDescent="0.25">
      <c r="A16" s="237"/>
      <c r="B16" s="77">
        <v>7</v>
      </c>
      <c r="C16" s="57">
        <f ca="1">DATA!C13</f>
        <v>99</v>
      </c>
      <c r="D16" s="58">
        <f ca="1">DATA!C229</f>
        <v>11</v>
      </c>
      <c r="E16" s="59">
        <f ca="1">DATA!C256</f>
        <v>5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16</v>
      </c>
      <c r="O16" s="61">
        <f t="shared" ca="1" si="0"/>
        <v>0.16161616161616163</v>
      </c>
      <c r="P16" s="160">
        <f ca="1">DATA!E472</f>
        <v>20</v>
      </c>
      <c r="Q16" s="135"/>
    </row>
    <row r="17" spans="1:17" ht="15.75" x14ac:dyDescent="0.25">
      <c r="A17" s="237"/>
      <c r="B17" s="77">
        <v>8</v>
      </c>
      <c r="C17" s="57">
        <f ca="1">DATA!C14</f>
        <v>1169</v>
      </c>
      <c r="D17" s="58">
        <f ca="1">DATA!C230</f>
        <v>3</v>
      </c>
      <c r="E17" s="59">
        <f ca="1">DATA!C257</f>
        <v>132</v>
      </c>
      <c r="F17" s="58">
        <f ca="1">DATA!C284</f>
        <v>0</v>
      </c>
      <c r="G17" s="58">
        <f ca="1">DATA!C311</f>
        <v>2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6</v>
      </c>
      <c r="L17" s="58">
        <f ca="1">DATA!C446</f>
        <v>0</v>
      </c>
      <c r="M17" s="58">
        <f ca="1">DATA!C203</f>
        <v>36</v>
      </c>
      <c r="N17" s="60">
        <f ca="1">DATA!C473</f>
        <v>179</v>
      </c>
      <c r="O17" s="61">
        <f t="shared" ca="1" si="0"/>
        <v>0.15312232677502138</v>
      </c>
      <c r="P17" s="160">
        <f ca="1">DATA!E473</f>
        <v>18</v>
      </c>
      <c r="Q17" s="135"/>
    </row>
    <row r="18" spans="1:17" ht="15.75" x14ac:dyDescent="0.25">
      <c r="A18" s="237"/>
      <c r="B18" s="77">
        <v>9</v>
      </c>
      <c r="C18" s="57">
        <f ca="1">DATA!C15</f>
        <v>195</v>
      </c>
      <c r="D18" s="58">
        <f ca="1">DATA!C231</f>
        <v>1</v>
      </c>
      <c r="E18" s="59">
        <f ca="1">DATA!C258</f>
        <v>13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14</v>
      </c>
      <c r="O18" s="61">
        <f t="shared" ca="1" si="0"/>
        <v>7.179487179487179E-2</v>
      </c>
      <c r="P18" s="160">
        <f ca="1">DATA!E474</f>
        <v>3</v>
      </c>
      <c r="Q18" s="135"/>
    </row>
    <row r="19" spans="1:17" ht="15.75" x14ac:dyDescent="0.25">
      <c r="A19" s="237"/>
      <c r="B19" s="77">
        <v>10</v>
      </c>
      <c r="C19" s="57">
        <f ca="1">DATA!C16</f>
        <v>300</v>
      </c>
      <c r="D19" s="58">
        <f ca="1">DATA!C232</f>
        <v>2</v>
      </c>
      <c r="E19" s="59">
        <f ca="1">DATA!C259</f>
        <v>37</v>
      </c>
      <c r="F19" s="58">
        <f ca="1">DATA!C286</f>
        <v>0</v>
      </c>
      <c r="G19" s="58">
        <f ca="1">DATA!C313</f>
        <v>1</v>
      </c>
      <c r="H19" s="58">
        <f ca="1">DATA!C340</f>
        <v>1</v>
      </c>
      <c r="I19" s="58">
        <f ca="1">DATA!C367</f>
        <v>0</v>
      </c>
      <c r="J19" s="58">
        <f ca="1">DATA!C394</f>
        <v>1</v>
      </c>
      <c r="K19" s="58">
        <f ca="1">DATA!C421</f>
        <v>0</v>
      </c>
      <c r="L19" s="58">
        <f ca="1">DATA!C448</f>
        <v>0</v>
      </c>
      <c r="M19" s="58">
        <f ca="1">DATA!C205</f>
        <v>3</v>
      </c>
      <c r="N19" s="60">
        <f ca="1">DATA!C475</f>
        <v>45</v>
      </c>
      <c r="O19" s="61">
        <f t="shared" ca="1" si="0"/>
        <v>0.15</v>
      </c>
      <c r="P19" s="160">
        <f ca="1">DATA!E475</f>
        <v>16</v>
      </c>
      <c r="Q19" s="135"/>
    </row>
    <row r="20" spans="1:17" ht="15.75" x14ac:dyDescent="0.25">
      <c r="A20" s="237"/>
      <c r="B20" s="77">
        <v>11</v>
      </c>
      <c r="C20" s="57">
        <f ca="1">DATA!C17</f>
        <v>581</v>
      </c>
      <c r="D20" s="58">
        <f ca="1">DATA!C233</f>
        <v>9</v>
      </c>
      <c r="E20" s="59">
        <f ca="1">DATA!C260</f>
        <v>61</v>
      </c>
      <c r="F20" s="58">
        <f ca="1">DATA!C287</f>
        <v>0</v>
      </c>
      <c r="G20" s="58">
        <f ca="1">DATA!C314</f>
        <v>0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0</v>
      </c>
      <c r="L20" s="58">
        <f ca="1">DATA!C449</f>
        <v>1</v>
      </c>
      <c r="M20" s="58">
        <f ca="1">DATA!C206</f>
        <v>3</v>
      </c>
      <c r="N20" s="60">
        <f ca="1">DATA!C476</f>
        <v>74</v>
      </c>
      <c r="O20" s="61">
        <f t="shared" ca="1" si="0"/>
        <v>0.12736660929432014</v>
      </c>
      <c r="P20" s="160">
        <f ca="1">DATA!E476</f>
        <v>12</v>
      </c>
      <c r="Q20" s="135"/>
    </row>
    <row r="21" spans="1:17" ht="15.75" x14ac:dyDescent="0.25">
      <c r="A21" s="237"/>
      <c r="B21" s="77">
        <v>12</v>
      </c>
      <c r="C21" s="57">
        <f ca="1">DATA!C18</f>
        <v>1132</v>
      </c>
      <c r="D21" s="58">
        <f ca="1">DATA!C234</f>
        <v>9</v>
      </c>
      <c r="E21" s="59">
        <f ca="1">DATA!C261</f>
        <v>131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0</v>
      </c>
      <c r="L21" s="58">
        <f ca="1">DATA!C450</f>
        <v>0</v>
      </c>
      <c r="M21" s="58">
        <f ca="1">DATA!C207</f>
        <v>12</v>
      </c>
      <c r="N21" s="60">
        <f ca="1">DATA!C477</f>
        <v>152</v>
      </c>
      <c r="O21" s="61">
        <f t="shared" ca="1" si="0"/>
        <v>0.13427561837455831</v>
      </c>
      <c r="P21" s="160">
        <f ca="1">DATA!E477</f>
        <v>15</v>
      </c>
      <c r="Q21" s="135"/>
    </row>
    <row r="22" spans="1:17" ht="15.75" x14ac:dyDescent="0.25">
      <c r="A22" s="237"/>
      <c r="B22" s="77">
        <v>13</v>
      </c>
      <c r="C22" s="57">
        <f ca="1">DATA!C19</f>
        <v>93</v>
      </c>
      <c r="D22" s="58">
        <f ca="1">DATA!C235</f>
        <v>3</v>
      </c>
      <c r="E22" s="59">
        <f ca="1">DATA!C262</f>
        <v>8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1</v>
      </c>
      <c r="L22" s="58">
        <f ca="1">DATA!C451</f>
        <v>0</v>
      </c>
      <c r="M22" s="58">
        <f ca="1">DATA!C208</f>
        <v>0</v>
      </c>
      <c r="N22" s="60">
        <f ca="1">DATA!C478</f>
        <v>12</v>
      </c>
      <c r="O22" s="61">
        <f t="shared" ca="1" si="0"/>
        <v>0.12903225806451613</v>
      </c>
      <c r="P22" s="160">
        <f ca="1">DATA!E478</f>
        <v>13</v>
      </c>
      <c r="Q22" s="135"/>
    </row>
    <row r="23" spans="1:17" ht="15.75" x14ac:dyDescent="0.25">
      <c r="A23" s="237"/>
      <c r="B23" s="77">
        <v>14</v>
      </c>
      <c r="C23" s="57">
        <f ca="1">DATA!C20</f>
        <v>466</v>
      </c>
      <c r="D23" s="58">
        <f ca="1">DATA!C236</f>
        <v>0</v>
      </c>
      <c r="E23" s="59">
        <f ca="1">DATA!C263</f>
        <v>9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9</v>
      </c>
      <c r="O23" s="61">
        <f t="shared" ca="1" si="0"/>
        <v>1.9313304721030045E-2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648</v>
      </c>
      <c r="D24" s="58">
        <f ca="1">DATA!C237</f>
        <v>6</v>
      </c>
      <c r="E24" s="59">
        <f ca="1">DATA!C264</f>
        <v>26</v>
      </c>
      <c r="F24" s="58">
        <f ca="1">DATA!C291</f>
        <v>0</v>
      </c>
      <c r="G24" s="58">
        <f ca="1">DATA!C318</f>
        <v>1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0</v>
      </c>
      <c r="M24" s="58">
        <f ca="1">DATA!C210</f>
        <v>15</v>
      </c>
      <c r="N24" s="60">
        <f ca="1">DATA!C480</f>
        <v>48</v>
      </c>
      <c r="O24" s="61">
        <f t="shared" ca="1" si="0"/>
        <v>7.407407407407407E-2</v>
      </c>
      <c r="P24" s="160">
        <f ca="1">DATA!E480</f>
        <v>4</v>
      </c>
      <c r="Q24" s="135"/>
    </row>
    <row r="25" spans="1:17" ht="15.75" x14ac:dyDescent="0.25">
      <c r="A25" s="237"/>
      <c r="B25" s="77">
        <v>16</v>
      </c>
      <c r="C25" s="57">
        <f ca="1">DATA!C22</f>
        <v>293</v>
      </c>
      <c r="D25" s="58">
        <f ca="1">DATA!C238</f>
        <v>0</v>
      </c>
      <c r="E25" s="59">
        <f ca="1">DATA!C265</f>
        <v>32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32</v>
      </c>
      <c r="O25" s="61">
        <f t="shared" ca="1" si="0"/>
        <v>0.10921501706484642</v>
      </c>
      <c r="P25" s="160">
        <f ca="1">DATA!E481</f>
        <v>8</v>
      </c>
      <c r="Q25" s="135"/>
    </row>
    <row r="26" spans="1:17" ht="15.75" x14ac:dyDescent="0.25">
      <c r="A26" s="237"/>
      <c r="B26" s="77">
        <v>17</v>
      </c>
      <c r="C26" s="57">
        <f ca="1">DATA!C23</f>
        <v>330</v>
      </c>
      <c r="D26" s="58">
        <f ca="1">DATA!C239</f>
        <v>1</v>
      </c>
      <c r="E26" s="59">
        <f ca="1">DATA!C266</f>
        <v>35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1</v>
      </c>
      <c r="N26" s="60">
        <f ca="1">DATA!C482</f>
        <v>37</v>
      </c>
      <c r="O26" s="61">
        <f t="shared" ca="1" si="0"/>
        <v>0.11212121212121212</v>
      </c>
      <c r="P26" s="160">
        <f ca="1">DATA!E482</f>
        <v>9</v>
      </c>
      <c r="Q26" s="135"/>
    </row>
    <row r="27" spans="1:17" ht="15.75" x14ac:dyDescent="0.25">
      <c r="A27" s="237"/>
      <c r="B27" s="77">
        <v>18</v>
      </c>
      <c r="C27" s="57">
        <f ca="1">DATA!C24</f>
        <v>293</v>
      </c>
      <c r="D27" s="58">
        <f ca="1">DATA!C240</f>
        <v>2</v>
      </c>
      <c r="E27" s="59">
        <f ca="1">DATA!C267</f>
        <v>20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0</v>
      </c>
      <c r="J27" s="58">
        <f ca="1">DATA!C402</f>
        <v>0</v>
      </c>
      <c r="K27" s="58">
        <f ca="1">DATA!C429</f>
        <v>0</v>
      </c>
      <c r="L27" s="58">
        <f ca="1">DATA!C456</f>
        <v>1</v>
      </c>
      <c r="M27" s="58">
        <f ca="1">DATA!C213</f>
        <v>16</v>
      </c>
      <c r="N27" s="60">
        <f ca="1">DATA!C483</f>
        <v>39</v>
      </c>
      <c r="O27" s="61">
        <f t="shared" ca="1" si="0"/>
        <v>0.13310580204778158</v>
      </c>
      <c r="P27" s="160">
        <f ca="1">DATA!E483</f>
        <v>14</v>
      </c>
      <c r="Q27" s="135"/>
    </row>
    <row r="28" spans="1:17" ht="15.75" x14ac:dyDescent="0.25">
      <c r="A28" s="237"/>
      <c r="B28" s="77">
        <v>19</v>
      </c>
      <c r="C28" s="57">
        <f ca="1">DATA!C25</f>
        <v>55</v>
      </c>
      <c r="D28" s="58">
        <f ca="1">DATA!C241</f>
        <v>0</v>
      </c>
      <c r="E28" s="59">
        <f ca="1">DATA!C268</f>
        <v>5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2</v>
      </c>
      <c r="N28" s="60">
        <f ca="1">DATA!C484</f>
        <v>7</v>
      </c>
      <c r="O28" s="61">
        <f t="shared" ca="1" si="0"/>
        <v>0.12727272727272726</v>
      </c>
      <c r="P28" s="160">
        <f ca="1">DATA!E484</f>
        <v>11</v>
      </c>
      <c r="Q28" s="135"/>
    </row>
    <row r="29" spans="1:17" ht="15.75" x14ac:dyDescent="0.25">
      <c r="A29" s="237"/>
      <c r="B29" s="77">
        <v>20</v>
      </c>
      <c r="C29" s="57">
        <f ca="1">DATA!C26</f>
        <v>142</v>
      </c>
      <c r="D29" s="58">
        <f ca="1">DATA!C242</f>
        <v>2</v>
      </c>
      <c r="E29" s="59">
        <f ca="1">DATA!C269</f>
        <v>35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1</v>
      </c>
      <c r="L29" s="58">
        <f ca="1">DATA!C458</f>
        <v>0</v>
      </c>
      <c r="M29" s="58">
        <f ca="1">DATA!C215</f>
        <v>1</v>
      </c>
      <c r="N29" s="60">
        <f ca="1">DATA!C485</f>
        <v>39</v>
      </c>
      <c r="O29" s="61">
        <f t="shared" ca="1" si="0"/>
        <v>0.27464788732394368</v>
      </c>
      <c r="P29" s="160">
        <f ca="1">DATA!E485</f>
        <v>24</v>
      </c>
      <c r="Q29" s="135"/>
    </row>
    <row r="30" spans="1:17" ht="15.75" x14ac:dyDescent="0.25">
      <c r="A30" s="237"/>
      <c r="B30" s="77">
        <v>21</v>
      </c>
      <c r="C30" s="57">
        <f ca="1">DATA!C27</f>
        <v>371</v>
      </c>
      <c r="D30" s="58">
        <f ca="1">DATA!C243</f>
        <v>1</v>
      </c>
      <c r="E30" s="59">
        <f ca="1">DATA!C270</f>
        <v>26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1</v>
      </c>
      <c r="L30" s="58">
        <f ca="1">DATA!C459</f>
        <v>0</v>
      </c>
      <c r="M30" s="58">
        <f ca="1">DATA!C216</f>
        <v>7</v>
      </c>
      <c r="N30" s="60">
        <f ca="1">DATA!C486</f>
        <v>35</v>
      </c>
      <c r="O30" s="61">
        <f t="shared" ca="1" si="0"/>
        <v>9.4339622641509441E-2</v>
      </c>
      <c r="P30" s="160">
        <f ca="1">DATA!E486</f>
        <v>6</v>
      </c>
      <c r="Q30" s="135"/>
    </row>
    <row r="31" spans="1:17" ht="15.75" x14ac:dyDescent="0.25">
      <c r="A31" s="237"/>
      <c r="B31" s="77">
        <v>22</v>
      </c>
      <c r="C31" s="57">
        <f ca="1">DATA!C28</f>
        <v>890</v>
      </c>
      <c r="D31" s="58">
        <f ca="1">DATA!C244</f>
        <v>2</v>
      </c>
      <c r="E31" s="59">
        <f ca="1">DATA!C271</f>
        <v>82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1</v>
      </c>
      <c r="J31" s="58">
        <f ca="1">DATA!C406</f>
        <v>0</v>
      </c>
      <c r="K31" s="58">
        <f ca="1">DATA!C433</f>
        <v>1</v>
      </c>
      <c r="L31" s="58">
        <f ca="1">DATA!C460</f>
        <v>0</v>
      </c>
      <c r="M31" s="58">
        <f ca="1">DATA!C217</f>
        <v>14</v>
      </c>
      <c r="N31" s="60">
        <f ca="1">DATA!C487</f>
        <v>100</v>
      </c>
      <c r="O31" s="61">
        <f t="shared" ca="1" si="0"/>
        <v>0.11235955056179775</v>
      </c>
      <c r="P31" s="160">
        <f ca="1">DATA!E487</f>
        <v>10</v>
      </c>
      <c r="Q31" s="135"/>
    </row>
    <row r="32" spans="1:17" ht="15.75" x14ac:dyDescent="0.25">
      <c r="A32" s="237"/>
      <c r="B32" s="77">
        <v>23</v>
      </c>
      <c r="C32" s="57">
        <f ca="1">DATA!C29</f>
        <v>1891</v>
      </c>
      <c r="D32" s="58">
        <f ca="1">DATA!C245</f>
        <v>14</v>
      </c>
      <c r="E32" s="59">
        <f ca="1">DATA!C272</f>
        <v>105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5</v>
      </c>
      <c r="L32" s="58">
        <f ca="1">DATA!C461</f>
        <v>2</v>
      </c>
      <c r="M32" s="58">
        <f ca="1">DATA!C218</f>
        <v>4</v>
      </c>
      <c r="N32" s="60">
        <f ca="1">DATA!C488</f>
        <v>130</v>
      </c>
      <c r="O32" s="61">
        <f t="shared" ca="1" si="0"/>
        <v>6.8746694870438926E-2</v>
      </c>
      <c r="P32" s="160">
        <f ca="1">DATA!E488</f>
        <v>2</v>
      </c>
      <c r="Q32" s="135"/>
    </row>
    <row r="33" spans="1:17" ht="16.5" thickBot="1" x14ac:dyDescent="0.3">
      <c r="A33" s="237"/>
      <c r="B33" s="78">
        <v>24</v>
      </c>
      <c r="C33" s="62">
        <f ca="1">DATA!C30</f>
        <v>203</v>
      </c>
      <c r="D33" s="63">
        <f ca="1">DATA!C246</f>
        <v>0</v>
      </c>
      <c r="E33" s="64">
        <f ca="1">DATA!C273</f>
        <v>25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0</v>
      </c>
      <c r="M33" s="63">
        <f ca="1">DATA!C219</f>
        <v>6</v>
      </c>
      <c r="N33" s="65">
        <f ca="1">DATA!C489</f>
        <v>31</v>
      </c>
      <c r="O33" s="66">
        <f t="shared" ca="1" si="0"/>
        <v>0.15270935960591134</v>
      </c>
      <c r="P33" s="161">
        <f ca="1">DATA!E489</f>
        <v>17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10276</v>
      </c>
      <c r="D34" s="68">
        <f ca="1">DATA!C247</f>
        <v>67</v>
      </c>
      <c r="E34" s="67">
        <f ca="1">DATA!C274</f>
        <v>874</v>
      </c>
      <c r="F34" s="68">
        <f ca="1">DATA!C301</f>
        <v>0</v>
      </c>
      <c r="G34" s="68">
        <f ca="1">DATA!C328</f>
        <v>7</v>
      </c>
      <c r="H34" s="68">
        <f ca="1">DATA!C355</f>
        <v>1</v>
      </c>
      <c r="I34" s="68">
        <f ca="1">DATA!C382</f>
        <v>11</v>
      </c>
      <c r="J34" s="68">
        <f ca="1">DATA!C409</f>
        <v>1</v>
      </c>
      <c r="K34" s="68">
        <f ca="1">DATA!C436</f>
        <v>22</v>
      </c>
      <c r="L34" s="68">
        <f ca="1">DATA!C463</f>
        <v>11</v>
      </c>
      <c r="M34" s="68">
        <f ca="1">DATA!C220</f>
        <v>148</v>
      </c>
      <c r="N34" s="68">
        <f ca="1">DATA!C490</f>
        <v>1142</v>
      </c>
      <c r="O34" s="69">
        <f t="shared" ca="1" si="0"/>
        <v>0.11113273647333592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15" t="s">
        <v>162</v>
      </c>
      <c r="D37" s="516"/>
      <c r="E37" s="516"/>
      <c r="F37" s="516"/>
      <c r="G37" s="516"/>
      <c r="H37" s="516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15" t="s">
        <v>163</v>
      </c>
      <c r="D39" s="516"/>
      <c r="E39" s="516"/>
      <c r="F39" s="516"/>
      <c r="G39" s="516"/>
      <c r="H39" s="516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61" priority="1" stopIfTrue="1">
      <formula>$B10=$F$4</formula>
    </cfRule>
  </conditionalFormatting>
  <conditionalFormatting sqref="P10:P33">
    <cfRule type="cellIs" dxfId="60" priority="2" stopIfTrue="1" operator="between">
      <formula>1</formula>
      <formula>6</formula>
    </cfRule>
    <cfRule type="cellIs" dxfId="59" priority="3" stopIfTrue="1" operator="between">
      <formula>19</formula>
      <formula>24</formula>
    </cfRule>
    <cfRule type="expression" dxfId="58" priority="4" stopIfTrue="1">
      <formula>$B10=$F$4</formula>
    </cfRule>
  </conditionalFormatting>
  <conditionalFormatting sqref="C5:D5">
    <cfRule type="expression" dxfId="57" priority="5" stopIfTrue="1">
      <formula>VALUE(RIGHT($C$5,1))=5</formula>
    </cfRule>
    <cfRule type="expression" dxfId="56" priority="6" stopIfTrue="1">
      <formula>VALUE(RIGHT($C$5,1))=6</formula>
    </cfRule>
    <cfRule type="expression" dxfId="55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L9" sqref="L9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3" t="str">
        <f ca="1">"2003 - "&amp;RIGHT(E4,4)&amp;" WELFARE TRANSITION WEEKLY RANKINGS"</f>
        <v>2003 - 2016 WELFARE TRANSITION WEEKLY RANKINGS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5"/>
    </row>
    <row r="3" spans="2:19" ht="12.75" customHeight="1" x14ac:dyDescent="0.2"/>
    <row r="4" spans="2:19" ht="30" customHeight="1" x14ac:dyDescent="0.2">
      <c r="E4" s="356" t="str">
        <f ca="1">LOOKUP!G2</f>
        <v>October 17, 2016</v>
      </c>
      <c r="M4" s="539" t="str">
        <f ca="1">IF(LOOKUP!F3=25,"Statewide not Applicable",LOOKUP!F3&amp;"  -  "&amp;LOOKUP!G4)</f>
        <v>1  -  Escambia, Santa Rosa</v>
      </c>
      <c r="N4" s="540"/>
      <c r="O4" s="540"/>
      <c r="P4" s="540"/>
      <c r="Q4" s="540"/>
      <c r="R4" s="540"/>
      <c r="S4" s="541"/>
    </row>
    <row r="5" spans="2:19" ht="12.75" customHeight="1" x14ac:dyDescent="0.2">
      <c r="G5" s="536" t="s">
        <v>166</v>
      </c>
      <c r="H5" s="537"/>
      <c r="I5" s="538"/>
    </row>
    <row r="6" spans="2:19" ht="12.75" customHeight="1" x14ac:dyDescent="0.2">
      <c r="B6" s="195" t="s">
        <v>94</v>
      </c>
      <c r="C6" s="194"/>
      <c r="D6" s="542" t="s">
        <v>315</v>
      </c>
      <c r="E6" s="543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1</v>
      </c>
    </row>
    <row r="8" spans="2:19" ht="15" customHeight="1" x14ac:dyDescent="0.2">
      <c r="B8" s="231">
        <v>2</v>
      </c>
      <c r="C8" s="222"/>
      <c r="D8" s="221">
        <f ca="1">MATCH(B8,DATA!$D$547:$D$570,0)</f>
        <v>15</v>
      </c>
      <c r="E8" s="223" t="str">
        <f ca="1">OFFSET(LOOKUP!$C$239,$D8,0)</f>
        <v>April 22, 2013</v>
      </c>
      <c r="F8" s="226"/>
      <c r="G8" s="156">
        <f ca="1">IF(LOOKUP!$F$2&gt;LOOKUP!$F$5,OFFSET(DATA!$F$546,$D8,LOOKUP!$F$2-LOOKUP!$F$5),"-")</f>
        <v>2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2</v>
      </c>
    </row>
    <row r="9" spans="2:19" ht="15" customHeight="1" x14ac:dyDescent="0.2">
      <c r="B9" s="231">
        <v>3</v>
      </c>
      <c r="C9" s="222"/>
      <c r="D9" s="221">
        <f ca="1">MATCH(B9,DATA!$D$547:$D$570,0)</f>
        <v>16</v>
      </c>
      <c r="E9" s="223" t="str">
        <f ca="1">OFFSET(LOOKUP!$C$239,$D9,0)</f>
        <v>April 29, 2013</v>
      </c>
      <c r="F9" s="226"/>
      <c r="G9" s="156">
        <f ca="1">IF(LOOKUP!$F$2&gt;LOOKUP!$F$5,OFFSET(DATA!$F$546,$D9,LOOKUP!$F$2-LOOKUP!$F$5),"-")</f>
        <v>4</v>
      </c>
      <c r="H9" s="156">
        <f ca="1">IF(LOOKUP!$F$2&gt;LOOKUP!$F$6,OFFSET(DATA!$F$546,$D9,LOOKUP!$F$2-LOOKUP!$F$6),"-")</f>
        <v>3</v>
      </c>
      <c r="I9" s="156">
        <f ca="1">IF(LOOKUP!$F$2&gt;LOOKUP!$F$7,OFFSET(DATA!$F$546,$D9,LOOKUP!$F$2-LOOKUP!$F$7),"-")</f>
        <v>3</v>
      </c>
    </row>
    <row r="10" spans="2:19" ht="15" customHeight="1" x14ac:dyDescent="0.2">
      <c r="B10" s="231">
        <v>4</v>
      </c>
      <c r="C10" s="222"/>
      <c r="D10" s="221">
        <f ca="1">MATCH(B10,DATA!$D$547:$D$570,0)</f>
        <v>22</v>
      </c>
      <c r="E10" s="223" t="str">
        <f ca="1">OFFSET(LOOKUP!$C$239,$D10,0)</f>
        <v>June 10, 2013</v>
      </c>
      <c r="F10" s="226"/>
      <c r="G10" s="156">
        <f ca="1">IF(LOOKUP!$F$2&gt;LOOKUP!$F$5,OFFSET(DATA!$F$546,$D10,LOOKUP!$F$2-LOOKUP!$F$5),"-")</f>
        <v>5</v>
      </c>
      <c r="H10" s="156">
        <f ca="1">IF(LOOKUP!$F$2&gt;LOOKUP!$F$6,OFFSET(DATA!$F$546,$D10,LOOKUP!$F$2-LOOKUP!$F$6),"-")</f>
        <v>6</v>
      </c>
      <c r="I10" s="156">
        <f ca="1">IF(LOOKUP!$F$2&gt;LOOKUP!$F$7,OFFSET(DATA!$F$546,$D10,LOOKUP!$F$2-LOOKUP!$F$7),"-")</f>
        <v>5</v>
      </c>
    </row>
    <row r="11" spans="2:19" ht="15" customHeight="1" x14ac:dyDescent="0.2">
      <c r="B11" s="231">
        <v>5</v>
      </c>
      <c r="C11" s="222"/>
      <c r="D11" s="221">
        <f ca="1">MATCH(B11,DATA!$D$547:$D$570,0)</f>
        <v>6</v>
      </c>
      <c r="E11" s="223" t="str">
        <f ca="1">OFFSET(LOOKUP!$C$239,$D11,0)</f>
        <v>February 18. 2013</v>
      </c>
      <c r="F11" s="226"/>
      <c r="G11" s="156">
        <f ca="1">IF(LOOKUP!$F$2&gt;LOOKUP!$F$5,OFFSET(DATA!$F$546,$D11,LOOKUP!$F$2-LOOKUP!$F$5),"-")</f>
        <v>6</v>
      </c>
      <c r="H11" s="156">
        <f ca="1">IF(LOOKUP!$F$2&gt;LOOKUP!$F$6,OFFSET(DATA!$F$546,$D11,LOOKUP!$F$2-LOOKUP!$F$6),"-")</f>
        <v>13</v>
      </c>
      <c r="I11" s="156">
        <f ca="1">IF(LOOKUP!$F$2&gt;LOOKUP!$F$7,OFFSET(DATA!$F$546,$D11,LOOKUP!$F$2-LOOKUP!$F$7),"-")</f>
        <v>8</v>
      </c>
    </row>
    <row r="12" spans="2:19" ht="15" customHeight="1" x14ac:dyDescent="0.2">
      <c r="B12" s="231">
        <v>6</v>
      </c>
      <c r="C12" s="222"/>
      <c r="D12" s="221">
        <f ca="1">MATCH(B12,DATA!$D$547:$D$570,0)</f>
        <v>17</v>
      </c>
      <c r="E12" s="223" t="str">
        <f ca="1">OFFSET(LOOKUP!$C$239,$D12,0)</f>
        <v>May 6, 2013</v>
      </c>
      <c r="F12" s="226"/>
      <c r="G12" s="156">
        <f ca="1">IF(LOOKUP!$F$2&gt;LOOKUP!$F$5,OFFSET(DATA!$F$546,$D12,LOOKUP!$F$2-LOOKUP!$F$5),"-")</f>
        <v>3</v>
      </c>
      <c r="H12" s="156">
        <f ca="1">IF(LOOKUP!$F$2&gt;LOOKUP!$F$6,OFFSET(DATA!$F$546,$D12,LOOKUP!$F$2-LOOKUP!$F$6),"-")</f>
        <v>4</v>
      </c>
      <c r="I12" s="156">
        <f ca="1">IF(LOOKUP!$F$2&gt;LOOKUP!$F$7,OFFSET(DATA!$F$546,$D12,LOOKUP!$F$2-LOOKUP!$F$7),"-")</f>
        <v>4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9</v>
      </c>
      <c r="E14" s="202" t="str">
        <f ca="1">OFFSET(LOOKUP!$C$239,$D14,0)</f>
        <v>March 11, 2013</v>
      </c>
      <c r="F14" s="226"/>
      <c r="G14" s="156">
        <f ca="1">IF(LOOKUP!$F$2&gt;LOOKUP!$F$5,OFFSET(DATA!$F$546,$D14,LOOKUP!$F$2-LOOKUP!$F$5),"-")</f>
        <v>7</v>
      </c>
      <c r="H14" s="156">
        <f ca="1">IF(LOOKUP!$F$2&gt;LOOKUP!$F$6,OFFSET(DATA!$F$546,$D14,LOOKUP!$F$2-LOOKUP!$F$6),"-")</f>
        <v>5</v>
      </c>
      <c r="I14" s="156">
        <f ca="1">IF(LOOKUP!$F$2&gt;LOOKUP!$F$7,OFFSET(DATA!$F$546,$D14,LOOKUP!$F$2-LOOKUP!$F$7),"-")</f>
        <v>6</v>
      </c>
    </row>
    <row r="15" spans="2:19" ht="15" customHeight="1" x14ac:dyDescent="0.2">
      <c r="B15" s="152">
        <v>8</v>
      </c>
      <c r="C15" s="224"/>
      <c r="D15" s="192">
        <f ca="1">MATCH(B15,DATA!$D$547:$D$570,0)</f>
        <v>23</v>
      </c>
      <c r="E15" s="202" t="str">
        <f ca="1">OFFSET(LOOKUP!$C$239,$D15,0)</f>
        <v>June 17, 2013</v>
      </c>
      <c r="F15" s="226"/>
      <c r="G15" s="156">
        <f ca="1">IF(LOOKUP!$F$2&gt;LOOKUP!$F$5,OFFSET(DATA!$F$546,$D15,LOOKUP!$F$2-LOOKUP!$F$5),"-")</f>
        <v>15</v>
      </c>
      <c r="H15" s="156">
        <f ca="1">IF(LOOKUP!$F$2&gt;LOOKUP!$F$6,OFFSET(DATA!$F$546,$D15,LOOKUP!$F$2-LOOKUP!$F$6),"-")</f>
        <v>14</v>
      </c>
      <c r="I15" s="156">
        <f ca="1">IF(LOOKUP!$F$2&gt;LOOKUP!$F$7,OFFSET(DATA!$F$546,$D15,LOOKUP!$F$2-LOOKUP!$F$7),"-")</f>
        <v>14</v>
      </c>
    </row>
    <row r="16" spans="2:19" ht="15" customHeight="1" x14ac:dyDescent="0.2">
      <c r="B16" s="152">
        <v>9</v>
      </c>
      <c r="C16" s="224"/>
      <c r="D16" s="192">
        <f ca="1">MATCH(B16,DATA!$D$547:$D$570,0)</f>
        <v>12</v>
      </c>
      <c r="E16" s="202" t="str">
        <f ca="1">OFFSET(LOOKUP!$C$239,$D16,0)</f>
        <v>April 1, 2013</v>
      </c>
      <c r="F16" s="226"/>
      <c r="G16" s="156">
        <f ca="1">IF(LOOKUP!$F$2&gt;LOOKUP!$F$5,OFFSET(DATA!$F$546,$D16,LOOKUP!$F$2-LOOKUP!$F$5),"-")</f>
        <v>12</v>
      </c>
      <c r="H16" s="156">
        <f ca="1">IF(LOOKUP!$F$2&gt;LOOKUP!$F$6,OFFSET(DATA!$F$546,$D16,LOOKUP!$F$2-LOOKUP!$F$6),"-")</f>
        <v>7</v>
      </c>
      <c r="I16" s="156">
        <f ca="1">IF(LOOKUP!$F$2&gt;LOOKUP!$F$7,OFFSET(DATA!$F$546,$D16,LOOKUP!$F$2-LOOKUP!$F$7),"-")</f>
        <v>7</v>
      </c>
    </row>
    <row r="17" spans="2:9" ht="15" customHeight="1" x14ac:dyDescent="0.2">
      <c r="B17" s="152">
        <v>10</v>
      </c>
      <c r="C17" s="224"/>
      <c r="D17" s="192">
        <f ca="1">MATCH(B17,DATA!$D$547:$D$570,0)</f>
        <v>11</v>
      </c>
      <c r="E17" s="202" t="str">
        <f ca="1">OFFSET(LOOKUP!$C$239,$D17,0)</f>
        <v>March 25, 2013</v>
      </c>
      <c r="F17" s="226"/>
      <c r="G17" s="156">
        <f ca="1">IF(LOOKUP!$F$2&gt;LOOKUP!$F$5,OFFSET(DATA!$F$546,$D17,LOOKUP!$F$2-LOOKUP!$F$5),"-")</f>
        <v>13</v>
      </c>
      <c r="H17" s="156">
        <f ca="1">IF(LOOKUP!$F$2&gt;LOOKUP!$F$6,OFFSET(DATA!$F$546,$D17,LOOKUP!$F$2-LOOKUP!$F$6),"-")</f>
        <v>16</v>
      </c>
      <c r="I17" s="156">
        <f ca="1">IF(LOOKUP!$F$2&gt;LOOKUP!$F$7,OFFSET(DATA!$F$546,$D17,LOOKUP!$F$2-LOOKUP!$F$7),"-")</f>
        <v>11</v>
      </c>
    </row>
    <row r="18" spans="2:9" ht="15" customHeight="1" x14ac:dyDescent="0.2">
      <c r="B18" s="152">
        <v>11</v>
      </c>
      <c r="C18" s="224"/>
      <c r="D18" s="192">
        <f ca="1">MATCH(B18,DATA!$D$547:$D$570,0)</f>
        <v>19</v>
      </c>
      <c r="E18" s="202" t="str">
        <f ca="1">OFFSET(LOOKUP!$C$239,$D18,0)</f>
        <v>May 20, 2013</v>
      </c>
      <c r="F18" s="226"/>
      <c r="G18" s="156">
        <f ca="1">IF(LOOKUP!$F$2&gt;LOOKUP!$F$5,OFFSET(DATA!$F$546,$D18,LOOKUP!$F$2-LOOKUP!$F$5),"-")</f>
        <v>16</v>
      </c>
      <c r="H18" s="156">
        <f ca="1">IF(LOOKUP!$F$2&gt;LOOKUP!$F$6,OFFSET(DATA!$F$546,$D18,LOOKUP!$F$2-LOOKUP!$F$6),"-")</f>
        <v>8</v>
      </c>
      <c r="I18" s="156">
        <f ca="1">IF(LOOKUP!$F$2&gt;LOOKUP!$F$7,OFFSET(DATA!$F$546,$D18,LOOKUP!$F$2-LOOKUP!$F$7),"-")</f>
        <v>9</v>
      </c>
    </row>
    <row r="19" spans="2:9" ht="15" customHeight="1" x14ac:dyDescent="0.2">
      <c r="B19" s="152">
        <v>12</v>
      </c>
      <c r="C19" s="224"/>
      <c r="D19" s="192">
        <f ca="1">MATCH(B19,DATA!$D$547:$D$570,0)</f>
        <v>24</v>
      </c>
      <c r="E19" s="202" t="str">
        <f ca="1">OFFSET(LOOKUP!$C$239,$D19,0)</f>
        <v>June 24, 2013</v>
      </c>
      <c r="F19" s="226"/>
      <c r="G19" s="156">
        <f ca="1">IF(LOOKUP!$F$2&gt;LOOKUP!$F$5,OFFSET(DATA!$F$546,$D19,LOOKUP!$F$2-LOOKUP!$F$5),"-")</f>
        <v>8</v>
      </c>
      <c r="H19" s="156">
        <f ca="1">IF(LOOKUP!$F$2&gt;LOOKUP!$F$6,OFFSET(DATA!$F$546,$D19,LOOKUP!$F$2-LOOKUP!$F$6),"-")</f>
        <v>9</v>
      </c>
      <c r="I19" s="156">
        <f ca="1">IF(LOOKUP!$F$2&gt;LOOKUP!$F$7,OFFSET(DATA!$F$546,$D19,LOOKUP!$F$2-LOOKUP!$F$7),"-")</f>
        <v>13</v>
      </c>
    </row>
    <row r="20" spans="2:9" ht="15" customHeight="1" x14ac:dyDescent="0.2">
      <c r="B20" s="152">
        <v>13</v>
      </c>
      <c r="C20" s="224"/>
      <c r="D20" s="192">
        <f ca="1">MATCH(B20,DATA!$D$547:$D$570,0)</f>
        <v>5</v>
      </c>
      <c r="E20" s="202" t="str">
        <f ca="1">OFFSET(LOOKUP!$C$239,$D20,0)</f>
        <v>February 11, 2013</v>
      </c>
      <c r="F20" s="226"/>
      <c r="G20" s="156">
        <f ca="1">IF(LOOKUP!$F$2&gt;LOOKUP!$F$5,OFFSET(DATA!$F$546,$D20,LOOKUP!$F$2-LOOKUP!$F$5),"-")</f>
        <v>11</v>
      </c>
      <c r="H20" s="156">
        <f ca="1">IF(LOOKUP!$F$2&gt;LOOKUP!$F$6,OFFSET(DATA!$F$546,$D20,LOOKUP!$F$2-LOOKUP!$F$6),"-")</f>
        <v>11</v>
      </c>
      <c r="I20" s="156">
        <f ca="1">IF(LOOKUP!$F$2&gt;LOOKUP!$F$7,OFFSET(DATA!$F$546,$D20,LOOKUP!$F$2-LOOKUP!$F$7),"-")</f>
        <v>10</v>
      </c>
    </row>
    <row r="21" spans="2:9" ht="15" customHeight="1" x14ac:dyDescent="0.2">
      <c r="B21" s="152">
        <v>14</v>
      </c>
      <c r="C21" s="224"/>
      <c r="D21" s="192">
        <f ca="1">MATCH(B21,DATA!$D$547:$D$570,0)</f>
        <v>21</v>
      </c>
      <c r="E21" s="202" t="str">
        <f ca="1">OFFSET(LOOKUP!$C$239,$D21,0)</f>
        <v>June 3, 2013</v>
      </c>
      <c r="F21" s="226"/>
      <c r="G21" s="156">
        <f ca="1">IF(LOOKUP!$F$2&gt;LOOKUP!$F$5,OFFSET(DATA!$F$546,$D21,LOOKUP!$F$2-LOOKUP!$F$5),"-")</f>
        <v>9</v>
      </c>
      <c r="H21" s="156">
        <f ca="1">IF(LOOKUP!$F$2&gt;LOOKUP!$F$6,OFFSET(DATA!$F$546,$D21,LOOKUP!$F$2-LOOKUP!$F$6),"-")</f>
        <v>10</v>
      </c>
      <c r="I21" s="156">
        <f ca="1">IF(LOOKUP!$F$2&gt;LOOKUP!$F$7,OFFSET(DATA!$F$546,$D21,LOOKUP!$F$2-LOOKUP!$F$7),"-")</f>
        <v>12</v>
      </c>
    </row>
    <row r="22" spans="2:9" ht="15" customHeight="1" x14ac:dyDescent="0.2">
      <c r="B22" s="152">
        <v>15</v>
      </c>
      <c r="C22" s="224"/>
      <c r="D22" s="192">
        <f ca="1">MATCH(B22,DATA!$D$547:$D$570,0)</f>
        <v>20</v>
      </c>
      <c r="E22" s="202" t="str">
        <f ca="1">OFFSET(LOOKUP!$C$239,$D22,0)</f>
        <v>May 27, 2013</v>
      </c>
      <c r="F22" s="226"/>
      <c r="G22" s="156">
        <f ca="1">IF(LOOKUP!$F$2&gt;LOOKUP!$F$5,OFFSET(DATA!$F$546,$D22,LOOKUP!$F$2-LOOKUP!$F$5),"-")</f>
        <v>19</v>
      </c>
      <c r="H22" s="156">
        <f ca="1">IF(LOOKUP!$F$2&gt;LOOKUP!$F$6,OFFSET(DATA!$F$546,$D22,LOOKUP!$F$2-LOOKUP!$F$6),"-")</f>
        <v>17</v>
      </c>
      <c r="I22" s="156">
        <f ca="1">IF(LOOKUP!$F$2&gt;LOOKUP!$F$7,OFFSET(DATA!$F$546,$D22,LOOKUP!$F$2-LOOKUP!$F$7),"-")</f>
        <v>16</v>
      </c>
    </row>
    <row r="23" spans="2:9" ht="15" customHeight="1" x14ac:dyDescent="0.2">
      <c r="B23" s="152">
        <v>16</v>
      </c>
      <c r="C23" s="224"/>
      <c r="D23" s="192">
        <f ca="1">MATCH(B23,DATA!$D$547:$D$570,0)</f>
        <v>8</v>
      </c>
      <c r="E23" s="202" t="str">
        <f ca="1">OFFSET(LOOKUP!$C$239,$D23,0)</f>
        <v>March 4, 2013</v>
      </c>
      <c r="F23" s="226"/>
      <c r="G23" s="156">
        <f ca="1">IF(LOOKUP!$F$2&gt;LOOKUP!$F$5,OFFSET(DATA!$F$546,$D23,LOOKUP!$F$2-LOOKUP!$F$5),"-")</f>
        <v>17</v>
      </c>
      <c r="H23" s="156">
        <f ca="1">IF(LOOKUP!$F$2&gt;LOOKUP!$F$6,OFFSET(DATA!$F$546,$D23,LOOKUP!$F$2-LOOKUP!$F$6),"-")</f>
        <v>12</v>
      </c>
      <c r="I23" s="156">
        <f ca="1">IF(LOOKUP!$F$2&gt;LOOKUP!$F$7,OFFSET(DATA!$F$546,$D23,LOOKUP!$F$2-LOOKUP!$F$7),"-")</f>
        <v>18</v>
      </c>
    </row>
    <row r="24" spans="2:9" ht="15" customHeight="1" x14ac:dyDescent="0.2">
      <c r="B24" s="152">
        <v>17</v>
      </c>
      <c r="C24" s="224"/>
      <c r="D24" s="192">
        <f ca="1">MATCH(B24,DATA!$D$547:$D$570,0)</f>
        <v>13</v>
      </c>
      <c r="E24" s="202" t="str">
        <f ca="1">OFFSET(LOOKUP!$C$239,$D24,0)</f>
        <v>April 8, 2013</v>
      </c>
      <c r="F24" s="226"/>
      <c r="G24" s="156">
        <f ca="1">IF(LOOKUP!$F$2&gt;LOOKUP!$F$5,OFFSET(DATA!$F$546,$D24,LOOKUP!$F$2-LOOKUP!$F$5),"-")</f>
        <v>14</v>
      </c>
      <c r="H24" s="156">
        <f ca="1">IF(LOOKUP!$F$2&gt;LOOKUP!$F$6,OFFSET(DATA!$F$546,$D24,LOOKUP!$F$2-LOOKUP!$F$6),"-")</f>
        <v>19</v>
      </c>
      <c r="I24" s="156">
        <f ca="1">IF(LOOKUP!$F$2&gt;LOOKUP!$F$7,OFFSET(DATA!$F$546,$D24,LOOKUP!$F$2-LOOKUP!$F$7),"-")</f>
        <v>15</v>
      </c>
    </row>
    <row r="25" spans="2:9" ht="15" customHeight="1" x14ac:dyDescent="0.2">
      <c r="B25" s="152">
        <v>18</v>
      </c>
      <c r="C25" s="224"/>
      <c r="D25" s="192">
        <f ca="1">MATCH(B25,DATA!$D$547:$D$570,0)</f>
        <v>1</v>
      </c>
      <c r="E25" s="202" t="str">
        <f ca="1">OFFSET(LOOKUP!$C$239,$D25,0)</f>
        <v>January 14, 2013</v>
      </c>
      <c r="F25" s="226"/>
      <c r="G25" s="156">
        <f ca="1">IF(LOOKUP!$F$2&gt;LOOKUP!$F$5,OFFSET(DATA!$F$546,$D25,LOOKUP!$F$2-LOOKUP!$F$5),"-")</f>
        <v>21</v>
      </c>
      <c r="H25" s="156">
        <f ca="1">IF(LOOKUP!$F$2&gt;LOOKUP!$F$6,OFFSET(DATA!$F$546,$D25,LOOKUP!$F$2-LOOKUP!$F$6),"-")</f>
        <v>20</v>
      </c>
      <c r="I25" s="156">
        <f ca="1">IF(LOOKUP!$F$2&gt;LOOKUP!$F$7,OFFSET(DATA!$F$546,$D25,LOOKUP!$F$2-LOOKUP!$F$7),"-")</f>
        <v>20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18</v>
      </c>
      <c r="E27" s="203" t="str">
        <f ca="1">OFFSET(LOOKUP!$C$239,$D27,0)</f>
        <v>May 13, 2013</v>
      </c>
      <c r="F27" s="226"/>
      <c r="G27" s="156">
        <f ca="1">IF(LOOKUP!$F$2&gt;LOOKUP!$F$5,OFFSET(DATA!$F$546,$D27,LOOKUP!$F$2-LOOKUP!$F$5),"-")</f>
        <v>10</v>
      </c>
      <c r="H27" s="156">
        <f ca="1">IF(LOOKUP!$F$2&gt;LOOKUP!$F$6,OFFSET(DATA!$F$546,$D27,LOOKUP!$F$2-LOOKUP!$F$6),"-")</f>
        <v>15</v>
      </c>
      <c r="I27" s="156">
        <f ca="1">IF(LOOKUP!$F$2&gt;LOOKUP!$F$7,OFFSET(DATA!$F$546,$D27,LOOKUP!$F$2-LOOKUP!$F$7),"-")</f>
        <v>17</v>
      </c>
    </row>
    <row r="28" spans="2:9" ht="15" customHeight="1" x14ac:dyDescent="0.2">
      <c r="B28" s="153">
        <v>20</v>
      </c>
      <c r="C28" s="225"/>
      <c r="D28" s="193">
        <f ca="1">MATCH(B28,DATA!$D$547:$D$570,0)</f>
        <v>10</v>
      </c>
      <c r="E28" s="203" t="str">
        <f ca="1">OFFSET(LOOKUP!$C$239,$D28,0)</f>
        <v>March 18, 2013</v>
      </c>
      <c r="F28" s="226"/>
      <c r="G28" s="156">
        <f ca="1">IF(LOOKUP!$F$2&gt;LOOKUP!$F$5,OFFSET(DATA!$F$546,$D28,LOOKUP!$F$2-LOOKUP!$F$5),"-")</f>
        <v>20</v>
      </c>
      <c r="H28" s="156">
        <f ca="1">IF(LOOKUP!$F$2&gt;LOOKUP!$F$6,OFFSET(DATA!$F$546,$D28,LOOKUP!$F$2-LOOKUP!$F$6),"-")</f>
        <v>18</v>
      </c>
      <c r="I28" s="156">
        <f ca="1">IF(LOOKUP!$F$2&gt;LOOKUP!$F$7,OFFSET(DATA!$F$546,$D28,LOOKUP!$F$2-LOOKUP!$F$7),"-")</f>
        <v>19</v>
      </c>
    </row>
    <row r="29" spans="2:9" ht="15" customHeight="1" x14ac:dyDescent="0.2">
      <c r="B29" s="153">
        <v>21</v>
      </c>
      <c r="C29" s="225"/>
      <c r="D29" s="193">
        <f ca="1">MATCH(B29,DATA!$D$547:$D$570,0)</f>
        <v>7</v>
      </c>
      <c r="E29" s="203" t="str">
        <f ca="1">OFFSET(LOOKUP!$C$239,$D29,0)</f>
        <v>February 25, 2013</v>
      </c>
      <c r="F29" s="226"/>
      <c r="G29" s="156">
        <f ca="1">IF(LOOKUP!$F$2&gt;LOOKUP!$F$5,OFFSET(DATA!$F$546,$D29,LOOKUP!$F$2-LOOKUP!$F$5),"-")</f>
        <v>22</v>
      </c>
      <c r="H29" s="156">
        <f ca="1">IF(LOOKUP!$F$2&gt;LOOKUP!$F$6,OFFSET(DATA!$F$546,$D29,LOOKUP!$F$2-LOOKUP!$F$6),"-")</f>
        <v>21</v>
      </c>
      <c r="I29" s="156">
        <f ca="1">IF(LOOKUP!$F$2&gt;LOOKUP!$F$7,OFFSET(DATA!$F$546,$D29,LOOKUP!$F$2-LOOKUP!$F$7),"-")</f>
        <v>23</v>
      </c>
    </row>
    <row r="30" spans="2:9" ht="15" customHeight="1" x14ac:dyDescent="0.2">
      <c r="B30" s="153">
        <v>22</v>
      </c>
      <c r="C30" s="225"/>
      <c r="D30" s="193">
        <f ca="1">MATCH(B30,DATA!$D$547:$D$570,0)</f>
        <v>4</v>
      </c>
      <c r="E30" s="203" t="str">
        <f ca="1">OFFSET(LOOKUP!$C$239,$D30,0)</f>
        <v>February 4, 2013</v>
      </c>
      <c r="F30" s="226"/>
      <c r="G30" s="156">
        <f ca="1">IF(LOOKUP!$F$2&gt;LOOKUP!$F$5,OFFSET(DATA!$F$546,$D30,LOOKUP!$F$2-LOOKUP!$F$5),"-")</f>
        <v>23</v>
      </c>
      <c r="H30" s="156">
        <f ca="1">IF(LOOKUP!$F$2&gt;LOOKUP!$F$6,OFFSET(DATA!$F$546,$D30,LOOKUP!$F$2-LOOKUP!$F$6),"-")</f>
        <v>24</v>
      </c>
      <c r="I30" s="156">
        <f ca="1">IF(LOOKUP!$F$2&gt;LOOKUP!$F$7,OFFSET(DATA!$F$546,$D30,LOOKUP!$F$2-LOOKUP!$F$7),"-")</f>
        <v>22</v>
      </c>
    </row>
    <row r="31" spans="2:9" ht="15" customHeight="1" x14ac:dyDescent="0.2">
      <c r="B31" s="153">
        <v>23</v>
      </c>
      <c r="C31" s="225"/>
      <c r="D31" s="193">
        <f ca="1">MATCH(B31,DATA!$D$547:$D$570,0)</f>
        <v>2</v>
      </c>
      <c r="E31" s="203" t="str">
        <f ca="1">OFFSET(LOOKUP!$C$239,$D31,0)</f>
        <v>January 21, 2013</v>
      </c>
      <c r="F31" s="226"/>
      <c r="G31" s="156">
        <f ca="1">IF(LOOKUP!$F$2&gt;LOOKUP!$F$5,OFFSET(DATA!$F$546,$D31,LOOKUP!$F$2-LOOKUP!$F$5),"-")</f>
        <v>24</v>
      </c>
      <c r="H31" s="156">
        <f ca="1">IF(LOOKUP!$F$2&gt;LOOKUP!$F$6,OFFSET(DATA!$F$546,$D31,LOOKUP!$F$2-LOOKUP!$F$6),"-")</f>
        <v>23</v>
      </c>
      <c r="I31" s="156">
        <f ca="1">IF(LOOKUP!$F$2&gt;LOOKUP!$F$7,OFFSET(DATA!$F$546,$D31,LOOKUP!$F$2-LOOKUP!$F$7),"-")</f>
        <v>24</v>
      </c>
    </row>
    <row r="32" spans="2:9" ht="15" customHeight="1" x14ac:dyDescent="0.2">
      <c r="B32" s="153">
        <v>24</v>
      </c>
      <c r="C32" s="225"/>
      <c r="D32" s="193">
        <f ca="1">MATCH(B32,DATA!$D$547:$D$570,0)</f>
        <v>3</v>
      </c>
      <c r="E32" s="203" t="str">
        <f ca="1">OFFSET(LOOKUP!$C$239,$D32,0)</f>
        <v>January 28, 2013</v>
      </c>
      <c r="F32" s="226"/>
      <c r="G32" s="156">
        <f ca="1">IF(LOOKUP!$F$2&gt;LOOKUP!$F$5,OFFSET(DATA!$F$546,$D32,LOOKUP!$F$2-LOOKUP!$F$5),"-")</f>
        <v>18</v>
      </c>
      <c r="H32" s="156">
        <f ca="1">IF(LOOKUP!$F$2&gt;LOOKUP!$F$6,OFFSET(DATA!$F$546,$D32,LOOKUP!$F$2-LOOKUP!$F$6),"-")</f>
        <v>22</v>
      </c>
      <c r="I32" s="156">
        <f ca="1">IF(LOOKUP!$F$2&gt;LOOKUP!$F$7,OFFSET(DATA!$F$546,$D32,LOOKUP!$F$2-LOOKUP!$F$7),"-")</f>
        <v>21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15" t="s">
        <v>162</v>
      </c>
      <c r="D34" s="516"/>
      <c r="E34" s="516"/>
    </row>
    <row r="35" spans="2:5" x14ac:dyDescent="0.2">
      <c r="C35" s="31"/>
      <c r="D35" s="40"/>
    </row>
    <row r="36" spans="2:5" x14ac:dyDescent="0.2">
      <c r="B36" s="164" t="s">
        <v>223</v>
      </c>
      <c r="C36" s="515" t="s">
        <v>163</v>
      </c>
      <c r="D36" s="516"/>
      <c r="E36" s="516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4" priority="1" stopIfTrue="1" operator="between">
      <formula>1</formula>
      <formula>6</formula>
    </cfRule>
    <cfRule type="cellIs" dxfId="53" priority="2" stopIfTrue="1" operator="between">
      <formula>19</formula>
      <formula>24</formula>
    </cfRule>
    <cfRule type="cellIs" dxfId="52" priority="3" stopIfTrue="1" operator="between">
      <formula>7</formula>
      <formula>18</formula>
    </cfRule>
  </conditionalFormatting>
  <conditionalFormatting sqref="D13 D26">
    <cfRule type="expression" dxfId="51" priority="4" stopIfTrue="1">
      <formula>$D13=$L$7</formula>
    </cfRule>
  </conditionalFormatting>
  <conditionalFormatting sqref="C7:E12">
    <cfRule type="expression" dxfId="50" priority="5" stopIfTrue="1">
      <formula>$D7=$L$7</formula>
    </cfRule>
    <cfRule type="expression" dxfId="49" priority="6" stopIfTrue="1">
      <formula>$D7&lt;&gt;$L$7</formula>
    </cfRule>
  </conditionalFormatting>
  <conditionalFormatting sqref="C14:E25 C27:E32">
    <cfRule type="expression" dxfId="48" priority="7" stopIfTrue="1">
      <formula>$D14=$L$7</formula>
    </cfRule>
  </conditionalFormatting>
  <conditionalFormatting sqref="B14:B32">
    <cfRule type="expression" dxfId="47" priority="8" stopIfTrue="1">
      <formula>$D14=$L$7</formula>
    </cfRule>
  </conditionalFormatting>
  <conditionalFormatting sqref="B7:B12">
    <cfRule type="expression" dxfId="46" priority="9" stopIfTrue="1">
      <formula>$D7=$L$7</formula>
    </cfRule>
    <cfRule type="expression" dxfId="45" priority="10" stopIfTrue="1">
      <formula>$D7&lt;&gt;$L$7</formula>
    </cfRule>
  </conditionalFormatting>
  <conditionalFormatting sqref="E4">
    <cfRule type="expression" dxfId="44" priority="11" stopIfTrue="1">
      <formula>VALUE(RIGHT($E$4,1))=5</formula>
    </cfRule>
    <cfRule type="expression" dxfId="43" priority="12" stopIfTrue="1">
      <formula>VALUE(RIGHT($E$4,1))=6</formula>
    </cfRule>
    <cfRule type="expression" dxfId="42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G20" sqref="G20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4" t="s">
        <v>338</v>
      </c>
      <c r="C2" s="545"/>
      <c r="D2" s="545"/>
      <c r="E2" s="545"/>
      <c r="F2" s="545"/>
      <c r="G2" s="545"/>
      <c r="H2" s="545"/>
      <c r="I2" s="545"/>
      <c r="J2" s="546"/>
      <c r="N2" s="553" t="str">
        <f ca="1">"Through week of "&amp;U6</f>
        <v>Through week of October 17, 2016</v>
      </c>
      <c r="O2" s="554"/>
      <c r="P2" s="554"/>
      <c r="Q2" s="555"/>
    </row>
    <row r="3" spans="2:24" ht="8.1" customHeight="1" x14ac:dyDescent="0.2"/>
    <row r="4" spans="2:24" ht="30" customHeight="1" x14ac:dyDescent="0.2">
      <c r="C4" s="547" t="str">
        <f ca="1">$S$7&amp;"  -  "&amp;$T$7</f>
        <v>1  -  CareerSource Escarosa</v>
      </c>
      <c r="D4" s="548"/>
      <c r="E4" s="548"/>
      <c r="F4" s="548"/>
      <c r="G4" s="548"/>
      <c r="H4" s="548"/>
      <c r="I4" s="548"/>
      <c r="J4" s="549"/>
      <c r="L4" s="550" t="s">
        <v>325</v>
      </c>
      <c r="M4" s="551"/>
      <c r="N4" s="551"/>
      <c r="O4" s="551"/>
      <c r="P4" s="551"/>
      <c r="Q4" s="552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355</v>
      </c>
      <c r="T6" s="273">
        <f>LOOKUP!$F$2</f>
        <v>407</v>
      </c>
      <c r="U6" s="279" t="str">
        <f ca="1">LOOKUP!$G$2</f>
        <v>October 17, 2016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1</v>
      </c>
      <c r="T7" s="279" t="str">
        <f ca="1">OFFSET(LOOKUP!C572,CASELOADS!S7,0)</f>
        <v>CareerSource Escarosa</v>
      </c>
    </row>
    <row r="8" spans="2:24" ht="20.100000000000001" customHeight="1" x14ac:dyDescent="0.2">
      <c r="N8" s="251">
        <f>T13</f>
        <v>13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(51)  DISABLED CHILD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 xml:space="preserve">OPEN CASES                                               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6</v>
      </c>
      <c r="T13" s="269">
        <f>19-S13</f>
        <v>13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329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1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18</v>
      </c>
      <c r="T19" s="269">
        <f>19-S19</f>
        <v>1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1" priority="1" stopIfTrue="1">
      <formula>$N$8=U13</formula>
    </cfRule>
    <cfRule type="expression" dxfId="40" priority="2" stopIfTrue="1">
      <formula>$N$12=U13</formula>
    </cfRule>
    <cfRule type="expression" dxfId="39" priority="3" stopIfTrue="1">
      <formula>$N$16=U13</formula>
    </cfRule>
  </conditionalFormatting>
  <conditionalFormatting sqref="P7:P24">
    <cfRule type="expression" dxfId="38" priority="4" stopIfTrue="1">
      <formula>$P7=$N$8</formula>
    </cfRule>
    <cfRule type="expression" dxfId="37" priority="5" stopIfTrue="1">
      <formula>$P7=$N$12</formula>
    </cfRule>
    <cfRule type="expression" dxfId="36" priority="6" stopIfTrue="1">
      <formula>$P7=$N$16</formula>
    </cfRule>
  </conditionalFormatting>
  <conditionalFormatting sqref="N2:Q2">
    <cfRule type="expression" dxfId="35" priority="7" stopIfTrue="1">
      <formula>VALUE(RIGHT($N$2,1))=5</formula>
    </cfRule>
    <cfRule type="expression" dxfId="34" priority="8" stopIfTrue="1">
      <formula>VALUE(RIGHT($N$2,1))=6</formula>
    </cfRule>
    <cfRule type="expression" dxfId="33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419"/>
  <sheetViews>
    <sheetView showGridLines="0" showRowColHeaders="0" showRuler="0" zoomScale="75" zoomScaleNormal="90" workbookViewId="0">
      <selection activeCell="BA417" sqref="BA417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56" t="str">
        <f t="shared" ref="D2:D7" si="0">AZ11</f>
        <v>COUNTABLE ACTIVITIES</v>
      </c>
      <c r="E2" s="557"/>
      <c r="F2" s="557"/>
      <c r="G2" s="557"/>
      <c r="H2" s="557"/>
      <c r="I2" s="558"/>
      <c r="K2" s="240" t="str">
        <f>AH9&amp;" Counties"</f>
        <v>REGION - 7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56" t="str">
        <f t="shared" si="0"/>
        <v>OTHER EDUCATIONAL ACTIVITIES</v>
      </c>
      <c r="E3" s="557"/>
      <c r="F3" s="557"/>
      <c r="G3" s="557"/>
      <c r="H3" s="557"/>
      <c r="I3" s="558"/>
      <c r="K3" s="243">
        <f ca="1">OFFSET(LOOKUP!$A$599,$AG$10,2,1,1)</f>
        <v>12</v>
      </c>
      <c r="L3" s="244" t="str">
        <f ca="1">OFFSET(LOOKUP!$B$599,K3,0,1,1)</f>
        <v>Columbia</v>
      </c>
      <c r="M3" s="245"/>
      <c r="N3" s="238"/>
      <c r="O3" s="3"/>
      <c r="P3" s="232"/>
      <c r="Q3" s="233"/>
    </row>
    <row r="4" spans="2:77" ht="14.25" customHeight="1" x14ac:dyDescent="0.2">
      <c r="D4" s="556" t="str">
        <f t="shared" si="0"/>
        <v>DEFERRED - NO OTHER ACTIVITY</v>
      </c>
      <c r="E4" s="557"/>
      <c r="F4" s="557"/>
      <c r="G4" s="557"/>
      <c r="H4" s="557"/>
      <c r="I4" s="558"/>
      <c r="K4" s="243">
        <f ca="1">OFFSET(LOOKUP!$A$599,$AG$10,3,1,1)</f>
        <v>15</v>
      </c>
      <c r="L4" s="246" t="str">
        <f ca="1">OFFSET(LOOKUP!$B$599,K4,0,1,1)</f>
        <v>Dixie</v>
      </c>
      <c r="M4" s="247"/>
      <c r="N4" s="238"/>
      <c r="O4" s="3"/>
      <c r="P4" s="232"/>
      <c r="Q4" s="233"/>
    </row>
    <row r="5" spans="2:77" ht="14.25" customHeight="1" x14ac:dyDescent="0.2">
      <c r="D5" s="556" t="str">
        <f t="shared" si="0"/>
        <v>PENDING SANCTION</v>
      </c>
      <c r="E5" s="557"/>
      <c r="F5" s="557"/>
      <c r="G5" s="557"/>
      <c r="H5" s="557"/>
      <c r="I5" s="558"/>
      <c r="K5" s="243">
        <f ca="1">OFFSET(LOOKUP!$A$599,$AG$10,4,1,1)</f>
        <v>21</v>
      </c>
      <c r="L5" s="246" t="str">
        <f ca="1">OFFSET(LOOKUP!$B$599,K5,0,1,1)</f>
        <v>Gilchrist</v>
      </c>
      <c r="M5" s="247"/>
      <c r="N5" s="238"/>
      <c r="O5" s="3"/>
      <c r="P5" s="232"/>
      <c r="Q5" s="233"/>
    </row>
    <row r="6" spans="2:77" ht="14.25" customHeight="1" x14ac:dyDescent="0.2">
      <c r="D6" s="556" t="str">
        <f t="shared" si="0"/>
        <v>NO RECORDED ACTIVITY</v>
      </c>
      <c r="E6" s="557"/>
      <c r="F6" s="557"/>
      <c r="G6" s="557"/>
      <c r="H6" s="557"/>
      <c r="I6" s="558"/>
      <c r="K6" s="243">
        <f ca="1">OFFSET(LOOKUP!$A$599,$AG$10,5,1,1)</f>
        <v>63</v>
      </c>
      <c r="L6" s="246" t="str">
        <f ca="1">OFFSET(LOOKUP!$B$599,K6,0,1,1)</f>
        <v>Union</v>
      </c>
      <c r="M6" s="247"/>
      <c r="N6" s="238"/>
      <c r="O6" s="3"/>
      <c r="P6" s="232"/>
      <c r="Q6" s="233"/>
      <c r="AH6" s="273">
        <f>LOOKUP!$F$2</f>
        <v>407</v>
      </c>
    </row>
    <row r="7" spans="2:77" ht="14.25" customHeight="1" x14ac:dyDescent="0.2">
      <c r="D7" s="556" t="str">
        <f t="shared" si="0"/>
        <v>NO RECORDED ACTIVITY - OVER 30 DAYS</v>
      </c>
      <c r="E7" s="557"/>
      <c r="F7" s="557"/>
      <c r="G7" s="557"/>
      <c r="H7" s="557"/>
      <c r="I7" s="558"/>
      <c r="K7" s="243">
        <f ca="1">OFFSET(LOOKUP!$A$599,$AG$10,6,1,1)</f>
        <v>69</v>
      </c>
      <c r="L7" s="246">
        <f ca="1">OFFSET(LOOKUP!$B$599,K7,0,1,1)</f>
        <v>0</v>
      </c>
      <c r="M7" s="247"/>
      <c r="N7" s="238"/>
      <c r="O7" s="3"/>
      <c r="P7" s="232"/>
      <c r="Q7" s="233"/>
      <c r="AG7" s="282">
        <f>LOOKUP!$E$3</f>
        <v>355</v>
      </c>
      <c r="AH7" s="273">
        <f>LOOKUP!$E$4</f>
        <v>52</v>
      </c>
      <c r="AI7" s="279" t="str">
        <f ca="1">OFFSET(LOOKUP!$C$29,AH6,0)</f>
        <v>October 17, 2016</v>
      </c>
    </row>
    <row r="8" spans="2:77" x14ac:dyDescent="0.2">
      <c r="K8" s="243">
        <f ca="1">OFFSET(LOOKUP!$A$599,$AG$10,7,1,1)</f>
        <v>69</v>
      </c>
      <c r="L8" s="246">
        <f ca="1">OFFSET(LOOKUP!$B$599,K8,0,1,1)</f>
        <v>0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- 7</v>
      </c>
      <c r="BB9" s="1">
        <f>AG10</f>
        <v>7</v>
      </c>
      <c r="BC9" t="s">
        <v>246</v>
      </c>
    </row>
    <row r="10" spans="2:77" ht="15" customHeight="1" x14ac:dyDescent="0.2">
      <c r="B10" s="577" t="str">
        <f>AH9</f>
        <v>REGION - 7</v>
      </c>
      <c r="C10" s="578"/>
      <c r="D10" s="578"/>
      <c r="E10" s="579"/>
      <c r="F10" s="214"/>
      <c r="G10" s="568" t="str">
        <f ca="1">$AH$8</f>
        <v>COUNTABLE ACTIVITIES</v>
      </c>
      <c r="H10" s="569"/>
      <c r="I10" s="569"/>
      <c r="J10" s="569"/>
      <c r="K10" s="569"/>
      <c r="L10" s="569"/>
      <c r="M10" s="570"/>
      <c r="N10" s="214"/>
      <c r="O10" s="562" t="str">
        <f ca="1">"Through "&amp;AI7</f>
        <v>Through October 17, 2016</v>
      </c>
      <c r="P10" s="563"/>
      <c r="Q10" s="563"/>
      <c r="R10" s="564"/>
      <c r="AG10" s="216">
        <v>7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0"/>
      <c r="C11" s="581"/>
      <c r="D11" s="581"/>
      <c r="E11" s="582"/>
      <c r="G11" s="571"/>
      <c r="H11" s="572"/>
      <c r="I11" s="572"/>
      <c r="J11" s="572"/>
      <c r="K11" s="572"/>
      <c r="L11" s="572"/>
      <c r="M11" s="573"/>
      <c r="O11" s="565"/>
      <c r="P11" s="566"/>
      <c r="Q11" s="566"/>
      <c r="R11" s="567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183</v>
      </c>
      <c r="AI12" s="205">
        <f ca="1">IF($AH12&gt;0,OFFSET(DATA!$F$6,$AG$10+27*AI$10,$AG12,1,1)/$AH12,0)</f>
        <v>0.5901639344262295</v>
      </c>
      <c r="AJ12" s="205">
        <f ca="1">IF($AH12&gt;0,OFFSET(DATA!$F$6,$AG$10+27*AJ$10,$AG12,1,1)/$AH12,0)</f>
        <v>1.092896174863388E-2</v>
      </c>
      <c r="AK12" s="205">
        <f ca="1">IF($AH12&gt;0,OFFSET(DATA!$F$6,$AG$10+27*AK$10,$AG12,1,1)/$AH12,0)</f>
        <v>8.1967213114754092E-2</v>
      </c>
      <c r="AL12" s="205">
        <f ca="1">IF($AH12&gt;0,OFFSET(DATA!$F$6,$AG$10+27*AL$10,$AG12,1,1)/$AH12,0)</f>
        <v>5.4644808743169399E-3</v>
      </c>
      <c r="AM12" s="205">
        <f ca="1">IF($AH12&gt;0,OFFSET(DATA!$F$6,$AG$10+27*AM$10,$AG12,1,1)/$AH12,0)</f>
        <v>0.10382513661202186</v>
      </c>
      <c r="AN12" s="205">
        <f ca="1">IF($AH12&gt;0,OFFSET(DATA!$F$6,$AG$10+27*AN$10,$AG12,1,1)/$AH12,0)</f>
        <v>3.2786885245901641E-2</v>
      </c>
      <c r="AO12" s="1">
        <f ca="1">OFFSET(DATA!$F$6,$AG$10+27*AO$10,$AG12,1,1)</f>
        <v>9</v>
      </c>
      <c r="AP12" s="1">
        <f ca="1">IF($AP$8=1,$AO12,$BA12)</f>
        <v>9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10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4" t="str">
        <f ca="1">"REGION  "&amp;$AG$10&amp;"   vs  STATE"&amp;"  -  "&amp;$AH$8</f>
        <v>REGION  7   vs  STATE  -  COUNTABLE ACTIVITIES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6"/>
      <c r="AG13" s="1">
        <v>2</v>
      </c>
      <c r="AH13">
        <f ca="1">OFFSET(DATA!$F$6,$AG$10,$AG13,1,1)</f>
        <v>178</v>
      </c>
      <c r="AI13" s="205">
        <f ca="1">IF($AH13&gt;0,OFFSET(DATA!$F$6,$AG$10+27*AI$10,$AG13,1,1)/$AH13,0)</f>
        <v>0.6685393258426966</v>
      </c>
      <c r="AJ13" s="205">
        <f ca="1">IF($AH13&gt;0,OFFSET(DATA!$F$6,$AG$10+27*AJ$10,$AG13,1,1)/$AH13,0)</f>
        <v>1.1235955056179775E-2</v>
      </c>
      <c r="AK13" s="205">
        <f ca="1">IF($AH13&gt;0,OFFSET(DATA!$F$6,$AG$10+27*AK$10,$AG13,1,1)/$AH13,0)</f>
        <v>7.8651685393258425E-2</v>
      </c>
      <c r="AL13" s="205">
        <f ca="1">IF($AH13&gt;0,OFFSET(DATA!$F$6,$AG$10+27*AL$10,$AG13,1,1)/$AH13,0)</f>
        <v>5.6179775280898875E-2</v>
      </c>
      <c r="AM13" s="205">
        <f ca="1">IF($AH13&gt;0,OFFSET(DATA!$F$6,$AG$10+27*AM$10,$AG13,1,1)/$AH13,0)</f>
        <v>5.0561797752808987E-2</v>
      </c>
      <c r="AN13" s="205">
        <f ca="1">IF($AH13&gt;0,OFFSET(DATA!$F$6,$AG$10+27*AN$10,$AG13,1,1)/$AH13,0)</f>
        <v>3.3707865168539325E-2</v>
      </c>
      <c r="AO13" s="1">
        <f ca="1">OFFSET(DATA!$F$6,$AG$10+27*AO$10,$AG13,1,1)</f>
        <v>6</v>
      </c>
      <c r="AP13" s="1">
        <f t="shared" ref="AP13:AP76" ca="1" si="1">IF($AP$8=1,$AO13,$BA13)</f>
        <v>6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5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59" t="str">
        <f>IF($AP$8=1,"OVERALL",$AH$8)&amp;" WEEKLY PERFORMANCE"</f>
        <v>OVERALL WEEKLY PERFORMANCE</v>
      </c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1"/>
      <c r="AG14" s="1">
        <v>3</v>
      </c>
      <c r="AH14">
        <f ca="1">OFFSET(DATA!$F$6,$AG$10,$AG14,1,1)</f>
        <v>181</v>
      </c>
      <c r="AI14" s="205">
        <f ca="1">IF($AH14&gt;0,OFFSET(DATA!$F$6,$AG$10+27*AI$10,$AG14,1,1)/$AH14,0)</f>
        <v>0.70441988950276246</v>
      </c>
      <c r="AJ14" s="205">
        <f ca="1">IF($AH14&gt;0,OFFSET(DATA!$F$6,$AG$10+27*AJ$10,$AG14,1,1)/$AH14,0)</f>
        <v>1.1049723756906077E-2</v>
      </c>
      <c r="AK14" s="205">
        <f ca="1">IF($AH14&gt;0,OFFSET(DATA!$F$6,$AG$10+27*AK$10,$AG14,1,1)/$AH14,0)</f>
        <v>7.7348066298342538E-2</v>
      </c>
      <c r="AL14" s="205">
        <f ca="1">IF($AH14&gt;0,OFFSET(DATA!$F$6,$AG$10+27*AL$10,$AG14,1,1)/$AH14,0)</f>
        <v>3.3149171270718231E-2</v>
      </c>
      <c r="AM14" s="205">
        <f ca="1">IF($AH14&gt;0,OFFSET(DATA!$F$6,$AG$10+27*AM$10,$AG14,1,1)/$AH14,0)</f>
        <v>8.2872928176795577E-2</v>
      </c>
      <c r="AN14" s="205">
        <f ca="1">IF($AH14&gt;0,OFFSET(DATA!$F$6,$AG$10+27*AN$10,$AG14,1,1)/$AH14,0)</f>
        <v>4.9723756906077346E-2</v>
      </c>
      <c r="AO14" s="1">
        <f ca="1">OFFSET(DATA!$F$6,$AG$10+27*AO$10,$AG14,1,1)</f>
        <v>5</v>
      </c>
      <c r="AP14" s="1">
        <f t="shared" ca="1" si="1"/>
        <v>5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5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184</v>
      </c>
      <c r="AI15" s="205">
        <f ca="1">IF($AH15&gt;0,OFFSET(DATA!$F$6,$AG$10+27*AI$10,$AG15,1,1)/$AH15,0)</f>
        <v>0.73913043478260865</v>
      </c>
      <c r="AJ15" s="205">
        <f ca="1">IF($AH15&gt;0,OFFSET(DATA!$F$6,$AG$10+27*AJ$10,$AG15,1,1)/$AH15,0)</f>
        <v>1.0869565217391304E-2</v>
      </c>
      <c r="AK15" s="205">
        <f ca="1">IF($AH15&gt;0,OFFSET(DATA!$F$6,$AG$10+27*AK$10,$AG15,1,1)/$AH15,0)</f>
        <v>7.6086956521739135E-2</v>
      </c>
      <c r="AL15" s="205">
        <f ca="1">IF($AH15&gt;0,OFFSET(DATA!$F$6,$AG$10+27*AL$10,$AG15,1,1)/$AH15,0)</f>
        <v>1.0869565217391304E-2</v>
      </c>
      <c r="AM15" s="205">
        <f ca="1">IF($AH15&gt;0,OFFSET(DATA!$F$6,$AG$10+27*AM$10,$AG15,1,1)/$AH15,0)</f>
        <v>0.11413043478260869</v>
      </c>
      <c r="AN15" s="205">
        <f ca="1">IF($AH15&gt;0,OFFSET(DATA!$F$6,$AG$10+27*AN$10,$AG15,1,1)/$AH15,0)</f>
        <v>6.5217391304347824E-2</v>
      </c>
      <c r="AO15" s="1">
        <f ca="1">OFFSET(DATA!$F$6,$AG$10+27*AO$10,$AG15,1,1)</f>
        <v>5</v>
      </c>
      <c r="AP15" s="1">
        <f t="shared" ca="1" si="1"/>
        <v>5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4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185</v>
      </c>
      <c r="AI16" s="205">
        <f ca="1">IF($AH16&gt;0,OFFSET(DATA!$F$6,$AG$10+27*AI$10,$AG16,1,1)/$AH16,0)</f>
        <v>0.7189189189189189</v>
      </c>
      <c r="AJ16" s="205">
        <f ca="1">IF($AH16&gt;0,OFFSET(DATA!$F$6,$AG$10+27*AJ$10,$AG16,1,1)/$AH16,0)</f>
        <v>1.0810810810810811E-2</v>
      </c>
      <c r="AK16" s="205">
        <f ca="1">IF($AH16&gt;0,OFFSET(DATA!$F$6,$AG$10+27*AK$10,$AG16,1,1)/$AH16,0)</f>
        <v>7.0270270270270274E-2</v>
      </c>
      <c r="AL16" s="205">
        <f ca="1">IF($AH16&gt;0,OFFSET(DATA!$F$6,$AG$10+27*AL$10,$AG16,1,1)/$AH16,0)</f>
        <v>2.1621621621621623E-2</v>
      </c>
      <c r="AM16" s="205">
        <f ca="1">IF($AH16&gt;0,OFFSET(DATA!$F$6,$AG$10+27*AM$10,$AG16,1,1)/$AH16,0)</f>
        <v>8.6486486486486491E-2</v>
      </c>
      <c r="AN16" s="205">
        <f ca="1">IF($AH16&gt;0,OFFSET(DATA!$F$6,$AG$10+27*AN$10,$AG16,1,1)/$AH16,0)</f>
        <v>5.4054054054054057E-2</v>
      </c>
      <c r="AO16" s="1">
        <f ca="1">OFFSET(DATA!$F$6,$AG$10+27*AO$10,$AG16,1,1)</f>
        <v>8</v>
      </c>
      <c r="AP16" s="1">
        <f t="shared" ca="1" si="1"/>
        <v>8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6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180</v>
      </c>
      <c r="AI17" s="205">
        <f ca="1">IF($AH17&gt;0,OFFSET(DATA!$F$6,$AG$10+27*AI$10,$AG17,1,1)/$AH17,0)</f>
        <v>0.68333333333333335</v>
      </c>
      <c r="AJ17" s="205">
        <f ca="1">IF($AH17&gt;0,OFFSET(DATA!$F$6,$AG$10+27*AJ$10,$AG17,1,1)/$AH17,0)</f>
        <v>2.2222222222222223E-2</v>
      </c>
      <c r="AK17" s="205">
        <f ca="1">IF($AH17&gt;0,OFFSET(DATA!$F$6,$AG$10+27*AK$10,$AG17,1,1)/$AH17,0)</f>
        <v>6.1111111111111109E-2</v>
      </c>
      <c r="AL17" s="205">
        <f ca="1">IF($AH17&gt;0,OFFSET(DATA!$F$6,$AG$10+27*AL$10,$AG17,1,1)/$AH17,0)</f>
        <v>3.3333333333333333E-2</v>
      </c>
      <c r="AM17" s="205">
        <f ca="1">IF($AH17&gt;0,OFFSET(DATA!$F$6,$AG$10+27*AM$10,$AG17,1,1)/$AH17,0)</f>
        <v>0.10555555555555556</v>
      </c>
      <c r="AN17" s="205">
        <f ca="1">IF($AH17&gt;0,OFFSET(DATA!$F$6,$AG$10+27*AN$10,$AG17,1,1)/$AH17,0)</f>
        <v>9.4444444444444442E-2</v>
      </c>
      <c r="AO17" s="1">
        <f ca="1">OFFSET(DATA!$F$6,$AG$10+27*AO$10,$AG17,1,1)</f>
        <v>7</v>
      </c>
      <c r="AP17" s="1">
        <f t="shared" ca="1" si="1"/>
        <v>7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7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177</v>
      </c>
      <c r="AI18" s="205">
        <f ca="1">IF($AH18&gt;0,OFFSET(DATA!$F$6,$AG$10+27*AI$10,$AG18,1,1)/$AH18,0)</f>
        <v>0.67796610169491522</v>
      </c>
      <c r="AJ18" s="205">
        <f ca="1">IF($AH18&gt;0,OFFSET(DATA!$F$6,$AG$10+27*AJ$10,$AG18,1,1)/$AH18,0)</f>
        <v>2.2598870056497175E-2</v>
      </c>
      <c r="AK18" s="205">
        <f ca="1">IF($AH18&gt;0,OFFSET(DATA!$F$6,$AG$10+27*AK$10,$AG18,1,1)/$AH18,0)</f>
        <v>6.2146892655367235E-2</v>
      </c>
      <c r="AL18" s="205">
        <f ca="1">IF($AH18&gt;0,OFFSET(DATA!$F$6,$AG$10+27*AL$10,$AG18,1,1)/$AH18,0)</f>
        <v>3.954802259887006E-2</v>
      </c>
      <c r="AM18" s="205">
        <f ca="1">IF($AH18&gt;0,OFFSET(DATA!$F$6,$AG$10+27*AM$10,$AG18,1,1)/$AH18,0)</f>
        <v>0.10169491525423729</v>
      </c>
      <c r="AN18" s="205">
        <f ca="1">IF($AH18&gt;0,OFFSET(DATA!$F$6,$AG$10+27*AN$10,$AG18,1,1)/$AH18,0)</f>
        <v>5.6497175141242938E-2</v>
      </c>
      <c r="AO18" s="1">
        <f ca="1">OFFSET(DATA!$F$6,$AG$10+27*AO$10,$AG18,1,1)</f>
        <v>7</v>
      </c>
      <c r="AP18" s="1">
        <f t="shared" ca="1" si="1"/>
        <v>7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7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176</v>
      </c>
      <c r="AI19" s="205">
        <f ca="1">IF($AH19&gt;0,OFFSET(DATA!$F$6,$AG$10+27*AI$10,$AG19,1,1)/$AH19,0)</f>
        <v>0.67613636363636365</v>
      </c>
      <c r="AJ19" s="205">
        <f ca="1">IF($AH19&gt;0,OFFSET(DATA!$F$6,$AG$10+27*AJ$10,$AG19,1,1)/$AH19,0)</f>
        <v>2.2727272727272728E-2</v>
      </c>
      <c r="AK19" s="205">
        <f ca="1">IF($AH19&gt;0,OFFSET(DATA!$F$6,$AG$10+27*AK$10,$AG19,1,1)/$AH19,0)</f>
        <v>5.113636363636364E-2</v>
      </c>
      <c r="AL19" s="205">
        <f ca="1">IF($AH19&gt;0,OFFSET(DATA!$F$6,$AG$10+27*AL$10,$AG19,1,1)/$AH19,0)</f>
        <v>3.4090909090909088E-2</v>
      </c>
      <c r="AM19" s="205">
        <f ca="1">IF($AH19&gt;0,OFFSET(DATA!$F$6,$AG$10+27*AM$10,$AG19,1,1)/$AH19,0)</f>
        <v>6.8181818181818177E-2</v>
      </c>
      <c r="AN19" s="205">
        <f ca="1">IF($AH19&gt;0,OFFSET(DATA!$F$6,$AG$10+27*AN$10,$AG19,1,1)/$AH19,0)</f>
        <v>4.5454545454545456E-2</v>
      </c>
      <c r="AO19" s="1">
        <f ca="1">OFFSET(DATA!$F$6,$AG$10+27*AO$10,$AG19,1,1)</f>
        <v>7</v>
      </c>
      <c r="AP19" s="1">
        <f t="shared" ca="1" si="1"/>
        <v>7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7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182</v>
      </c>
      <c r="AI20" s="205">
        <f ca="1">IF($AH20&gt;0,OFFSET(DATA!$F$6,$AG$10+27*AI$10,$AG20,1,1)/$AH20,0)</f>
        <v>0.64835164835164838</v>
      </c>
      <c r="AJ20" s="205">
        <f ca="1">IF($AH20&gt;0,OFFSET(DATA!$F$6,$AG$10+27*AJ$10,$AG20,1,1)/$AH20,0)</f>
        <v>6.043956043956044E-2</v>
      </c>
      <c r="AK20" s="205">
        <f ca="1">IF($AH20&gt;0,OFFSET(DATA!$F$6,$AG$10+27*AK$10,$AG20,1,1)/$AH20,0)</f>
        <v>4.9450549450549448E-2</v>
      </c>
      <c r="AL20" s="205">
        <f ca="1">IF($AH20&gt;0,OFFSET(DATA!$F$6,$AG$10+27*AL$10,$AG20,1,1)/$AH20,0)</f>
        <v>2.197802197802198E-2</v>
      </c>
      <c r="AM20" s="205">
        <f ca="1">IF($AH20&gt;0,OFFSET(DATA!$F$6,$AG$10+27*AM$10,$AG20,1,1)/$AH20,0)</f>
        <v>7.6923076923076927E-2</v>
      </c>
      <c r="AN20" s="205">
        <f ca="1">IF($AH20&gt;0,OFFSET(DATA!$F$6,$AG$10+27*AN$10,$AG20,1,1)/$AH20,0)</f>
        <v>5.4945054945054944E-2</v>
      </c>
      <c r="AO20" s="1">
        <f ca="1">OFFSET(DATA!$F$6,$AG$10+27*AO$10,$AG20,1,1)</f>
        <v>9</v>
      </c>
      <c r="AP20" s="1">
        <f t="shared" ca="1" si="1"/>
        <v>9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9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181</v>
      </c>
      <c r="AI21" s="205">
        <f ca="1">IF($AH21&gt;0,OFFSET(DATA!$F$6,$AG$10+27*AI$10,$AG21,1,1)/$AH21,0)</f>
        <v>0.64640883977900554</v>
      </c>
      <c r="AJ21" s="205">
        <f ca="1">IF($AH21&gt;0,OFFSET(DATA!$F$6,$AG$10+27*AJ$10,$AG21,1,1)/$AH21,0)</f>
        <v>2.2099447513812154E-2</v>
      </c>
      <c r="AK21" s="205">
        <f ca="1">IF($AH21&gt;0,OFFSET(DATA!$F$6,$AG$10+27*AK$10,$AG21,1,1)/$AH21,0)</f>
        <v>5.5248618784530384E-2</v>
      </c>
      <c r="AL21" s="205">
        <f ca="1">IF($AH21&gt;0,OFFSET(DATA!$F$6,$AG$10+27*AL$10,$AG21,1,1)/$AH21,0)</f>
        <v>4.4198895027624308E-2</v>
      </c>
      <c r="AM21" s="205">
        <f ca="1">IF($AH21&gt;0,OFFSET(DATA!$F$6,$AG$10+27*AM$10,$AG21,1,1)/$AH21,0)</f>
        <v>9.9447513812154692E-2</v>
      </c>
      <c r="AN21" s="205">
        <f ca="1">IF($AH21&gt;0,OFFSET(DATA!$F$6,$AG$10+27*AN$10,$AG21,1,1)/$AH21,0)</f>
        <v>4.4198895027624308E-2</v>
      </c>
      <c r="AO21" s="1">
        <f ca="1">OFFSET(DATA!$F$6,$AG$10+27*AO$10,$AG21,1,1)</f>
        <v>11</v>
      </c>
      <c r="AP21" s="1">
        <f t="shared" ca="1" si="1"/>
        <v>11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11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183</v>
      </c>
      <c r="AI22" s="205">
        <f ca="1">IF($AH22&gt;0,OFFSET(DATA!$F$6,$AG$10+27*AI$10,$AG22,1,1)/$AH22,0)</f>
        <v>0.64480874316939896</v>
      </c>
      <c r="AJ22" s="205">
        <f ca="1">IF($AH22&gt;0,OFFSET(DATA!$F$6,$AG$10+27*AJ$10,$AG22,1,1)/$AH22,0)</f>
        <v>2.185792349726776E-2</v>
      </c>
      <c r="AK22" s="205">
        <f ca="1">IF($AH22&gt;0,OFFSET(DATA!$F$6,$AG$10+27*AK$10,$AG22,1,1)/$AH22,0)</f>
        <v>6.5573770491803282E-2</v>
      </c>
      <c r="AL22" s="205">
        <f ca="1">IF($AH22&gt;0,OFFSET(DATA!$F$6,$AG$10+27*AL$10,$AG22,1,1)/$AH22,0)</f>
        <v>6.0109289617486336E-2</v>
      </c>
      <c r="AM22" s="205">
        <f ca="1">IF($AH22&gt;0,OFFSET(DATA!$F$6,$AG$10+27*AM$10,$AG22,1,1)/$AH22,0)</f>
        <v>8.1967213114754092E-2</v>
      </c>
      <c r="AN22" s="205">
        <f ca="1">IF($AH22&gt;0,OFFSET(DATA!$F$6,$AG$10+27*AN$10,$AG22,1,1)/$AH22,0)</f>
        <v>3.2786885245901641E-2</v>
      </c>
      <c r="AO22" s="1">
        <f ca="1">OFFSET(DATA!$F$6,$AG$10+27*AO$10,$AG22,1,1)</f>
        <v>10</v>
      </c>
      <c r="AP22" s="1">
        <f t="shared" ca="1" si="1"/>
        <v>10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10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184</v>
      </c>
      <c r="AI23" s="205">
        <f ca="1">IF($AH23&gt;0,OFFSET(DATA!$F$6,$AG$10+27*AI$10,$AG23,1,1)/$AH23,0)</f>
        <v>0.68478260869565222</v>
      </c>
      <c r="AJ23" s="205">
        <f ca="1">IF($AH23&gt;0,OFFSET(DATA!$F$6,$AG$10+27*AJ$10,$AG23,1,1)/$AH23,0)</f>
        <v>1.6304347826086956E-2</v>
      </c>
      <c r="AK23" s="205">
        <f ca="1">IF($AH23&gt;0,OFFSET(DATA!$F$6,$AG$10+27*AK$10,$AG23,1,1)/$AH23,0)</f>
        <v>6.5217391304347824E-2</v>
      </c>
      <c r="AL23" s="205">
        <f ca="1">IF($AH23&gt;0,OFFSET(DATA!$F$6,$AG$10+27*AL$10,$AG23,1,1)/$AH23,0)</f>
        <v>2.717391304347826E-2</v>
      </c>
      <c r="AM23" s="205">
        <f ca="1">IF($AH23&gt;0,OFFSET(DATA!$F$6,$AG$10+27*AM$10,$AG23,1,1)/$AH23,0)</f>
        <v>7.6086956521739135E-2</v>
      </c>
      <c r="AN23" s="205">
        <f ca="1">IF($AH23&gt;0,OFFSET(DATA!$F$6,$AG$10+27*AN$10,$AG23,1,1)/$AH23,0)</f>
        <v>5.434782608695652E-2</v>
      </c>
      <c r="AO23" s="1">
        <f ca="1">OFFSET(DATA!$F$6,$AG$10+27*AO$10,$AG23,1,1)</f>
        <v>8</v>
      </c>
      <c r="AP23" s="1">
        <f t="shared" ca="1" si="1"/>
        <v>8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8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196</v>
      </c>
      <c r="AI24" s="205">
        <f ca="1">IF($AH24&gt;0,OFFSET(DATA!$F$6,$AG$10+27*AI$10,$AG24,1,1)/$AH24,0)</f>
        <v>0.66836734693877553</v>
      </c>
      <c r="AJ24" s="205">
        <f ca="1">IF($AH24&gt;0,OFFSET(DATA!$F$6,$AG$10+27*AJ$10,$AG24,1,1)/$AH24,0)</f>
        <v>2.5510204081632654E-2</v>
      </c>
      <c r="AK24" s="205">
        <f ca="1">IF($AH24&gt;0,OFFSET(DATA!$F$6,$AG$10+27*AK$10,$AG24,1,1)/$AH24,0)</f>
        <v>7.1428571428571425E-2</v>
      </c>
      <c r="AL24" s="205">
        <f ca="1">IF($AH24&gt;0,OFFSET(DATA!$F$6,$AG$10+27*AL$10,$AG24,1,1)/$AH24,0)</f>
        <v>3.5714285714285712E-2</v>
      </c>
      <c r="AM24" s="205">
        <f ca="1">IF($AH24&gt;0,OFFSET(DATA!$F$6,$AG$10+27*AM$10,$AG24,1,1)/$AH24,0)</f>
        <v>5.6122448979591837E-2</v>
      </c>
      <c r="AN24" s="205">
        <f ca="1">IF($AH24&gt;0,OFFSET(DATA!$F$6,$AG$10+27*AN$10,$AG24,1,1)/$AH24,0)</f>
        <v>2.0408163265306121E-2</v>
      </c>
      <c r="AO24" s="1">
        <f ca="1">OFFSET(DATA!$F$6,$AG$10+27*AO$10,$AG24,1,1)</f>
        <v>9</v>
      </c>
      <c r="AP24" s="1">
        <f t="shared" ca="1" si="1"/>
        <v>9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9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187</v>
      </c>
      <c r="AI25" s="205">
        <f ca="1">IF($AH25&gt;0,OFFSET(DATA!$F$6,$AG$10+27*AI$10,$AG25,1,1)/$AH25,0)</f>
        <v>0.6470588235294118</v>
      </c>
      <c r="AJ25" s="205">
        <f ca="1">IF($AH25&gt;0,OFFSET(DATA!$F$6,$AG$10+27*AJ$10,$AG25,1,1)/$AH25,0)</f>
        <v>1.6042780748663103E-2</v>
      </c>
      <c r="AK25" s="205">
        <f ca="1">IF($AH25&gt;0,OFFSET(DATA!$F$6,$AG$10+27*AK$10,$AG25,1,1)/$AH25,0)</f>
        <v>8.0213903743315509E-2</v>
      </c>
      <c r="AL25" s="205">
        <f ca="1">IF($AH25&gt;0,OFFSET(DATA!$F$6,$AG$10+27*AL$10,$AG25,1,1)/$AH25,0)</f>
        <v>3.2085561497326207E-2</v>
      </c>
      <c r="AM25" s="205">
        <f ca="1">IF($AH25&gt;0,OFFSET(DATA!$F$6,$AG$10+27*AM$10,$AG25,1,1)/$AH25,0)</f>
        <v>6.4171122994652413E-2</v>
      </c>
      <c r="AN25" s="205">
        <f ca="1">IF($AH25&gt;0,OFFSET(DATA!$F$6,$AG$10+27*AN$10,$AG25,1,1)/$AH25,0)</f>
        <v>2.6737967914438502E-2</v>
      </c>
      <c r="AO25" s="1">
        <f ca="1">OFFSET(DATA!$F$6,$AG$10+27*AO$10,$AG25,1,1)</f>
        <v>10</v>
      </c>
      <c r="AP25" s="1">
        <f t="shared" ca="1" si="1"/>
        <v>10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10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173</v>
      </c>
      <c r="AI26" s="205">
        <f ca="1">IF($AH26&gt;0,OFFSET(DATA!$F$6,$AG$10+27*AI$10,$AG26,1,1)/$AH26,0)</f>
        <v>0.68208092485549132</v>
      </c>
      <c r="AJ26" s="205">
        <f ca="1">IF($AH26&gt;0,OFFSET(DATA!$F$6,$AG$10+27*AJ$10,$AG26,1,1)/$AH26,0)</f>
        <v>2.8901734104046242E-2</v>
      </c>
      <c r="AK26" s="205">
        <f ca="1">IF($AH26&gt;0,OFFSET(DATA!$F$6,$AG$10+27*AK$10,$AG26,1,1)/$AH26,0)</f>
        <v>8.0924855491329481E-2</v>
      </c>
      <c r="AL26" s="205">
        <f ca="1">IF($AH26&gt;0,OFFSET(DATA!$F$6,$AG$10+27*AL$10,$AG26,1,1)/$AH26,0)</f>
        <v>2.8901734104046242E-2</v>
      </c>
      <c r="AM26" s="205">
        <f ca="1">IF($AH26&gt;0,OFFSET(DATA!$F$6,$AG$10+27*AM$10,$AG26,1,1)/$AH26,0)</f>
        <v>5.7803468208092484E-2</v>
      </c>
      <c r="AN26" s="205">
        <f ca="1">IF($AH26&gt;0,OFFSET(DATA!$F$6,$AG$10+27*AN$10,$AG26,1,1)/$AH26,0)</f>
        <v>1.7341040462427744E-2</v>
      </c>
      <c r="AO26" s="1">
        <f ca="1">OFFSET(DATA!$F$6,$AG$10+27*AO$10,$AG26,1,1)</f>
        <v>8</v>
      </c>
      <c r="AP26" s="1">
        <f t="shared" ca="1" si="1"/>
        <v>8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9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179</v>
      </c>
      <c r="AI27" s="205">
        <f ca="1">IF($AH27&gt;0,OFFSET(DATA!$F$6,$AG$10+27*AI$10,$AG27,1,1)/$AH27,0)</f>
        <v>0.64245810055865926</v>
      </c>
      <c r="AJ27" s="205">
        <f ca="1">IF($AH27&gt;0,OFFSET(DATA!$F$6,$AG$10+27*AJ$10,$AG27,1,1)/$AH27,0)</f>
        <v>3.3519553072625698E-2</v>
      </c>
      <c r="AK27" s="205">
        <f ca="1">IF($AH27&gt;0,OFFSET(DATA!$F$6,$AG$10+27*AK$10,$AG27,1,1)/$AH27,0)</f>
        <v>7.8212290502793297E-2</v>
      </c>
      <c r="AL27" s="205">
        <f ca="1">IF($AH27&gt;0,OFFSET(DATA!$F$6,$AG$10+27*AL$10,$AG27,1,1)/$AH27,0)</f>
        <v>2.7932960893854747E-2</v>
      </c>
      <c r="AM27" s="205">
        <f ca="1">IF($AH27&gt;0,OFFSET(DATA!$F$6,$AG$10+27*AM$10,$AG27,1,1)/$AH27,0)</f>
        <v>4.4692737430167599E-2</v>
      </c>
      <c r="AN27" s="205">
        <f ca="1">IF($AH27&gt;0,OFFSET(DATA!$F$6,$AG$10+27*AN$10,$AG27,1,1)/$AH27,0)</f>
        <v>1.11731843575419E-2</v>
      </c>
      <c r="AO27" s="1">
        <f ca="1">OFFSET(DATA!$F$6,$AG$10+27*AO$10,$AG27,1,1)</f>
        <v>9</v>
      </c>
      <c r="AP27" s="1">
        <f t="shared" ca="1" si="1"/>
        <v>9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12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193</v>
      </c>
      <c r="AI28" s="205">
        <f ca="1">IF($AH28&gt;0,OFFSET(DATA!$F$6,$AG$10+27*AI$10,$AG28,1,1)/$AH28,0)</f>
        <v>0.6424870466321243</v>
      </c>
      <c r="AJ28" s="205">
        <f ca="1">IF($AH28&gt;0,OFFSET(DATA!$F$6,$AG$10+27*AJ$10,$AG28,1,1)/$AH28,0)</f>
        <v>3.1088082901554404E-2</v>
      </c>
      <c r="AK28" s="205">
        <f ca="1">IF($AH28&gt;0,OFFSET(DATA!$F$6,$AG$10+27*AK$10,$AG28,1,1)/$AH28,0)</f>
        <v>6.7357512953367879E-2</v>
      </c>
      <c r="AL28" s="205">
        <f ca="1">IF($AH28&gt;0,OFFSET(DATA!$F$6,$AG$10+27*AL$10,$AG28,1,1)/$AH28,0)</f>
        <v>3.6269430051813469E-2</v>
      </c>
      <c r="AM28" s="205">
        <f ca="1">IF($AH28&gt;0,OFFSET(DATA!$F$6,$AG$10+27*AM$10,$AG28,1,1)/$AH28,0)</f>
        <v>5.181347150259067E-2</v>
      </c>
      <c r="AN28" s="205">
        <f ca="1">IF($AH28&gt;0,OFFSET(DATA!$F$6,$AG$10+27*AN$10,$AG28,1,1)/$AH28,0)</f>
        <v>5.1813471502590676E-3</v>
      </c>
      <c r="AO28" s="1">
        <f ca="1">OFFSET(DATA!$F$6,$AG$10+27*AO$10,$AG28,1,1)</f>
        <v>14</v>
      </c>
      <c r="AP28" s="1">
        <f t="shared" ca="1" si="1"/>
        <v>14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15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188</v>
      </c>
      <c r="AI29" s="205">
        <f ca="1">IF($AH29&gt;0,OFFSET(DATA!$F$6,$AG$10+27*AI$10,$AG29,1,1)/$AH29,0)</f>
        <v>0.62765957446808507</v>
      </c>
      <c r="AJ29" s="205">
        <f ca="1">IF($AH29&gt;0,OFFSET(DATA!$F$6,$AG$10+27*AJ$10,$AG29,1,1)/$AH29,0)</f>
        <v>3.1914893617021274E-2</v>
      </c>
      <c r="AK29" s="205">
        <f ca="1">IF($AH29&gt;0,OFFSET(DATA!$F$6,$AG$10+27*AK$10,$AG29,1,1)/$AH29,0)</f>
        <v>6.3829787234042548E-2</v>
      </c>
      <c r="AL29" s="205">
        <f ca="1">IF($AH29&gt;0,OFFSET(DATA!$F$6,$AG$10+27*AL$10,$AG29,1,1)/$AH29,0)</f>
        <v>1.5957446808510637E-2</v>
      </c>
      <c r="AM29" s="205">
        <f ca="1">IF($AH29&gt;0,OFFSET(DATA!$F$6,$AG$10+27*AM$10,$AG29,1,1)/$AH29,0)</f>
        <v>5.3191489361702128E-2</v>
      </c>
      <c r="AN29" s="205">
        <f ca="1">IF($AH29&gt;0,OFFSET(DATA!$F$6,$AG$10+27*AN$10,$AG29,1,1)/$AH29,0)</f>
        <v>5.3191489361702126E-3</v>
      </c>
      <c r="AO29" s="1">
        <f ca="1">OFFSET(DATA!$F$6,$AG$10+27*AO$10,$AG29,1,1)</f>
        <v>13</v>
      </c>
      <c r="AP29" s="1">
        <f t="shared" ca="1" si="1"/>
        <v>13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15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184</v>
      </c>
      <c r="AI30" s="205">
        <f ca="1">IF($AH30&gt;0,OFFSET(DATA!$F$6,$AG$10+27*AI$10,$AG30,1,1)/$AH30,0)</f>
        <v>0.64130434782608692</v>
      </c>
      <c r="AJ30" s="205">
        <f ca="1">IF($AH30&gt;0,OFFSET(DATA!$F$6,$AG$10+27*AJ$10,$AG30,1,1)/$AH30,0)</f>
        <v>4.3478260869565216E-2</v>
      </c>
      <c r="AK30" s="205">
        <f ca="1">IF($AH30&gt;0,OFFSET(DATA!$F$6,$AG$10+27*AK$10,$AG30,1,1)/$AH30,0)</f>
        <v>5.9782608695652176E-2</v>
      </c>
      <c r="AL30" s="205">
        <f ca="1">IF($AH30&gt;0,OFFSET(DATA!$F$6,$AG$10+27*AL$10,$AG30,1,1)/$AH30,0)</f>
        <v>2.1739130434782608E-2</v>
      </c>
      <c r="AM30" s="205">
        <f ca="1">IF($AH30&gt;0,OFFSET(DATA!$F$6,$AG$10+27*AM$10,$AG30,1,1)/$AH30,0)</f>
        <v>5.9782608695652176E-2</v>
      </c>
      <c r="AN30" s="205">
        <f ca="1">IF($AH30&gt;0,OFFSET(DATA!$F$6,$AG$10+27*AN$10,$AG30,1,1)/$AH30,0)</f>
        <v>1.6304347826086956E-2</v>
      </c>
      <c r="AO30" s="1">
        <f ca="1">OFFSET(DATA!$F$6,$AG$10+27*AO$10,$AG30,1,1)</f>
        <v>14</v>
      </c>
      <c r="AP30" s="1">
        <f t="shared" ca="1" si="1"/>
        <v>14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16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201</v>
      </c>
      <c r="AI31" s="205">
        <f ca="1">IF($AH31&gt;0,OFFSET(DATA!$F$6,$AG$10+27*AI$10,$AG31,1,1)/$AH31,0)</f>
        <v>0.62686567164179108</v>
      </c>
      <c r="AJ31" s="205">
        <f ca="1">IF($AH31&gt;0,OFFSET(DATA!$F$6,$AG$10+27*AJ$10,$AG31,1,1)/$AH31,0)</f>
        <v>2.9850746268656716E-2</v>
      </c>
      <c r="AK31" s="205">
        <f ca="1">IF($AH31&gt;0,OFFSET(DATA!$F$6,$AG$10+27*AK$10,$AG31,1,1)/$AH31,0)</f>
        <v>4.975124378109453E-2</v>
      </c>
      <c r="AL31" s="205">
        <f ca="1">IF($AH31&gt;0,OFFSET(DATA!$F$6,$AG$10+27*AL$10,$AG31,1,1)/$AH31,0)</f>
        <v>2.9850746268656716E-2</v>
      </c>
      <c r="AM31" s="205">
        <f ca="1">IF($AH31&gt;0,OFFSET(DATA!$F$6,$AG$10+27*AM$10,$AG31,1,1)/$AH31,0)</f>
        <v>6.965174129353234E-2</v>
      </c>
      <c r="AN31" s="205">
        <f ca="1">IF($AH31&gt;0,OFFSET(DATA!$F$6,$AG$10+27*AN$10,$AG31,1,1)/$AH31,0)</f>
        <v>2.9850746268656716E-2</v>
      </c>
      <c r="AO31" s="1">
        <f ca="1">OFFSET(DATA!$F$6,$AG$10+27*AO$10,$AG31,1,1)</f>
        <v>14</v>
      </c>
      <c r="AP31" s="1">
        <f t="shared" ca="1" si="1"/>
        <v>14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15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209</v>
      </c>
      <c r="AI32" s="205">
        <f ca="1">IF($AH32&gt;0,OFFSET(DATA!$F$6,$AG$10+27*AI$10,$AG32,1,1)/$AH32,0)</f>
        <v>0.65550239234449759</v>
      </c>
      <c r="AJ32" s="205">
        <f ca="1">IF($AH32&gt;0,OFFSET(DATA!$F$6,$AG$10+27*AJ$10,$AG32,1,1)/$AH32,0)</f>
        <v>2.3923444976076555E-2</v>
      </c>
      <c r="AK32" s="205">
        <f ca="1">IF($AH32&gt;0,OFFSET(DATA!$F$6,$AG$10+27*AK$10,$AG32,1,1)/$AH32,0)</f>
        <v>4.784688995215311E-2</v>
      </c>
      <c r="AL32" s="205">
        <f ca="1">IF($AH32&gt;0,OFFSET(DATA!$F$6,$AG$10+27*AL$10,$AG32,1,1)/$AH32,0)</f>
        <v>2.8708133971291867E-2</v>
      </c>
      <c r="AM32" s="205">
        <f ca="1">IF($AH32&gt;0,OFFSET(DATA!$F$6,$AG$10+27*AM$10,$AG32,1,1)/$AH32,0)</f>
        <v>6.2200956937799042E-2</v>
      </c>
      <c r="AN32" s="205">
        <f ca="1">IF($AH32&gt;0,OFFSET(DATA!$F$6,$AG$10+27*AN$10,$AG32,1,1)/$AH32,0)</f>
        <v>2.8708133971291867E-2</v>
      </c>
      <c r="AO32" s="1">
        <f ca="1">OFFSET(DATA!$F$6,$AG$10+27*AO$10,$AG32,1,1)</f>
        <v>12</v>
      </c>
      <c r="AP32" s="1">
        <f t="shared" ca="1" si="1"/>
        <v>12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14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211</v>
      </c>
      <c r="AI33" s="205">
        <f ca="1">IF($AH33&gt;0,OFFSET(DATA!$F$6,$AG$10+27*AI$10,$AG33,1,1)/$AH33,0)</f>
        <v>0.6635071090047393</v>
      </c>
      <c r="AJ33" s="205">
        <f ca="1">IF($AH33&gt;0,OFFSET(DATA!$F$6,$AG$10+27*AJ$10,$AG33,1,1)/$AH33,0)</f>
        <v>2.3696682464454975E-2</v>
      </c>
      <c r="AK33" s="205">
        <f ca="1">IF($AH33&gt;0,OFFSET(DATA!$F$6,$AG$10+27*AK$10,$AG33,1,1)/$AH33,0)</f>
        <v>5.2132701421800945E-2</v>
      </c>
      <c r="AL33" s="205">
        <f ca="1">IF($AH33&gt;0,OFFSET(DATA!$F$6,$AG$10+27*AL$10,$AG33,1,1)/$AH33,0)</f>
        <v>3.3175355450236969E-2</v>
      </c>
      <c r="AM33" s="205">
        <f ca="1">IF($AH33&gt;0,OFFSET(DATA!$F$6,$AG$10+27*AM$10,$AG33,1,1)/$AH33,0)</f>
        <v>8.5308056872037921E-2</v>
      </c>
      <c r="AN33" s="205">
        <f ca="1">IF($AH33&gt;0,OFFSET(DATA!$F$6,$AG$10+27*AN$10,$AG33,1,1)/$AH33,0)</f>
        <v>4.2654028436018961E-2</v>
      </c>
      <c r="AO33" s="1">
        <f ca="1">OFFSET(DATA!$F$6,$AG$10+27*AO$10,$AG33,1,1)</f>
        <v>13</v>
      </c>
      <c r="AP33" s="1">
        <f t="shared" ca="1" si="1"/>
        <v>13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13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216</v>
      </c>
      <c r="AI34" s="205">
        <f ca="1">IF($AH34&gt;0,OFFSET(DATA!$F$6,$AG$10+27*AI$10,$AG34,1,1)/$AH34,0)</f>
        <v>0.64351851851851849</v>
      </c>
      <c r="AJ34" s="205">
        <f ca="1">IF($AH34&gt;0,OFFSET(DATA!$F$6,$AG$10+27*AJ$10,$AG34,1,1)/$AH34,0)</f>
        <v>1.8518518518518517E-2</v>
      </c>
      <c r="AK34" s="205">
        <f ca="1">IF($AH34&gt;0,OFFSET(DATA!$F$6,$AG$10+27*AK$10,$AG34,1,1)/$AH34,0)</f>
        <v>5.0925925925925923E-2</v>
      </c>
      <c r="AL34" s="205">
        <f ca="1">IF($AH34&gt;0,OFFSET(DATA!$F$6,$AG$10+27*AL$10,$AG34,1,1)/$AH34,0)</f>
        <v>2.3148148148148147E-2</v>
      </c>
      <c r="AM34" s="205">
        <f ca="1">IF($AH34&gt;0,OFFSET(DATA!$F$6,$AG$10+27*AM$10,$AG34,1,1)/$AH34,0)</f>
        <v>6.9444444444444448E-2</v>
      </c>
      <c r="AN34" s="205">
        <f ca="1">IF($AH34&gt;0,OFFSET(DATA!$F$6,$AG$10+27*AN$10,$AG34,1,1)/$AH34,0)</f>
        <v>2.7777777777777776E-2</v>
      </c>
      <c r="AO34" s="1">
        <f ca="1">OFFSET(DATA!$F$6,$AG$10+27*AO$10,$AG34,1,1)</f>
        <v>14</v>
      </c>
      <c r="AP34" s="1">
        <f t="shared" ca="1" si="1"/>
        <v>14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15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227</v>
      </c>
      <c r="AI35" s="205">
        <f ca="1">IF($AH35&gt;0,OFFSET(DATA!$F$6,$AG$10+27*AI$10,$AG35,1,1)/$AH35,0)</f>
        <v>0.66079295154185025</v>
      </c>
      <c r="AJ35" s="205">
        <f ca="1">IF($AH35&gt;0,OFFSET(DATA!$F$6,$AG$10+27*AJ$10,$AG35,1,1)/$AH35,0)</f>
        <v>1.7621145374449341E-2</v>
      </c>
      <c r="AK35" s="205">
        <f ca="1">IF($AH35&gt;0,OFFSET(DATA!$F$6,$AG$10+27*AK$10,$AG35,1,1)/$AH35,0)</f>
        <v>4.8458149779735685E-2</v>
      </c>
      <c r="AL35" s="205">
        <f ca="1">IF($AH35&gt;0,OFFSET(DATA!$F$6,$AG$10+27*AL$10,$AG35,1,1)/$AH35,0)</f>
        <v>2.643171806167401E-2</v>
      </c>
      <c r="AM35" s="205">
        <f ca="1">IF($AH35&gt;0,OFFSET(DATA!$F$6,$AG$10+27*AM$10,$AG35,1,1)/$AH35,0)</f>
        <v>0.11013215859030837</v>
      </c>
      <c r="AN35" s="205">
        <f ca="1">IF($AH35&gt;0,OFFSET(DATA!$F$6,$AG$10+27*AN$10,$AG35,1,1)/$AH35,0)</f>
        <v>4.405286343612335E-2</v>
      </c>
      <c r="AO35" s="1">
        <f ca="1">OFFSET(DATA!$F$6,$AG$10+27*AO$10,$AG35,1,1)</f>
        <v>12</v>
      </c>
      <c r="AP35" s="1">
        <f t="shared" ca="1" si="1"/>
        <v>12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12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232</v>
      </c>
      <c r="AI36" s="205">
        <f ca="1">IF($AH36&gt;0,OFFSET(DATA!$F$6,$AG$10+27*AI$10,$AG36,1,1)/$AH36,0)</f>
        <v>0.67672413793103448</v>
      </c>
      <c r="AJ36" s="205">
        <f ca="1">IF($AH36&gt;0,OFFSET(DATA!$F$6,$AG$10+27*AJ$10,$AG36,1,1)/$AH36,0)</f>
        <v>1.7241379310344827E-2</v>
      </c>
      <c r="AK36" s="205">
        <f ca="1">IF($AH36&gt;0,OFFSET(DATA!$F$6,$AG$10+27*AK$10,$AG36,1,1)/$AH36,0)</f>
        <v>5.6034482758620691E-2</v>
      </c>
      <c r="AL36" s="205">
        <f ca="1">IF($AH36&gt;0,OFFSET(DATA!$F$6,$AG$10+27*AL$10,$AG36,1,1)/$AH36,0)</f>
        <v>3.8793103448275863E-2</v>
      </c>
      <c r="AM36" s="205">
        <f ca="1">IF($AH36&gt;0,OFFSET(DATA!$F$6,$AG$10+27*AM$10,$AG36,1,1)/$AH36,0)</f>
        <v>0.10344827586206896</v>
      </c>
      <c r="AN36" s="205">
        <f ca="1">IF($AH36&gt;0,OFFSET(DATA!$F$6,$AG$10+27*AN$10,$AG36,1,1)/$AH36,0)</f>
        <v>5.6034482758620691E-2</v>
      </c>
      <c r="AO36" s="1">
        <f ca="1">OFFSET(DATA!$F$6,$AG$10+27*AO$10,$AG36,1,1)</f>
        <v>13</v>
      </c>
      <c r="AP36" s="1">
        <f t="shared" ca="1" si="1"/>
        <v>13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12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243</v>
      </c>
      <c r="AI37" s="205">
        <f ca="1">IF($AH37&gt;0,OFFSET(DATA!$F$6,$AG$10+27*AI$10,$AG37,1,1)/$AH37,0)</f>
        <v>0.64609053497942381</v>
      </c>
      <c r="AJ37" s="205">
        <f ca="1">IF($AH37&gt;0,OFFSET(DATA!$F$6,$AG$10+27*AJ$10,$AG37,1,1)/$AH37,0)</f>
        <v>1.646090534979424E-2</v>
      </c>
      <c r="AK37" s="205">
        <f ca="1">IF($AH37&gt;0,OFFSET(DATA!$F$6,$AG$10+27*AK$10,$AG37,1,1)/$AH37,0)</f>
        <v>4.9382716049382713E-2</v>
      </c>
      <c r="AL37" s="205">
        <f ca="1">IF($AH37&gt;0,OFFSET(DATA!$F$6,$AG$10+27*AL$10,$AG37,1,1)/$AH37,0)</f>
        <v>3.292181069958848E-2</v>
      </c>
      <c r="AM37" s="205">
        <f ca="1">IF($AH37&gt;0,OFFSET(DATA!$F$6,$AG$10+27*AM$10,$AG37,1,1)/$AH37,0)</f>
        <v>9.8765432098765427E-2</v>
      </c>
      <c r="AN37" s="205">
        <f ca="1">IF($AH37&gt;0,OFFSET(DATA!$F$6,$AG$10+27*AN$10,$AG37,1,1)/$AH37,0)</f>
        <v>5.7613168724279837E-2</v>
      </c>
      <c r="AO37" s="1">
        <f ca="1">OFFSET(DATA!$F$6,$AG$10+27*AO$10,$AG37,1,1)</f>
        <v>13</v>
      </c>
      <c r="AP37" s="1">
        <f t="shared" ca="1" si="1"/>
        <v>13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12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243</v>
      </c>
      <c r="AI38" s="205">
        <f ca="1">IF($AH38&gt;0,OFFSET(DATA!$F$6,$AG$10+27*AI$10,$AG38,1,1)/$AH38,0)</f>
        <v>0.63374485596707819</v>
      </c>
      <c r="AJ38" s="205">
        <f ca="1">IF($AH38&gt;0,OFFSET(DATA!$F$6,$AG$10+27*AJ$10,$AG38,1,1)/$AH38,0)</f>
        <v>1.2345679012345678E-2</v>
      </c>
      <c r="AK38" s="205">
        <f ca="1">IF($AH38&gt;0,OFFSET(DATA!$F$6,$AG$10+27*AK$10,$AG38,1,1)/$AH38,0)</f>
        <v>5.3497942386831275E-2</v>
      </c>
      <c r="AL38" s="205">
        <f ca="1">IF($AH38&gt;0,OFFSET(DATA!$F$6,$AG$10+27*AL$10,$AG38,1,1)/$AH38,0)</f>
        <v>2.0576131687242798E-2</v>
      </c>
      <c r="AM38" s="205">
        <f ca="1">IF($AH38&gt;0,OFFSET(DATA!$F$6,$AG$10+27*AM$10,$AG38,1,1)/$AH38,0)</f>
        <v>9.8765432098765427E-2</v>
      </c>
      <c r="AN38" s="205">
        <f ca="1">IF($AH38&gt;0,OFFSET(DATA!$F$6,$AG$10+27*AN$10,$AG38,1,1)/$AH38,0)</f>
        <v>6.9958847736625515E-2</v>
      </c>
      <c r="AO38" s="1">
        <f ca="1">OFFSET(DATA!$F$6,$AG$10+27*AO$10,$AG38,1,1)</f>
        <v>10</v>
      </c>
      <c r="AP38" s="1">
        <f t="shared" ca="1" si="1"/>
        <v>10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10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236</v>
      </c>
      <c r="AI39" s="205">
        <f ca="1">IF($AH39&gt;0,OFFSET(DATA!$F$6,$AG$10+27*AI$10,$AG39,1,1)/$AH39,0)</f>
        <v>0.61864406779661019</v>
      </c>
      <c r="AJ39" s="205">
        <f ca="1">IF($AH39&gt;0,OFFSET(DATA!$F$6,$AG$10+27*AJ$10,$AG39,1,1)/$AH39,0)</f>
        <v>1.2711864406779662E-2</v>
      </c>
      <c r="AK39" s="205">
        <f ca="1">IF($AH39&gt;0,OFFSET(DATA!$F$6,$AG$10+27*AK$10,$AG39,1,1)/$AH39,0)</f>
        <v>5.0847457627118647E-2</v>
      </c>
      <c r="AL39" s="205">
        <f ca="1">IF($AH39&gt;0,OFFSET(DATA!$F$6,$AG$10+27*AL$10,$AG39,1,1)/$AH39,0)</f>
        <v>2.5423728813559324E-2</v>
      </c>
      <c r="AM39" s="205">
        <f ca="1">IF($AH39&gt;0,OFFSET(DATA!$F$6,$AG$10+27*AM$10,$AG39,1,1)/$AH39,0)</f>
        <v>9.3220338983050849E-2</v>
      </c>
      <c r="AN39" s="205">
        <f ca="1">IF($AH39&gt;0,OFFSET(DATA!$F$6,$AG$10+27*AN$10,$AG39,1,1)/$AH39,0)</f>
        <v>5.9322033898305086E-2</v>
      </c>
      <c r="AO39" s="1">
        <f ca="1">OFFSET(DATA!$F$6,$AG$10+27*AO$10,$AG39,1,1)</f>
        <v>14</v>
      </c>
      <c r="AP39" s="1">
        <f t="shared" ca="1" si="1"/>
        <v>14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14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227</v>
      </c>
      <c r="AI40" s="205">
        <f ca="1">IF($AH40&gt;0,OFFSET(DATA!$F$6,$AG$10+27*AI$10,$AG40,1,1)/$AH40,0)</f>
        <v>0.63436123348017626</v>
      </c>
      <c r="AJ40" s="205">
        <f ca="1">IF($AH40&gt;0,OFFSET(DATA!$F$6,$AG$10+27*AJ$10,$AG40,1,1)/$AH40,0)</f>
        <v>1.3215859030837005E-2</v>
      </c>
      <c r="AK40" s="205">
        <f ca="1">IF($AH40&gt;0,OFFSET(DATA!$F$6,$AG$10+27*AK$10,$AG40,1,1)/$AH40,0)</f>
        <v>6.6079295154185022E-2</v>
      </c>
      <c r="AL40" s="205">
        <f ca="1">IF($AH40&gt;0,OFFSET(DATA!$F$6,$AG$10+27*AL$10,$AG40,1,1)/$AH40,0)</f>
        <v>4.405286343612335E-2</v>
      </c>
      <c r="AM40" s="205">
        <f ca="1">IF($AH40&gt;0,OFFSET(DATA!$F$6,$AG$10+27*AM$10,$AG40,1,1)/$AH40,0)</f>
        <v>8.3700440528634359E-2</v>
      </c>
      <c r="AN40" s="205">
        <f ca="1">IF($AH40&gt;0,OFFSET(DATA!$F$6,$AG$10+27*AN$10,$AG40,1,1)/$AH40,0)</f>
        <v>5.2863436123348019E-2</v>
      </c>
      <c r="AO40" s="1">
        <f ca="1">OFFSET(DATA!$F$6,$AG$10+27*AO$10,$AG40,1,1)</f>
        <v>12</v>
      </c>
      <c r="AP40" s="1">
        <f t="shared" ca="1" si="1"/>
        <v>12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12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236</v>
      </c>
      <c r="AI41" s="205">
        <f ca="1">IF($AH41&gt;0,OFFSET(DATA!$F$6,$AG$10+27*AI$10,$AG41,1,1)/$AH41,0)</f>
        <v>0.64406779661016944</v>
      </c>
      <c r="AJ41" s="205">
        <f ca="1">IF($AH41&gt;0,OFFSET(DATA!$F$6,$AG$10+27*AJ$10,$AG41,1,1)/$AH41,0)</f>
        <v>1.2711864406779662E-2</v>
      </c>
      <c r="AK41" s="205">
        <f ca="1">IF($AH41&gt;0,OFFSET(DATA!$F$6,$AG$10+27*AK$10,$AG41,1,1)/$AH41,0)</f>
        <v>6.3559322033898302E-2</v>
      </c>
      <c r="AL41" s="205">
        <f ca="1">IF($AH41&gt;0,OFFSET(DATA!$F$6,$AG$10+27*AL$10,$AG41,1,1)/$AH41,0)</f>
        <v>5.0847457627118647E-2</v>
      </c>
      <c r="AM41" s="205">
        <f ca="1">IF($AH41&gt;0,OFFSET(DATA!$F$6,$AG$10+27*AM$10,$AG41,1,1)/$AH41,0)</f>
        <v>7.6271186440677971E-2</v>
      </c>
      <c r="AN41" s="205">
        <f ca="1">IF($AH41&gt;0,OFFSET(DATA!$F$6,$AG$10+27*AN$10,$AG41,1,1)/$AH41,0)</f>
        <v>5.0847457627118647E-2</v>
      </c>
      <c r="AO41" s="1">
        <f ca="1">OFFSET(DATA!$F$6,$AG$10+27*AO$10,$AG41,1,1)</f>
        <v>12</v>
      </c>
      <c r="AP41" s="1">
        <f t="shared" ca="1" si="1"/>
        <v>12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12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244</v>
      </c>
      <c r="AI42" s="205">
        <f ca="1">IF($AH42&gt;0,OFFSET(DATA!$F$6,$AG$10+27*AI$10,$AG42,1,1)/$AH42,0)</f>
        <v>0.63934426229508201</v>
      </c>
      <c r="AJ42" s="205">
        <f ca="1">IF($AH42&gt;0,OFFSET(DATA!$F$6,$AG$10+27*AJ$10,$AG42,1,1)/$AH42,0)</f>
        <v>1.6393442622950821E-2</v>
      </c>
      <c r="AK42" s="205">
        <f ca="1">IF($AH42&gt;0,OFFSET(DATA!$F$6,$AG$10+27*AK$10,$AG42,1,1)/$AH42,0)</f>
        <v>6.1475409836065573E-2</v>
      </c>
      <c r="AL42" s="205">
        <f ca="1">IF($AH42&gt;0,OFFSET(DATA!$F$6,$AG$10+27*AL$10,$AG42,1,1)/$AH42,0)</f>
        <v>3.2786885245901641E-2</v>
      </c>
      <c r="AM42" s="205">
        <f ca="1">IF($AH42&gt;0,OFFSET(DATA!$F$6,$AG$10+27*AM$10,$AG42,1,1)/$AH42,0)</f>
        <v>0.11475409836065574</v>
      </c>
      <c r="AN42" s="205">
        <f ca="1">IF($AH42&gt;0,OFFSET(DATA!$F$6,$AG$10+27*AN$10,$AG42,1,1)/$AH42,0)</f>
        <v>6.9672131147540978E-2</v>
      </c>
      <c r="AO42" s="1">
        <f ca="1">OFFSET(DATA!$F$6,$AG$10+27*AO$10,$AG42,1,1)</f>
        <v>15</v>
      </c>
      <c r="AP42" s="1">
        <f t="shared" ca="1" si="1"/>
        <v>15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15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238</v>
      </c>
      <c r="AI43" s="205">
        <f ca="1">IF($AH43&gt;0,OFFSET(DATA!$F$6,$AG$10+27*AI$10,$AG43,1,1)/$AH43,0)</f>
        <v>0.6428571428571429</v>
      </c>
      <c r="AJ43" s="205">
        <f ca="1">IF($AH43&gt;0,OFFSET(DATA!$F$6,$AG$10+27*AJ$10,$AG43,1,1)/$AH43,0)</f>
        <v>1.680672268907563E-2</v>
      </c>
      <c r="AK43" s="205">
        <f ca="1">IF($AH43&gt;0,OFFSET(DATA!$F$6,$AG$10+27*AK$10,$AG43,1,1)/$AH43,0)</f>
        <v>6.7226890756302518E-2</v>
      </c>
      <c r="AL43" s="205">
        <f ca="1">IF($AH43&gt;0,OFFSET(DATA!$F$6,$AG$10+27*AL$10,$AG43,1,1)/$AH43,0)</f>
        <v>3.7815126050420166E-2</v>
      </c>
      <c r="AM43" s="205">
        <f ca="1">IF($AH43&gt;0,OFFSET(DATA!$F$6,$AG$10+27*AM$10,$AG43,1,1)/$AH43,0)</f>
        <v>0.12184873949579832</v>
      </c>
      <c r="AN43" s="205">
        <f ca="1">IF($AH43&gt;0,OFFSET(DATA!$F$6,$AG$10+27*AN$10,$AG43,1,1)/$AH43,0)</f>
        <v>7.5630252100840331E-2</v>
      </c>
      <c r="AO43" s="1">
        <f ca="1">OFFSET(DATA!$F$6,$AG$10+27*AO$10,$AG43,1,1)</f>
        <v>12</v>
      </c>
      <c r="AP43" s="1">
        <f t="shared" ca="1" si="1"/>
        <v>12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11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234</v>
      </c>
      <c r="AI44" s="205">
        <f ca="1">IF($AH44&gt;0,OFFSET(DATA!$F$6,$AG$10+27*AI$10,$AG44,1,1)/$AH44,0)</f>
        <v>0.65811965811965811</v>
      </c>
      <c r="AJ44" s="205">
        <f ca="1">IF($AH44&gt;0,OFFSET(DATA!$F$6,$AG$10+27*AJ$10,$AG44,1,1)/$AH44,0)</f>
        <v>8.5470085470085479E-3</v>
      </c>
      <c r="AK44" s="205">
        <f ca="1">IF($AH44&gt;0,OFFSET(DATA!$F$6,$AG$10+27*AK$10,$AG44,1,1)/$AH44,0)</f>
        <v>6.4102564102564097E-2</v>
      </c>
      <c r="AL44" s="205">
        <f ca="1">IF($AH44&gt;0,OFFSET(DATA!$F$6,$AG$10+27*AL$10,$AG44,1,1)/$AH44,0)</f>
        <v>4.7008547008547008E-2</v>
      </c>
      <c r="AM44" s="205">
        <f ca="1">IF($AH44&gt;0,OFFSET(DATA!$F$6,$AG$10+27*AM$10,$AG44,1,1)/$AH44,0)</f>
        <v>7.6923076923076927E-2</v>
      </c>
      <c r="AN44" s="205">
        <f ca="1">IF($AH44&gt;0,OFFSET(DATA!$F$6,$AG$10+27*AN$10,$AG44,1,1)/$AH44,0)</f>
        <v>2.9914529914529916E-2</v>
      </c>
      <c r="AO44" s="1">
        <f ca="1">OFFSET(DATA!$F$6,$AG$10+27*AO$10,$AG44,1,1)</f>
        <v>8</v>
      </c>
      <c r="AP44" s="1">
        <f t="shared" ca="1" si="1"/>
        <v>8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8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238</v>
      </c>
      <c r="AI45" s="205">
        <f ca="1">IF($AH45&gt;0,OFFSET(DATA!$F$6,$AG$10+27*AI$10,$AG45,1,1)/$AH45,0)</f>
        <v>0.66386554621848737</v>
      </c>
      <c r="AJ45" s="205">
        <f ca="1">IF($AH45&gt;0,OFFSET(DATA!$F$6,$AG$10+27*AJ$10,$AG45,1,1)/$AH45,0)</f>
        <v>8.4033613445378148E-3</v>
      </c>
      <c r="AK45" s="205">
        <f ca="1">IF($AH45&gt;0,OFFSET(DATA!$F$6,$AG$10+27*AK$10,$AG45,1,1)/$AH45,0)</f>
        <v>6.3025210084033612E-2</v>
      </c>
      <c r="AL45" s="205">
        <f ca="1">IF($AH45&gt;0,OFFSET(DATA!$F$6,$AG$10+27*AL$10,$AG45,1,1)/$AH45,0)</f>
        <v>2.100840336134454E-2</v>
      </c>
      <c r="AM45" s="205">
        <f ca="1">IF($AH45&gt;0,OFFSET(DATA!$F$6,$AG$10+27*AM$10,$AG45,1,1)/$AH45,0)</f>
        <v>0.1134453781512605</v>
      </c>
      <c r="AN45" s="205">
        <f ca="1">IF($AH45&gt;0,OFFSET(DATA!$F$6,$AG$10+27*AN$10,$AG45,1,1)/$AH45,0)</f>
        <v>5.8823529411764705E-2</v>
      </c>
      <c r="AO45" s="1">
        <f ca="1">OFFSET(DATA!$F$6,$AG$10+27*AO$10,$AG45,1,1)</f>
        <v>8</v>
      </c>
      <c r="AP45" s="1">
        <f t="shared" ca="1" si="1"/>
        <v>8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7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249</v>
      </c>
      <c r="AI46" s="205">
        <f ca="1">IF($AH46&gt;0,OFFSET(DATA!$F$6,$AG$10+27*AI$10,$AG46,1,1)/$AH46,0)</f>
        <v>0.59839357429718876</v>
      </c>
      <c r="AJ46" s="205">
        <f ca="1">IF($AH46&gt;0,OFFSET(DATA!$F$6,$AG$10+27*AJ$10,$AG46,1,1)/$AH46,0)</f>
        <v>1.6064257028112448E-2</v>
      </c>
      <c r="AK46" s="205">
        <f ca="1">IF($AH46&gt;0,OFFSET(DATA!$F$6,$AG$10+27*AK$10,$AG46,1,1)/$AH46,0)</f>
        <v>6.4257028112449793E-2</v>
      </c>
      <c r="AL46" s="205">
        <f ca="1">IF($AH46&gt;0,OFFSET(DATA!$F$6,$AG$10+27*AL$10,$AG46,1,1)/$AH46,0)</f>
        <v>3.614457831325301E-2</v>
      </c>
      <c r="AM46" s="205">
        <f ca="1">IF($AH46&gt;0,OFFSET(DATA!$F$6,$AG$10+27*AM$10,$AG46,1,1)/$AH46,0)</f>
        <v>0.11244979919678715</v>
      </c>
      <c r="AN46" s="205">
        <f ca="1">IF($AH46&gt;0,OFFSET(DATA!$F$6,$AG$10+27*AN$10,$AG46,1,1)/$AH46,0)</f>
        <v>5.6224899598393573E-2</v>
      </c>
      <c r="AO46" s="1">
        <f ca="1">OFFSET(DATA!$F$6,$AG$10+27*AO$10,$AG46,1,1)</f>
        <v>15</v>
      </c>
      <c r="AP46" s="1">
        <f t="shared" ca="1" si="1"/>
        <v>15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15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252</v>
      </c>
      <c r="AI47" s="205">
        <f ca="1">IF($AH47&gt;0,OFFSET(DATA!$F$6,$AG$10+27*AI$10,$AG47,1,1)/$AH47,0)</f>
        <v>0.60317460317460314</v>
      </c>
      <c r="AJ47" s="205">
        <f ca="1">IF($AH47&gt;0,OFFSET(DATA!$F$6,$AG$10+27*AJ$10,$AG47,1,1)/$AH47,0)</f>
        <v>1.7857142857142856E-2</v>
      </c>
      <c r="AK47" s="205">
        <f ca="1">IF($AH47&gt;0,OFFSET(DATA!$F$6,$AG$10+27*AK$10,$AG47,1,1)/$AH47,0)</f>
        <v>6.3492063492063489E-2</v>
      </c>
      <c r="AL47" s="205">
        <f ca="1">IF($AH47&gt;0,OFFSET(DATA!$F$6,$AG$10+27*AL$10,$AG47,1,1)/$AH47,0)</f>
        <v>3.7698412698412696E-2</v>
      </c>
      <c r="AM47" s="205">
        <f ca="1">IF($AH47&gt;0,OFFSET(DATA!$F$6,$AG$10+27*AM$10,$AG47,1,1)/$AH47,0)</f>
        <v>0.1111111111111111</v>
      </c>
      <c r="AN47" s="205">
        <f ca="1">IF($AH47&gt;0,OFFSET(DATA!$F$6,$AG$10+27*AN$10,$AG47,1,1)/$AH47,0)</f>
        <v>6.3492063492063489E-2</v>
      </c>
      <c r="AO47" s="1">
        <f ca="1">OFFSET(DATA!$F$6,$AG$10+27*AO$10,$AG47,1,1)</f>
        <v>15</v>
      </c>
      <c r="AP47" s="1">
        <f t="shared" ca="1" si="1"/>
        <v>15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15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255</v>
      </c>
      <c r="AI48" s="205">
        <f ca="1">IF($AH48&gt;0,OFFSET(DATA!$F$6,$AG$10+27*AI$10,$AG48,1,1)/$AH48,0)</f>
        <v>0.60784313725490191</v>
      </c>
      <c r="AJ48" s="205">
        <f ca="1">IF($AH48&gt;0,OFFSET(DATA!$F$6,$AG$10+27*AJ$10,$AG48,1,1)/$AH48,0)</f>
        <v>1.9607843137254902E-2</v>
      </c>
      <c r="AK48" s="205">
        <f ca="1">IF($AH48&gt;0,OFFSET(DATA!$F$6,$AG$10+27*AK$10,$AG48,1,1)/$AH48,0)</f>
        <v>6.2745098039215685E-2</v>
      </c>
      <c r="AL48" s="205">
        <f ca="1">IF($AH48&gt;0,OFFSET(DATA!$F$6,$AG$10+27*AL$10,$AG48,1,1)/$AH48,0)</f>
        <v>3.9215686274509803E-2</v>
      </c>
      <c r="AM48" s="205">
        <f ca="1">IF($AH48&gt;0,OFFSET(DATA!$F$6,$AG$10+27*AM$10,$AG48,1,1)/$AH48,0)</f>
        <v>0.10980392156862745</v>
      </c>
      <c r="AN48" s="205">
        <f ca="1">IF($AH48&gt;0,OFFSET(DATA!$F$6,$AG$10+27*AN$10,$AG48,1,1)/$AH48,0)</f>
        <v>7.0588235294117646E-2</v>
      </c>
      <c r="AO48" s="1">
        <f ca="1">OFFSET(DATA!$F$6,$AG$10+27*AO$10,$AG48,1,1)</f>
        <v>15</v>
      </c>
      <c r="AP48" s="1">
        <f t="shared" ca="1" si="1"/>
        <v>15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15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261</v>
      </c>
      <c r="AI49" s="205">
        <f ca="1">IF($AH49&gt;0,OFFSET(DATA!$F$6,$AG$10+27*AI$10,$AG49,1,1)/$AH49,0)</f>
        <v>0.62068965517241381</v>
      </c>
      <c r="AJ49" s="205">
        <f ca="1">IF($AH49&gt;0,OFFSET(DATA!$F$6,$AG$10+27*AJ$10,$AG49,1,1)/$AH49,0)</f>
        <v>1.532567049808429E-2</v>
      </c>
      <c r="AK49" s="205">
        <f ca="1">IF($AH49&gt;0,OFFSET(DATA!$F$6,$AG$10+27*AK$10,$AG49,1,1)/$AH49,0)</f>
        <v>6.1302681992337162E-2</v>
      </c>
      <c r="AL49" s="205">
        <f ca="1">IF($AH49&gt;0,OFFSET(DATA!$F$6,$AG$10+27*AL$10,$AG49,1,1)/$AH49,0)</f>
        <v>3.0651340996168581E-2</v>
      </c>
      <c r="AM49" s="205">
        <f ca="1">IF($AH49&gt;0,OFFSET(DATA!$F$6,$AG$10+27*AM$10,$AG49,1,1)/$AH49,0)</f>
        <v>0.10344827586206896</v>
      </c>
      <c r="AN49" s="205">
        <f ca="1">IF($AH49&gt;0,OFFSET(DATA!$F$6,$AG$10+27*AN$10,$AG49,1,1)/$AH49,0)</f>
        <v>6.5134099616858232E-2</v>
      </c>
      <c r="AO49" s="1">
        <f ca="1">OFFSET(DATA!$F$6,$AG$10+27*AO$10,$AG49,1,1)</f>
        <v>14</v>
      </c>
      <c r="AP49" s="1">
        <f t="shared" ca="1" si="1"/>
        <v>14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14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277</v>
      </c>
      <c r="AI50" s="205">
        <f ca="1">IF($AH50&gt;0,OFFSET(DATA!$F$6,$AG$10+27*AI$10,$AG50,1,1)/$AH50,0)</f>
        <v>0.61732851985559567</v>
      </c>
      <c r="AJ50" s="205">
        <f ca="1">IF($AH50&gt;0,OFFSET(DATA!$F$6,$AG$10+27*AJ$10,$AG50,1,1)/$AH50,0)</f>
        <v>2.1660649819494584E-2</v>
      </c>
      <c r="AK50" s="205">
        <f ca="1">IF($AH50&gt;0,OFFSET(DATA!$F$6,$AG$10+27*AK$10,$AG50,1,1)/$AH50,0)</f>
        <v>5.4151624548736461E-2</v>
      </c>
      <c r="AL50" s="205">
        <f ca="1">IF($AH50&gt;0,OFFSET(DATA!$F$6,$AG$10+27*AL$10,$AG50,1,1)/$AH50,0)</f>
        <v>1.8050541516245487E-2</v>
      </c>
      <c r="AM50" s="205">
        <f ca="1">IF($AH50&gt;0,OFFSET(DATA!$F$6,$AG$10+27*AM$10,$AG50,1,1)/$AH50,0)</f>
        <v>8.6642599277978335E-2</v>
      </c>
      <c r="AN50" s="205">
        <f ca="1">IF($AH50&gt;0,OFFSET(DATA!$F$6,$AG$10+27*AN$10,$AG50,1,1)/$AH50,0)</f>
        <v>5.7761732851985562E-2</v>
      </c>
      <c r="AO50" s="1">
        <f ca="1">OFFSET(DATA!$F$6,$AG$10+27*AO$10,$AG50,1,1)</f>
        <v>11</v>
      </c>
      <c r="AP50" s="1">
        <f t="shared" ca="1" si="1"/>
        <v>11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13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262</v>
      </c>
      <c r="AI51" s="205">
        <f ca="1">IF($AH51&gt;0,OFFSET(DATA!$F$6,$AG$10+27*AI$10,$AG51,1,1)/$AH51,0)</f>
        <v>0.62595419847328249</v>
      </c>
      <c r="AJ51" s="205">
        <f ca="1">IF($AH51&gt;0,OFFSET(DATA!$F$6,$AG$10+27*AJ$10,$AG51,1,1)/$AH51,0)</f>
        <v>1.9083969465648856E-2</v>
      </c>
      <c r="AK51" s="205">
        <f ca="1">IF($AH51&gt;0,OFFSET(DATA!$F$6,$AG$10+27*AK$10,$AG51,1,1)/$AH51,0)</f>
        <v>5.7251908396946563E-2</v>
      </c>
      <c r="AL51" s="205">
        <f ca="1">IF($AH51&gt;0,OFFSET(DATA!$F$6,$AG$10+27*AL$10,$AG51,1,1)/$AH51,0)</f>
        <v>3.4351145038167941E-2</v>
      </c>
      <c r="AM51" s="205">
        <f ca="1">IF($AH51&gt;0,OFFSET(DATA!$F$6,$AG$10+27*AM$10,$AG51,1,1)/$AH51,0)</f>
        <v>6.4885496183206104E-2</v>
      </c>
      <c r="AN51" s="205">
        <f ca="1">IF($AH51&gt;0,OFFSET(DATA!$F$6,$AG$10+27*AN$10,$AG51,1,1)/$AH51,0)</f>
        <v>3.4351145038167941E-2</v>
      </c>
      <c r="AO51" s="1">
        <f ca="1">OFFSET(DATA!$F$6,$AG$10+27*AO$10,$AG51,1,1)</f>
        <v>12</v>
      </c>
      <c r="AP51" s="1">
        <f t="shared" ca="1" si="1"/>
        <v>12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14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272</v>
      </c>
      <c r="AI52" s="205">
        <f ca="1">IF($AH52&gt;0,OFFSET(DATA!$F$6,$AG$10+27*AI$10,$AG52,1,1)/$AH52,0)</f>
        <v>0.6654411764705882</v>
      </c>
      <c r="AJ52" s="205">
        <f ca="1">IF($AH52&gt;0,OFFSET(DATA!$F$6,$AG$10+27*AJ$10,$AG52,1,1)/$AH52,0)</f>
        <v>2.2058823529411766E-2</v>
      </c>
      <c r="AK52" s="205">
        <f ca="1">IF($AH52&gt;0,OFFSET(DATA!$F$6,$AG$10+27*AK$10,$AG52,1,1)/$AH52,0)</f>
        <v>5.8823529411764705E-2</v>
      </c>
      <c r="AL52" s="205">
        <f ca="1">IF($AH52&gt;0,OFFSET(DATA!$F$6,$AG$10+27*AL$10,$AG52,1,1)/$AH52,0)</f>
        <v>3.3088235294117647E-2</v>
      </c>
      <c r="AM52" s="205">
        <f ca="1">IF($AH52&gt;0,OFFSET(DATA!$F$6,$AG$10+27*AM$10,$AG52,1,1)/$AH52,0)</f>
        <v>7.720588235294118E-2</v>
      </c>
      <c r="AN52" s="205">
        <f ca="1">IF($AH52&gt;0,OFFSET(DATA!$F$6,$AG$10+27*AN$10,$AG52,1,1)/$AH52,0)</f>
        <v>2.9411764705882353E-2</v>
      </c>
      <c r="AO52" s="1">
        <f ca="1">OFFSET(DATA!$F$6,$AG$10+27*AO$10,$AG52,1,1)</f>
        <v>8</v>
      </c>
      <c r="AP52" s="1">
        <f t="shared" ca="1" si="1"/>
        <v>8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10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283</v>
      </c>
      <c r="AI53" s="205">
        <f ca="1">IF($AH53&gt;0,OFFSET(DATA!$F$6,$AG$10+27*AI$10,$AG53,1,1)/$AH53,0)</f>
        <v>0.65724381625441697</v>
      </c>
      <c r="AJ53" s="205">
        <f ca="1">IF($AH53&gt;0,OFFSET(DATA!$F$6,$AG$10+27*AJ$10,$AG53,1,1)/$AH53,0)</f>
        <v>2.1201413427561839E-2</v>
      </c>
      <c r="AK53" s="205">
        <f ca="1">IF($AH53&gt;0,OFFSET(DATA!$F$6,$AG$10+27*AK$10,$AG53,1,1)/$AH53,0)</f>
        <v>6.3604240282685506E-2</v>
      </c>
      <c r="AL53" s="205">
        <f ca="1">IF($AH53&gt;0,OFFSET(DATA!$F$6,$AG$10+27*AL$10,$AG53,1,1)/$AH53,0)</f>
        <v>3.5335689045936397E-2</v>
      </c>
      <c r="AM53" s="205">
        <f ca="1">IF($AH53&gt;0,OFFSET(DATA!$F$6,$AG$10+27*AM$10,$AG53,1,1)/$AH53,0)</f>
        <v>7.7738515901060068E-2</v>
      </c>
      <c r="AN53" s="205">
        <f ca="1">IF($AH53&gt;0,OFFSET(DATA!$F$6,$AG$10+27*AN$10,$AG53,1,1)/$AH53,0)</f>
        <v>3.8869257950530034E-2</v>
      </c>
      <c r="AO53" s="1">
        <f ca="1">OFFSET(DATA!$F$6,$AG$10+27*AO$10,$AG53,1,1)</f>
        <v>10</v>
      </c>
      <c r="AP53" s="1">
        <f t="shared" ca="1" si="1"/>
        <v>10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11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292</v>
      </c>
      <c r="AI54" s="205">
        <f ca="1">IF($AH54&gt;0,OFFSET(DATA!$F$6,$AG$10+27*AI$10,$AG54,1,1)/$AH54,0)</f>
        <v>0.67123287671232879</v>
      </c>
      <c r="AJ54" s="205">
        <f ca="1">IF($AH54&gt;0,OFFSET(DATA!$F$6,$AG$10+27*AJ$10,$AG54,1,1)/$AH54,0)</f>
        <v>2.0547945205479451E-2</v>
      </c>
      <c r="AK54" s="205">
        <f ca="1">IF($AH54&gt;0,OFFSET(DATA!$F$6,$AG$10+27*AK$10,$AG54,1,1)/$AH54,0)</f>
        <v>6.5068493150684928E-2</v>
      </c>
      <c r="AL54" s="205">
        <f ca="1">IF($AH54&gt;0,OFFSET(DATA!$F$6,$AG$10+27*AL$10,$AG54,1,1)/$AH54,0)</f>
        <v>3.7671232876712327E-2</v>
      </c>
      <c r="AM54" s="205">
        <f ca="1">IF($AH54&gt;0,OFFSET(DATA!$F$6,$AG$10+27*AM$10,$AG54,1,1)/$AH54,0)</f>
        <v>9.9315068493150679E-2</v>
      </c>
      <c r="AN54" s="205">
        <f ca="1">IF($AH54&gt;0,OFFSET(DATA!$F$6,$AG$10+27*AN$10,$AG54,1,1)/$AH54,0)</f>
        <v>5.8219178082191778E-2</v>
      </c>
      <c r="AO54" s="1">
        <f ca="1">OFFSET(DATA!$F$6,$AG$10+27*AO$10,$AG54,1,1)</f>
        <v>10</v>
      </c>
      <c r="AP54" s="1">
        <f t="shared" ca="1" si="1"/>
        <v>10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10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306</v>
      </c>
      <c r="AI55" s="205">
        <f ca="1">IF($AH55&gt;0,OFFSET(DATA!$F$6,$AG$10+27*AI$10,$AG55,1,1)/$AH55,0)</f>
        <v>0.68954248366013071</v>
      </c>
      <c r="AJ55" s="205">
        <f ca="1">IF($AH55&gt;0,OFFSET(DATA!$F$6,$AG$10+27*AJ$10,$AG55,1,1)/$AH55,0)</f>
        <v>1.9607843137254902E-2</v>
      </c>
      <c r="AK55" s="205">
        <f ca="1">IF($AH55&gt;0,OFFSET(DATA!$F$6,$AG$10+27*AK$10,$AG55,1,1)/$AH55,0)</f>
        <v>5.8823529411764705E-2</v>
      </c>
      <c r="AL55" s="205">
        <f ca="1">IF($AH55&gt;0,OFFSET(DATA!$F$6,$AG$10+27*AL$10,$AG55,1,1)/$AH55,0)</f>
        <v>4.2483660130718956E-2</v>
      </c>
      <c r="AM55" s="205">
        <f ca="1">IF($AH55&gt;0,OFFSET(DATA!$F$6,$AG$10+27*AM$10,$AG55,1,1)/$AH55,0)</f>
        <v>8.8235294117647065E-2</v>
      </c>
      <c r="AN55" s="205">
        <f ca="1">IF($AH55&gt;0,OFFSET(DATA!$F$6,$AG$10+27*AN$10,$AG55,1,1)/$AH55,0)</f>
        <v>7.1895424836601302E-2</v>
      </c>
      <c r="AO55" s="1">
        <f ca="1">OFFSET(DATA!$F$6,$AG$10+27*AO$10,$AG55,1,1)</f>
        <v>7</v>
      </c>
      <c r="AP55" s="1">
        <f t="shared" ca="1" si="1"/>
        <v>7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6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280</v>
      </c>
      <c r="AI56" s="205">
        <f ca="1">IF($AH56&gt;0,OFFSET(DATA!$F$6,$AG$10+27*AI$10,$AG56,1,1)/$AH56,0)</f>
        <v>0.67142857142857137</v>
      </c>
      <c r="AJ56" s="205">
        <f ca="1">IF($AH56&gt;0,OFFSET(DATA!$F$6,$AG$10+27*AJ$10,$AG56,1,1)/$AH56,0)</f>
        <v>2.5000000000000001E-2</v>
      </c>
      <c r="AK56" s="205">
        <f ca="1">IF($AH56&gt;0,OFFSET(DATA!$F$6,$AG$10+27*AK$10,$AG56,1,1)/$AH56,0)</f>
        <v>6.4285714285714279E-2</v>
      </c>
      <c r="AL56" s="205">
        <f ca="1">IF($AH56&gt;0,OFFSET(DATA!$F$6,$AG$10+27*AL$10,$AG56,1,1)/$AH56,0)</f>
        <v>0.05</v>
      </c>
      <c r="AM56" s="205">
        <f ca="1">IF($AH56&gt;0,OFFSET(DATA!$F$6,$AG$10+27*AM$10,$AG56,1,1)/$AH56,0)</f>
        <v>0.10714285714285714</v>
      </c>
      <c r="AN56" s="205">
        <f ca="1">IF($AH56&gt;0,OFFSET(DATA!$F$6,$AG$10+27*AN$10,$AG56,1,1)/$AH56,0)</f>
        <v>5.7142857142857141E-2</v>
      </c>
      <c r="AO56" s="1">
        <f ca="1">OFFSET(DATA!$F$6,$AG$10+27*AO$10,$AG56,1,1)</f>
        <v>10</v>
      </c>
      <c r="AP56" s="1">
        <f t="shared" ca="1" si="1"/>
        <v>10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8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287</v>
      </c>
      <c r="AI57" s="205">
        <f ca="1">IF($AH57&gt;0,OFFSET(DATA!$F$6,$AG$10+27*AI$10,$AG57,1,1)/$AH57,0)</f>
        <v>0.68641114982578399</v>
      </c>
      <c r="AJ57" s="205">
        <f ca="1">IF($AH57&gt;0,OFFSET(DATA!$F$6,$AG$10+27*AJ$10,$AG57,1,1)/$AH57,0)</f>
        <v>2.0905923344947737E-2</v>
      </c>
      <c r="AK57" s="205">
        <f ca="1">IF($AH57&gt;0,OFFSET(DATA!$F$6,$AG$10+27*AK$10,$AG57,1,1)/$AH57,0)</f>
        <v>6.2717770034843204E-2</v>
      </c>
      <c r="AL57" s="205">
        <f ca="1">IF($AH57&gt;0,OFFSET(DATA!$F$6,$AG$10+27*AL$10,$AG57,1,1)/$AH57,0)</f>
        <v>3.484320557491289E-2</v>
      </c>
      <c r="AM57" s="205">
        <f ca="1">IF($AH57&gt;0,OFFSET(DATA!$F$6,$AG$10+27*AM$10,$AG57,1,1)/$AH57,0)</f>
        <v>9.7560975609756101E-2</v>
      </c>
      <c r="AN57" s="205">
        <f ca="1">IF($AH57&gt;0,OFFSET(DATA!$F$6,$AG$10+27*AN$10,$AG57,1,1)/$AH57,0)</f>
        <v>5.9233449477351915E-2</v>
      </c>
      <c r="AO57" s="1">
        <f ca="1">OFFSET(DATA!$F$6,$AG$10+27*AO$10,$AG57,1,1)</f>
        <v>5</v>
      </c>
      <c r="AP57" s="1">
        <f t="shared" ca="1" si="1"/>
        <v>5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6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292</v>
      </c>
      <c r="AI58" s="205">
        <f ca="1">IF($AH58&gt;0,OFFSET(DATA!$F$6,$AG$10+27*AI$10,$AG58,1,1)/$AH58,0)</f>
        <v>0.68150684931506844</v>
      </c>
      <c r="AJ58" s="205">
        <f ca="1">IF($AH58&gt;0,OFFSET(DATA!$F$6,$AG$10+27*AJ$10,$AG58,1,1)/$AH58,0)</f>
        <v>1.7123287671232876E-2</v>
      </c>
      <c r="AK58" s="205">
        <f ca="1">IF($AH58&gt;0,OFFSET(DATA!$F$6,$AG$10+27*AK$10,$AG58,1,1)/$AH58,0)</f>
        <v>5.8219178082191778E-2</v>
      </c>
      <c r="AL58" s="205">
        <f ca="1">IF($AH58&gt;0,OFFSET(DATA!$F$6,$AG$10+27*AL$10,$AG58,1,1)/$AH58,0)</f>
        <v>3.4246575342465752E-2</v>
      </c>
      <c r="AM58" s="205">
        <f ca="1">IF($AH58&gt;0,OFFSET(DATA!$F$6,$AG$10+27*AM$10,$AG58,1,1)/$AH58,0)</f>
        <v>0.11301369863013698</v>
      </c>
      <c r="AN58" s="205">
        <f ca="1">IF($AH58&gt;0,OFFSET(DATA!$F$6,$AG$10+27*AN$10,$AG58,1,1)/$AH58,0)</f>
        <v>6.5068493150684928E-2</v>
      </c>
      <c r="AO58" s="1">
        <f ca="1">OFFSET(DATA!$F$6,$AG$10+27*AO$10,$AG58,1,1)</f>
        <v>8</v>
      </c>
      <c r="AP58" s="1">
        <f t="shared" ca="1" si="1"/>
        <v>8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7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304</v>
      </c>
      <c r="AI59" s="205">
        <f ca="1">IF($AH59&gt;0,OFFSET(DATA!$F$6,$AG$10+27*AI$10,$AG59,1,1)/$AH59,0)</f>
        <v>0.67105263157894735</v>
      </c>
      <c r="AJ59" s="205">
        <f ca="1">IF($AH59&gt;0,OFFSET(DATA!$F$6,$AG$10+27*AJ$10,$AG59,1,1)/$AH59,0)</f>
        <v>1.6447368421052631E-2</v>
      </c>
      <c r="AK59" s="205">
        <f ca="1">IF($AH59&gt;0,OFFSET(DATA!$F$6,$AG$10+27*AK$10,$AG59,1,1)/$AH59,0)</f>
        <v>5.5921052631578948E-2</v>
      </c>
      <c r="AL59" s="205">
        <f ca="1">IF($AH59&gt;0,OFFSET(DATA!$F$6,$AG$10+27*AL$10,$AG59,1,1)/$AH59,0)</f>
        <v>1.9736842105263157E-2</v>
      </c>
      <c r="AM59" s="205">
        <f ca="1">IF($AH59&gt;0,OFFSET(DATA!$F$6,$AG$10+27*AM$10,$AG59,1,1)/$AH59,0)</f>
        <v>0.10526315789473684</v>
      </c>
      <c r="AN59" s="205">
        <f ca="1">IF($AH59&gt;0,OFFSET(DATA!$F$6,$AG$10+27*AN$10,$AG59,1,1)/$AH59,0)</f>
        <v>6.9078947368421059E-2</v>
      </c>
      <c r="AO59" s="1">
        <f ca="1">OFFSET(DATA!$F$6,$AG$10+27*AO$10,$AG59,1,1)</f>
        <v>8</v>
      </c>
      <c r="AP59" s="1">
        <f t="shared" ca="1" si="1"/>
        <v>8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8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264</v>
      </c>
      <c r="AI60" s="205">
        <f ca="1">IF($AH60&gt;0,OFFSET(DATA!$F$6,$AG$10+27*AI$10,$AG60,1,1)/$AH60,0)</f>
        <v>0.66666666666666663</v>
      </c>
      <c r="AJ60" s="205">
        <f ca="1">IF($AH60&gt;0,OFFSET(DATA!$F$6,$AG$10+27*AJ$10,$AG60,1,1)/$AH60,0)</f>
        <v>2.2727272727272728E-2</v>
      </c>
      <c r="AK60" s="205">
        <f ca="1">IF($AH60&gt;0,OFFSET(DATA!$F$6,$AG$10+27*AK$10,$AG60,1,1)/$AH60,0)</f>
        <v>6.4393939393939392E-2</v>
      </c>
      <c r="AL60" s="205">
        <f ca="1">IF($AH60&gt;0,OFFSET(DATA!$F$6,$AG$10+27*AL$10,$AG60,1,1)/$AH60,0)</f>
        <v>3.4090909090909088E-2</v>
      </c>
      <c r="AM60" s="205">
        <f ca="1">IF($AH60&gt;0,OFFSET(DATA!$F$6,$AG$10+27*AM$10,$AG60,1,1)/$AH60,0)</f>
        <v>7.575757575757576E-2</v>
      </c>
      <c r="AN60" s="205">
        <f ca="1">IF($AH60&gt;0,OFFSET(DATA!$F$6,$AG$10+27*AN$10,$AG60,1,1)/$AH60,0)</f>
        <v>3.787878787878788E-2</v>
      </c>
      <c r="AO60" s="1">
        <f ca="1">OFFSET(DATA!$F$6,$AG$10+27*AO$10,$AG60,1,1)</f>
        <v>9</v>
      </c>
      <c r="AP60" s="1">
        <f t="shared" ca="1" si="1"/>
        <v>9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9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271</v>
      </c>
      <c r="AI61" s="205">
        <f ca="1">IF($AH61&gt;0,OFFSET(DATA!$F$6,$AG$10+27*AI$10,$AG61,1,1)/$AH61,0)</f>
        <v>0.64575645756457567</v>
      </c>
      <c r="AJ61" s="205">
        <f ca="1">IF($AH61&gt;0,OFFSET(DATA!$F$6,$AG$10+27*AJ$10,$AG61,1,1)/$AH61,0)</f>
        <v>2.2140221402214021E-2</v>
      </c>
      <c r="AK61" s="205">
        <f ca="1">IF($AH61&gt;0,OFFSET(DATA!$F$6,$AG$10+27*AK$10,$AG61,1,1)/$AH61,0)</f>
        <v>6.273062730627306E-2</v>
      </c>
      <c r="AL61" s="205">
        <f ca="1">IF($AH61&gt;0,OFFSET(DATA!$F$6,$AG$10+27*AL$10,$AG61,1,1)/$AH61,0)</f>
        <v>2.9520295202952029E-2</v>
      </c>
      <c r="AM61" s="205">
        <f ca="1">IF($AH61&gt;0,OFFSET(DATA!$F$6,$AG$10+27*AM$10,$AG61,1,1)/$AH61,0)</f>
        <v>9.5940959409594101E-2</v>
      </c>
      <c r="AN61" s="205">
        <f ca="1">IF($AH61&gt;0,OFFSET(DATA!$F$6,$AG$10+27*AN$10,$AG61,1,1)/$AH61,0)</f>
        <v>4.4280442804428041E-2</v>
      </c>
      <c r="AO61" s="1">
        <f ca="1">OFFSET(DATA!$F$6,$AG$10+27*AO$10,$AG61,1,1)</f>
        <v>9</v>
      </c>
      <c r="AP61" s="1">
        <f t="shared" ca="1" si="1"/>
        <v>9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10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286</v>
      </c>
      <c r="AI62" s="205">
        <f ca="1">IF($AH62&gt;0,OFFSET(DATA!$F$6,$AG$10+27*AI$10,$AG62,1,1)/$AH62,0)</f>
        <v>0.64335664335664333</v>
      </c>
      <c r="AJ62" s="205">
        <f ca="1">IF($AH62&gt;0,OFFSET(DATA!$F$6,$AG$10+27*AJ$10,$AG62,1,1)/$AH62,0)</f>
        <v>2.4475524475524476E-2</v>
      </c>
      <c r="AK62" s="205">
        <f ca="1">IF($AH62&gt;0,OFFSET(DATA!$F$6,$AG$10+27*AK$10,$AG62,1,1)/$AH62,0)</f>
        <v>5.944055944055944E-2</v>
      </c>
      <c r="AL62" s="205">
        <f ca="1">IF($AH62&gt;0,OFFSET(DATA!$F$6,$AG$10+27*AL$10,$AG62,1,1)/$AH62,0)</f>
        <v>4.5454545454545456E-2</v>
      </c>
      <c r="AM62" s="205">
        <f ca="1">IF($AH62&gt;0,OFFSET(DATA!$F$6,$AG$10+27*AM$10,$AG62,1,1)/$AH62,0)</f>
        <v>8.7412587412587409E-2</v>
      </c>
      <c r="AN62" s="205">
        <f ca="1">IF($AH62&gt;0,OFFSET(DATA!$F$6,$AG$10+27*AN$10,$AG62,1,1)/$AH62,0)</f>
        <v>5.2447552447552448E-2</v>
      </c>
      <c r="AO62" s="1">
        <f ca="1">OFFSET(DATA!$F$6,$AG$10+27*AO$10,$AG62,1,1)</f>
        <v>10</v>
      </c>
      <c r="AP62" s="1">
        <f t="shared" ca="1" si="1"/>
        <v>10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10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287</v>
      </c>
      <c r="AI63" s="205">
        <f ca="1">IF($AH63&gt;0,OFFSET(DATA!$F$6,$AG$10+27*AI$10,$AG63,1,1)/$AH63,0)</f>
        <v>0.6376306620209059</v>
      </c>
      <c r="AJ63" s="205">
        <f ca="1">IF($AH63&gt;0,OFFSET(DATA!$F$6,$AG$10+27*AJ$10,$AG63,1,1)/$AH63,0)</f>
        <v>2.7874564459930314E-2</v>
      </c>
      <c r="AK63" s="205">
        <f ca="1">IF($AH63&gt;0,OFFSET(DATA!$F$6,$AG$10+27*AK$10,$AG63,1,1)/$AH63,0)</f>
        <v>5.9233449477351915E-2</v>
      </c>
      <c r="AL63" s="205">
        <f ca="1">IF($AH63&gt;0,OFFSET(DATA!$F$6,$AG$10+27*AL$10,$AG63,1,1)/$AH63,0)</f>
        <v>6.2717770034843204E-2</v>
      </c>
      <c r="AM63" s="205">
        <f ca="1">IF($AH63&gt;0,OFFSET(DATA!$F$6,$AG$10+27*AM$10,$AG63,1,1)/$AH63,0)</f>
        <v>0.12543554006968641</v>
      </c>
      <c r="AN63" s="205">
        <f ca="1">IF($AH63&gt;0,OFFSET(DATA!$F$6,$AG$10+27*AN$10,$AG63,1,1)/$AH63,0)</f>
        <v>6.2717770034843204E-2</v>
      </c>
      <c r="AO63" s="1">
        <f ca="1">OFFSET(DATA!$F$6,$AG$10+27*AO$10,$AG63,1,1)</f>
        <v>11</v>
      </c>
      <c r="AP63" s="1">
        <f t="shared" ca="1" si="1"/>
        <v>11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10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290</v>
      </c>
      <c r="AI64" s="205">
        <f ca="1">IF($AH64&gt;0,OFFSET(DATA!$F$6,$AG$10+27*AI$10,$AG64,1,1)/$AH64,0)</f>
        <v>0.64482758620689651</v>
      </c>
      <c r="AJ64" s="205">
        <f ca="1">IF($AH64&gt;0,OFFSET(DATA!$F$6,$AG$10+27*AJ$10,$AG64,1,1)/$AH64,0)</f>
        <v>1.7241379310344827E-2</v>
      </c>
      <c r="AK64" s="205">
        <f ca="1">IF($AH64&gt;0,OFFSET(DATA!$F$6,$AG$10+27*AK$10,$AG64,1,1)/$AH64,0)</f>
        <v>6.2068965517241378E-2</v>
      </c>
      <c r="AL64" s="205">
        <f ca="1">IF($AH64&gt;0,OFFSET(DATA!$F$6,$AG$10+27*AL$10,$AG64,1,1)/$AH64,0)</f>
        <v>3.793103448275862E-2</v>
      </c>
      <c r="AM64" s="205">
        <f ca="1">IF($AH64&gt;0,OFFSET(DATA!$F$6,$AG$10+27*AM$10,$AG64,1,1)/$AH64,0)</f>
        <v>0.13448275862068965</v>
      </c>
      <c r="AN64" s="205">
        <f ca="1">IF($AH64&gt;0,OFFSET(DATA!$F$6,$AG$10+27*AN$10,$AG64,1,1)/$AH64,0)</f>
        <v>6.8965517241379309E-2</v>
      </c>
      <c r="AO64" s="1">
        <f ca="1">OFFSET(DATA!$F$6,$AG$10+27*AO$10,$AG64,1,1)</f>
        <v>10</v>
      </c>
      <c r="AP64" s="1">
        <f t="shared" ca="1" si="1"/>
        <v>10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10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257</v>
      </c>
      <c r="AI65" s="205">
        <f ca="1">IF($AH65&gt;0,OFFSET(DATA!$F$6,$AG$10+27*AI$10,$AG65,1,1)/$AH65,0)</f>
        <v>0.62645914396887159</v>
      </c>
      <c r="AJ65" s="205">
        <f ca="1">IF($AH65&gt;0,OFFSET(DATA!$F$6,$AG$10+27*AJ$10,$AG65,1,1)/$AH65,0)</f>
        <v>1.556420233463035E-2</v>
      </c>
      <c r="AK65" s="205">
        <f ca="1">IF($AH65&gt;0,OFFSET(DATA!$F$6,$AG$10+27*AK$10,$AG65,1,1)/$AH65,0)</f>
        <v>7.0038910505836577E-2</v>
      </c>
      <c r="AL65" s="205">
        <f ca="1">IF($AH65&gt;0,OFFSET(DATA!$F$6,$AG$10+27*AL$10,$AG65,1,1)/$AH65,0)</f>
        <v>5.4474708171206226E-2</v>
      </c>
      <c r="AM65" s="205">
        <f ca="1">IF($AH65&gt;0,OFFSET(DATA!$F$6,$AG$10+27*AM$10,$AG65,1,1)/$AH65,0)</f>
        <v>0.13229571984435798</v>
      </c>
      <c r="AN65" s="205">
        <f ca="1">IF($AH65&gt;0,OFFSET(DATA!$F$6,$AG$10+27*AN$10,$AG65,1,1)/$AH65,0)</f>
        <v>5.4474708171206226E-2</v>
      </c>
      <c r="AO65" s="1">
        <f ca="1">OFFSET(DATA!$F$6,$AG$10+27*AO$10,$AG65,1,1)</f>
        <v>12</v>
      </c>
      <c r="AP65" s="1">
        <f t="shared" ca="1" si="1"/>
        <v>12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12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265</v>
      </c>
      <c r="AI66" s="205">
        <f ca="1">IF($AH66&gt;0,OFFSET(DATA!$F$6,$AG$10+27*AI$10,$AG66,1,1)/$AH66,0)</f>
        <v>0.61886792452830186</v>
      </c>
      <c r="AJ66" s="205">
        <f ca="1">IF($AH66&gt;0,OFFSET(DATA!$F$6,$AG$10+27*AJ$10,$AG66,1,1)/$AH66,0)</f>
        <v>2.2641509433962263E-2</v>
      </c>
      <c r="AK66" s="205">
        <f ca="1">IF($AH66&gt;0,OFFSET(DATA!$F$6,$AG$10+27*AK$10,$AG66,1,1)/$AH66,0)</f>
        <v>6.4150943396226415E-2</v>
      </c>
      <c r="AL66" s="205">
        <f ca="1">IF($AH66&gt;0,OFFSET(DATA!$F$6,$AG$10+27*AL$10,$AG66,1,1)/$AH66,0)</f>
        <v>6.0377358490566038E-2</v>
      </c>
      <c r="AM66" s="205">
        <f ca="1">IF($AH66&gt;0,OFFSET(DATA!$F$6,$AG$10+27*AM$10,$AG66,1,1)/$AH66,0)</f>
        <v>0.10188679245283019</v>
      </c>
      <c r="AN66" s="205">
        <f ca="1">IF($AH66&gt;0,OFFSET(DATA!$F$6,$AG$10+27*AN$10,$AG66,1,1)/$AH66,0)</f>
        <v>6.4150943396226415E-2</v>
      </c>
      <c r="AO66" s="1">
        <f ca="1">OFFSET(DATA!$F$6,$AG$10+27*AO$10,$AG66,1,1)</f>
        <v>16</v>
      </c>
      <c r="AP66" s="1">
        <f t="shared" ca="1" si="1"/>
        <v>16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16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269</v>
      </c>
      <c r="AI67" s="205">
        <f ca="1">IF($AH67&gt;0,OFFSET(DATA!$F$6,$AG$10+27*AI$10,$AG67,1,1)/$AH67,0)</f>
        <v>0.63197026022304836</v>
      </c>
      <c r="AJ67" s="205">
        <f ca="1">IF($AH67&gt;0,OFFSET(DATA!$F$6,$AG$10+27*AJ$10,$AG67,1,1)/$AH67,0)</f>
        <v>2.2304832713754646E-2</v>
      </c>
      <c r="AK67" s="205">
        <f ca="1">IF($AH67&gt;0,OFFSET(DATA!$F$6,$AG$10+27*AK$10,$AG67,1,1)/$AH67,0)</f>
        <v>6.3197026022304828E-2</v>
      </c>
      <c r="AL67" s="205">
        <f ca="1">IF($AH67&gt;0,OFFSET(DATA!$F$6,$AG$10+27*AL$10,$AG67,1,1)/$AH67,0)</f>
        <v>5.5762081784386616E-2</v>
      </c>
      <c r="AM67" s="205">
        <f ca="1">IF($AH67&gt;0,OFFSET(DATA!$F$6,$AG$10+27*AM$10,$AG67,1,1)/$AH67,0)</f>
        <v>0.13011152416356878</v>
      </c>
      <c r="AN67" s="205">
        <f ca="1">IF($AH67&gt;0,OFFSET(DATA!$F$6,$AG$10+27*AN$10,$AG67,1,1)/$AH67,0)</f>
        <v>8.5501858736059477E-2</v>
      </c>
      <c r="AO67" s="1">
        <f ca="1">OFFSET(DATA!$F$6,$AG$10+27*AO$10,$AG67,1,1)</f>
        <v>12</v>
      </c>
      <c r="AP67" s="1">
        <f t="shared" ca="1" si="1"/>
        <v>12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12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277</v>
      </c>
      <c r="AI68" s="205">
        <f ca="1">IF($AH68&gt;0,OFFSET(DATA!$F$6,$AG$10+27*AI$10,$AG68,1,1)/$AH68,0)</f>
        <v>0.65703971119133575</v>
      </c>
      <c r="AJ68" s="205">
        <f ca="1">IF($AH68&gt;0,OFFSET(DATA!$F$6,$AG$10+27*AJ$10,$AG68,1,1)/$AH68,0)</f>
        <v>2.5270758122743681E-2</v>
      </c>
      <c r="AK68" s="205">
        <f ca="1">IF($AH68&gt;0,OFFSET(DATA!$F$6,$AG$10+27*AK$10,$AG68,1,1)/$AH68,0)</f>
        <v>6.4981949458483748E-2</v>
      </c>
      <c r="AL68" s="205">
        <f ca="1">IF($AH68&gt;0,OFFSET(DATA!$F$6,$AG$10+27*AL$10,$AG68,1,1)/$AH68,0)</f>
        <v>5.4151624548736461E-2</v>
      </c>
      <c r="AM68" s="205">
        <f ca="1">IF($AH68&gt;0,OFFSET(DATA!$F$6,$AG$10+27*AM$10,$AG68,1,1)/$AH68,0)</f>
        <v>0.10469314079422383</v>
      </c>
      <c r="AN68" s="205">
        <f ca="1">IF($AH68&gt;0,OFFSET(DATA!$F$6,$AG$10+27*AN$10,$AG68,1,1)/$AH68,0)</f>
        <v>7.9422382671480149E-2</v>
      </c>
      <c r="AO68" s="1">
        <f ca="1">OFFSET(DATA!$F$6,$AG$10+27*AO$10,$AG68,1,1)</f>
        <v>12</v>
      </c>
      <c r="AP68" s="1">
        <f t="shared" ca="1" si="1"/>
        <v>12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11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242</v>
      </c>
      <c r="AI69" s="205">
        <f ca="1">IF($AH69&gt;0,OFFSET(DATA!$F$6,$AG$10+27*AI$10,$AG69,1,1)/$AH69,0)</f>
        <v>0.64876033057851235</v>
      </c>
      <c r="AJ69" s="205">
        <f ca="1">IF($AH69&gt;0,OFFSET(DATA!$F$6,$AG$10+27*AJ$10,$AG69,1,1)/$AH69,0)</f>
        <v>3.3057851239669422E-2</v>
      </c>
      <c r="AK69" s="205">
        <f ca="1">IF($AH69&gt;0,OFFSET(DATA!$F$6,$AG$10+27*AK$10,$AG69,1,1)/$AH69,0)</f>
        <v>7.0247933884297523E-2</v>
      </c>
      <c r="AL69" s="205">
        <f ca="1">IF($AH69&gt;0,OFFSET(DATA!$F$6,$AG$10+27*AL$10,$AG69,1,1)/$AH69,0)</f>
        <v>7.0247933884297523E-2</v>
      </c>
      <c r="AM69" s="205">
        <f ca="1">IF($AH69&gt;0,OFFSET(DATA!$F$6,$AG$10+27*AM$10,$AG69,1,1)/$AH69,0)</f>
        <v>8.2644628099173556E-2</v>
      </c>
      <c r="AN69" s="205">
        <f ca="1">IF($AH69&gt;0,OFFSET(DATA!$F$6,$AG$10+27*AN$10,$AG69,1,1)/$AH69,0)</f>
        <v>4.1322314049586778E-2</v>
      </c>
      <c r="AO69" s="1">
        <f ca="1">OFFSET(DATA!$F$6,$AG$10+27*AO$10,$AG69,1,1)</f>
        <v>13</v>
      </c>
      <c r="AP69" s="1">
        <f t="shared" ca="1" si="1"/>
        <v>13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13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261</v>
      </c>
      <c r="AI70" s="205">
        <f ca="1">IF($AH70&gt;0,OFFSET(DATA!$F$6,$AG$10+27*AI$10,$AG70,1,1)/$AH70,0)</f>
        <v>0.62068965517241381</v>
      </c>
      <c r="AJ70" s="205">
        <f ca="1">IF($AH70&gt;0,OFFSET(DATA!$F$6,$AG$10+27*AJ$10,$AG70,1,1)/$AH70,0)</f>
        <v>2.2988505747126436E-2</v>
      </c>
      <c r="AK70" s="205">
        <f ca="1">IF($AH70&gt;0,OFFSET(DATA!$F$6,$AG$10+27*AK$10,$AG70,1,1)/$AH70,0)</f>
        <v>6.8965517241379309E-2</v>
      </c>
      <c r="AL70" s="205">
        <f ca="1">IF($AH70&gt;0,OFFSET(DATA!$F$6,$AG$10+27*AL$10,$AG70,1,1)/$AH70,0)</f>
        <v>4.5977011494252873E-2</v>
      </c>
      <c r="AM70" s="205">
        <f ca="1">IF($AH70&gt;0,OFFSET(DATA!$F$6,$AG$10+27*AM$10,$AG70,1,1)/$AH70,0)</f>
        <v>0.10727969348659004</v>
      </c>
      <c r="AN70" s="205">
        <f ca="1">IF($AH70&gt;0,OFFSET(DATA!$F$6,$AG$10+27*AN$10,$AG70,1,1)/$AH70,0)</f>
        <v>6.5134099616858232E-2</v>
      </c>
      <c r="AO70" s="1">
        <f ca="1">OFFSET(DATA!$F$6,$AG$10+27*AO$10,$AG70,1,1)</f>
        <v>17</v>
      </c>
      <c r="AP70" s="1">
        <f t="shared" ca="1" si="1"/>
        <v>17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17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272</v>
      </c>
      <c r="AI71" s="205">
        <f ca="1">IF($AH71&gt;0,OFFSET(DATA!$F$6,$AG$10+27*AI$10,$AG71,1,1)/$AH71,0)</f>
        <v>0.625</v>
      </c>
      <c r="AJ71" s="205">
        <f ca="1">IF($AH71&gt;0,OFFSET(DATA!$F$6,$AG$10+27*AJ$10,$AG71,1,1)/$AH71,0)</f>
        <v>2.2058823529411766E-2</v>
      </c>
      <c r="AK71" s="205">
        <f ca="1">IF($AH71&gt;0,OFFSET(DATA!$F$6,$AG$10+27*AK$10,$AG71,1,1)/$AH71,0)</f>
        <v>6.985294117647059E-2</v>
      </c>
      <c r="AL71" s="205">
        <f ca="1">IF($AH71&gt;0,OFFSET(DATA!$F$6,$AG$10+27*AL$10,$AG71,1,1)/$AH71,0)</f>
        <v>3.6764705882352942E-2</v>
      </c>
      <c r="AM71" s="205">
        <f ca="1">IF($AH71&gt;0,OFFSET(DATA!$F$6,$AG$10+27*AM$10,$AG71,1,1)/$AH71,0)</f>
        <v>0.13235294117647059</v>
      </c>
      <c r="AN71" s="205">
        <f ca="1">IF($AH71&gt;0,OFFSET(DATA!$F$6,$AG$10+27*AN$10,$AG71,1,1)/$AH71,0)</f>
        <v>8.455882352941177E-2</v>
      </c>
      <c r="AO71" s="1">
        <f ca="1">OFFSET(DATA!$F$6,$AG$10+27*AO$10,$AG71,1,1)</f>
        <v>15</v>
      </c>
      <c r="AP71" s="1">
        <f t="shared" ca="1" si="1"/>
        <v>15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16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282</v>
      </c>
      <c r="AI72" s="205">
        <f ca="1">IF($AH72&gt;0,OFFSET(DATA!$F$6,$AG$10+27*AI$10,$AG72,1,1)/$AH72,0)</f>
        <v>0.62056737588652477</v>
      </c>
      <c r="AJ72" s="205">
        <f ca="1">IF($AH72&gt;0,OFFSET(DATA!$F$6,$AG$10+27*AJ$10,$AG72,1,1)/$AH72,0)</f>
        <v>2.1276595744680851E-2</v>
      </c>
      <c r="AK72" s="205">
        <f ca="1">IF($AH72&gt;0,OFFSET(DATA!$F$6,$AG$10+27*AK$10,$AG72,1,1)/$AH72,0)</f>
        <v>6.3829787234042548E-2</v>
      </c>
      <c r="AL72" s="205">
        <f ca="1">IF($AH72&gt;0,OFFSET(DATA!$F$6,$AG$10+27*AL$10,$AG72,1,1)/$AH72,0)</f>
        <v>3.1914893617021274E-2</v>
      </c>
      <c r="AM72" s="205">
        <f ca="1">IF($AH72&gt;0,OFFSET(DATA!$F$6,$AG$10+27*AM$10,$AG72,1,1)/$AH72,0)</f>
        <v>0.1276595744680851</v>
      </c>
      <c r="AN72" s="205">
        <f ca="1">IF($AH72&gt;0,OFFSET(DATA!$F$6,$AG$10+27*AN$10,$AG72,1,1)/$AH72,0)</f>
        <v>8.8652482269503549E-2</v>
      </c>
      <c r="AO72" s="1">
        <f ca="1">OFFSET(DATA!$F$6,$AG$10+27*AO$10,$AG72,1,1)</f>
        <v>14</v>
      </c>
      <c r="AP72" s="1">
        <f t="shared" ca="1" si="1"/>
        <v>14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15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230</v>
      </c>
      <c r="AI73" s="205">
        <f ca="1">IF($AH73&gt;0,OFFSET(DATA!$F$6,$AG$10+27*AI$10,$AG73,1,1)/$AH73,0)</f>
        <v>0.65217391304347827</v>
      </c>
      <c r="AJ73" s="205">
        <f ca="1">IF($AH73&gt;0,OFFSET(DATA!$F$6,$AG$10+27*AJ$10,$AG73,1,1)/$AH73,0)</f>
        <v>1.3043478260869565E-2</v>
      </c>
      <c r="AK73" s="205">
        <f ca="1">IF($AH73&gt;0,OFFSET(DATA!$F$6,$AG$10+27*AK$10,$AG73,1,1)/$AH73,0)</f>
        <v>7.3913043478260873E-2</v>
      </c>
      <c r="AL73" s="205">
        <f ca="1">IF($AH73&gt;0,OFFSET(DATA!$F$6,$AG$10+27*AL$10,$AG73,1,1)/$AH73,0)</f>
        <v>3.4782608695652174E-2</v>
      </c>
      <c r="AM73" s="205">
        <f ca="1">IF($AH73&gt;0,OFFSET(DATA!$F$6,$AG$10+27*AM$10,$AG73,1,1)/$AH73,0)</f>
        <v>9.5652173913043481E-2</v>
      </c>
      <c r="AN73" s="205">
        <f ca="1">IF($AH73&gt;0,OFFSET(DATA!$F$6,$AG$10+27*AN$10,$AG73,1,1)/$AH73,0)</f>
        <v>6.5217391304347824E-2</v>
      </c>
      <c r="AO73" s="1">
        <f ca="1">OFFSET(DATA!$F$6,$AG$10+27*AO$10,$AG73,1,1)</f>
        <v>12</v>
      </c>
      <c r="AP73" s="1">
        <f t="shared" ca="1" si="1"/>
        <v>12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12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222</v>
      </c>
      <c r="AI74" s="205">
        <f ca="1">IF($AH74&gt;0,OFFSET(DATA!$F$6,$AG$10+27*AI$10,$AG74,1,1)/$AH74,0)</f>
        <v>0.66666666666666663</v>
      </c>
      <c r="AJ74" s="205">
        <f ca="1">IF($AH74&gt;0,OFFSET(DATA!$F$6,$AG$10+27*AJ$10,$AG74,1,1)/$AH74,0)</f>
        <v>2.7027027027027029E-2</v>
      </c>
      <c r="AK74" s="205">
        <f ca="1">IF($AH74&gt;0,OFFSET(DATA!$F$6,$AG$10+27*AK$10,$AG74,1,1)/$AH74,0)</f>
        <v>7.6576576576576572E-2</v>
      </c>
      <c r="AL74" s="205">
        <f ca="1">IF($AH74&gt;0,OFFSET(DATA!$F$6,$AG$10+27*AL$10,$AG74,1,1)/$AH74,0)</f>
        <v>3.6036036036036036E-2</v>
      </c>
      <c r="AM74" s="205">
        <f ca="1">IF($AH74&gt;0,OFFSET(DATA!$F$6,$AG$10+27*AM$10,$AG74,1,1)/$AH74,0)</f>
        <v>7.6576576576576572E-2</v>
      </c>
      <c r="AN74" s="205">
        <f ca="1">IF($AH74&gt;0,OFFSET(DATA!$F$6,$AG$10+27*AN$10,$AG74,1,1)/$AH74,0)</f>
        <v>5.4054054054054057E-2</v>
      </c>
      <c r="AO74" s="1">
        <f ca="1">OFFSET(DATA!$F$6,$AG$10+27*AO$10,$AG74,1,1)</f>
        <v>10</v>
      </c>
      <c r="AP74" s="1">
        <f t="shared" ca="1" si="1"/>
        <v>10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10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234</v>
      </c>
      <c r="AI75" s="205">
        <f ca="1">IF($AH75&gt;0,OFFSET(DATA!$F$6,$AG$10+27*AI$10,$AG75,1,1)/$AH75,0)</f>
        <v>0.66239316239316237</v>
      </c>
      <c r="AJ75" s="205">
        <f ca="1">IF($AH75&gt;0,OFFSET(DATA!$F$6,$AG$10+27*AJ$10,$AG75,1,1)/$AH75,0)</f>
        <v>3.8461538461538464E-2</v>
      </c>
      <c r="AK75" s="205">
        <f ca="1">IF($AH75&gt;0,OFFSET(DATA!$F$6,$AG$10+27*AK$10,$AG75,1,1)/$AH75,0)</f>
        <v>8.11965811965812E-2</v>
      </c>
      <c r="AL75" s="205">
        <f ca="1">IF($AH75&gt;0,OFFSET(DATA!$F$6,$AG$10+27*AL$10,$AG75,1,1)/$AH75,0)</f>
        <v>2.9914529914529916E-2</v>
      </c>
      <c r="AM75" s="205">
        <f ca="1">IF($AH75&gt;0,OFFSET(DATA!$F$6,$AG$10+27*AM$10,$AG75,1,1)/$AH75,0)</f>
        <v>6.8376068376068383E-2</v>
      </c>
      <c r="AN75" s="205">
        <f ca="1">IF($AH75&gt;0,OFFSET(DATA!$F$6,$AG$10+27*AN$10,$AG75,1,1)/$AH75,0)</f>
        <v>2.564102564102564E-2</v>
      </c>
      <c r="AO75" s="1">
        <f ca="1">OFFSET(DATA!$F$6,$AG$10+27*AO$10,$AG75,1,1)</f>
        <v>11</v>
      </c>
      <c r="AP75" s="1">
        <f t="shared" ca="1" si="1"/>
        <v>11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11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239</v>
      </c>
      <c r="AI76" s="205">
        <f ca="1">IF($AH76&gt;0,OFFSET(DATA!$F$6,$AG$10+27*AI$10,$AG76,1,1)/$AH76,0)</f>
        <v>0.66108786610878656</v>
      </c>
      <c r="AJ76" s="205">
        <f ca="1">IF($AH76&gt;0,OFFSET(DATA!$F$6,$AG$10+27*AJ$10,$AG76,1,1)/$AH76,0)</f>
        <v>2.9288702928870293E-2</v>
      </c>
      <c r="AK76" s="205">
        <f ca="1">IF($AH76&gt;0,OFFSET(DATA!$F$6,$AG$10+27*AK$10,$AG76,1,1)/$AH76,0)</f>
        <v>7.5313807531380755E-2</v>
      </c>
      <c r="AL76" s="205">
        <f ca="1">IF($AH76&gt;0,OFFSET(DATA!$F$6,$AG$10+27*AL$10,$AG76,1,1)/$AH76,0)</f>
        <v>3.3472803347280332E-2</v>
      </c>
      <c r="AM76" s="205">
        <f ca="1">IF($AH76&gt;0,OFFSET(DATA!$F$6,$AG$10+27*AM$10,$AG76,1,1)/$AH76,0)</f>
        <v>6.903765690376569E-2</v>
      </c>
      <c r="AN76" s="205">
        <f ca="1">IF($AH76&gt;0,OFFSET(DATA!$F$6,$AG$10+27*AN$10,$AG76,1,1)/$AH76,0)</f>
        <v>3.7656903765690378E-2</v>
      </c>
      <c r="AO76" s="1">
        <f ca="1">OFFSET(DATA!$F$6,$AG$10+27*AO$10,$AG76,1,1)</f>
        <v>11</v>
      </c>
      <c r="AP76" s="1">
        <f t="shared" ca="1" si="1"/>
        <v>11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11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218</v>
      </c>
      <c r="AI77" s="205">
        <f ca="1">IF($AH77&gt;0,OFFSET(DATA!$F$6,$AG$10+27*AI$10,$AG77,1,1)/$AH77,0)</f>
        <v>0.6834862385321101</v>
      </c>
      <c r="AJ77" s="205">
        <f ca="1">IF($AH77&gt;0,OFFSET(DATA!$F$6,$AG$10+27*AJ$10,$AG77,1,1)/$AH77,0)</f>
        <v>2.2935779816513763E-2</v>
      </c>
      <c r="AK77" s="205">
        <f ca="1">IF($AH77&gt;0,OFFSET(DATA!$F$6,$AG$10+27*AK$10,$AG77,1,1)/$AH77,0)</f>
        <v>8.2568807339449546E-2</v>
      </c>
      <c r="AL77" s="205">
        <f ca="1">IF($AH77&gt;0,OFFSET(DATA!$F$6,$AG$10+27*AL$10,$AG77,1,1)/$AH77,0)</f>
        <v>2.7522935779816515E-2</v>
      </c>
      <c r="AM77" s="205">
        <f ca="1">IF($AH77&gt;0,OFFSET(DATA!$F$6,$AG$10+27*AM$10,$AG77,1,1)/$AH77,0)</f>
        <v>8.7155963302752298E-2</v>
      </c>
      <c r="AN77" s="205">
        <f ca="1">IF($AH77&gt;0,OFFSET(DATA!$F$6,$AG$10+27*AN$10,$AG77,1,1)/$AH77,0)</f>
        <v>4.5871559633027525E-2</v>
      </c>
      <c r="AO77" s="1">
        <f ca="1">OFFSET(DATA!$F$6,$AG$10+27*AO$10,$AG77,1,1)</f>
        <v>9</v>
      </c>
      <c r="AP77" s="1">
        <f t="shared" ref="AP77:AP140" ca="1" si="3">IF($AP$8=1,$AO77,$BA77)</f>
        <v>9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9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223</v>
      </c>
      <c r="AI78" s="205">
        <f ca="1">IF($AH78&gt;0,OFFSET(DATA!$F$6,$AG$10+27*AI$10,$AG78,1,1)/$AH78,0)</f>
        <v>0.65919282511210764</v>
      </c>
      <c r="AJ78" s="205">
        <f ca="1">IF($AH78&gt;0,OFFSET(DATA!$F$6,$AG$10+27*AJ$10,$AG78,1,1)/$AH78,0)</f>
        <v>1.3452914798206279E-2</v>
      </c>
      <c r="AK78" s="205">
        <f ca="1">IF($AH78&gt;0,OFFSET(DATA!$F$6,$AG$10+27*AK$10,$AG78,1,1)/$AH78,0)</f>
        <v>8.520179372197309E-2</v>
      </c>
      <c r="AL78" s="205">
        <f ca="1">IF($AH78&gt;0,OFFSET(DATA!$F$6,$AG$10+27*AL$10,$AG78,1,1)/$AH78,0)</f>
        <v>1.3452914798206279E-2</v>
      </c>
      <c r="AM78" s="205">
        <f ca="1">IF($AH78&gt;0,OFFSET(DATA!$F$6,$AG$10+27*AM$10,$AG78,1,1)/$AH78,0)</f>
        <v>0.1031390134529148</v>
      </c>
      <c r="AN78" s="205">
        <f ca="1">IF($AH78&gt;0,OFFSET(DATA!$F$6,$AG$10+27*AN$10,$AG78,1,1)/$AH78,0)</f>
        <v>4.0358744394618833E-2</v>
      </c>
      <c r="AO78" s="1">
        <f ca="1">OFFSET(DATA!$F$6,$AG$10+27*AO$10,$AG78,1,1)</f>
        <v>9</v>
      </c>
      <c r="AP78" s="1">
        <f t="shared" ca="1" si="3"/>
        <v>9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9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237</v>
      </c>
      <c r="AI79" s="205">
        <f ca="1">IF($AH79&gt;0,OFFSET(DATA!$F$6,$AG$10+27*AI$10,$AG79,1,1)/$AH79,0)</f>
        <v>0.6371308016877637</v>
      </c>
      <c r="AJ79" s="205">
        <f ca="1">IF($AH79&gt;0,OFFSET(DATA!$F$6,$AG$10+27*AJ$10,$AG79,1,1)/$AH79,0)</f>
        <v>1.2658227848101266E-2</v>
      </c>
      <c r="AK79" s="205">
        <f ca="1">IF($AH79&gt;0,OFFSET(DATA!$F$6,$AG$10+27*AK$10,$AG79,1,1)/$AH79,0)</f>
        <v>8.8607594936708861E-2</v>
      </c>
      <c r="AL79" s="205">
        <f ca="1">IF($AH79&gt;0,OFFSET(DATA!$F$6,$AG$10+27*AL$10,$AG79,1,1)/$AH79,0)</f>
        <v>3.3755274261603373E-2</v>
      </c>
      <c r="AM79" s="205">
        <f ca="1">IF($AH79&gt;0,OFFSET(DATA!$F$6,$AG$10+27*AM$10,$AG79,1,1)/$AH79,0)</f>
        <v>8.8607594936708861E-2</v>
      </c>
      <c r="AN79" s="205">
        <f ca="1">IF($AH79&gt;0,OFFSET(DATA!$F$6,$AG$10+27*AN$10,$AG79,1,1)/$AH79,0)</f>
        <v>4.6413502109704644E-2</v>
      </c>
      <c r="AO79" s="1">
        <f ca="1">OFFSET(DATA!$F$6,$AG$10+27*AO$10,$AG79,1,1)</f>
        <v>12</v>
      </c>
      <c r="AP79" s="1">
        <f t="shared" ca="1" si="3"/>
        <v>12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12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248</v>
      </c>
      <c r="AI80" s="205">
        <f ca="1">IF($AH80&gt;0,OFFSET(DATA!$F$6,$AG$10+27*AI$10,$AG80,1,1)/$AH80,0)</f>
        <v>0.66935483870967738</v>
      </c>
      <c r="AJ80" s="205">
        <f ca="1">IF($AH80&gt;0,OFFSET(DATA!$F$6,$AG$10+27*AJ$10,$AG80,1,1)/$AH80,0)</f>
        <v>4.0322580645161289E-3</v>
      </c>
      <c r="AK80" s="205">
        <f ca="1">IF($AH80&gt;0,OFFSET(DATA!$F$6,$AG$10+27*AK$10,$AG80,1,1)/$AH80,0)</f>
        <v>8.4677419354838704E-2</v>
      </c>
      <c r="AL80" s="205">
        <f ca="1">IF($AH80&gt;0,OFFSET(DATA!$F$6,$AG$10+27*AL$10,$AG80,1,1)/$AH80,0)</f>
        <v>3.6290322580645164E-2</v>
      </c>
      <c r="AM80" s="205">
        <f ca="1">IF($AH80&gt;0,OFFSET(DATA!$F$6,$AG$10+27*AM$10,$AG80,1,1)/$AH80,0)</f>
        <v>9.2741935483870969E-2</v>
      </c>
      <c r="AN80" s="205">
        <f ca="1">IF($AH80&gt;0,OFFSET(DATA!$F$6,$AG$10+27*AN$10,$AG80,1,1)/$AH80,0)</f>
        <v>6.0483870967741937E-2</v>
      </c>
      <c r="AO80" s="1">
        <f ca="1">OFFSET(DATA!$F$6,$AG$10+27*AO$10,$AG80,1,1)</f>
        <v>10</v>
      </c>
      <c r="AP80" s="1">
        <f t="shared" ca="1" si="3"/>
        <v>10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9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246</v>
      </c>
      <c r="AI81" s="205">
        <f ca="1">IF($AH81&gt;0,OFFSET(DATA!$F$6,$AG$10+27*AI$10,$AG81,1,1)/$AH81,0)</f>
        <v>0.69918699186991873</v>
      </c>
      <c r="AJ81" s="205">
        <f ca="1">IF($AH81&gt;0,OFFSET(DATA!$F$6,$AG$10+27*AJ$10,$AG81,1,1)/$AH81,0)</f>
        <v>4.0650406504065045E-3</v>
      </c>
      <c r="AK81" s="205">
        <f ca="1">IF($AH81&gt;0,OFFSET(DATA!$F$6,$AG$10+27*AK$10,$AG81,1,1)/$AH81,0)</f>
        <v>7.7235772357723581E-2</v>
      </c>
      <c r="AL81" s="205">
        <f ca="1">IF($AH81&gt;0,OFFSET(DATA!$F$6,$AG$10+27*AL$10,$AG81,1,1)/$AH81,0)</f>
        <v>4.878048780487805E-2</v>
      </c>
      <c r="AM81" s="205">
        <f ca="1">IF($AH81&gt;0,OFFSET(DATA!$F$6,$AG$10+27*AM$10,$AG81,1,1)/$AH81,0)</f>
        <v>7.3170731707317069E-2</v>
      </c>
      <c r="AN81" s="205">
        <f ca="1">IF($AH81&gt;0,OFFSET(DATA!$F$6,$AG$10+27*AN$10,$AG81,1,1)/$AH81,0)</f>
        <v>4.878048780487805E-2</v>
      </c>
      <c r="AO81" s="1">
        <f ca="1">OFFSET(DATA!$F$6,$AG$10+27*AO$10,$AG81,1,1)</f>
        <v>6</v>
      </c>
      <c r="AP81" s="1">
        <f t="shared" ca="1" si="3"/>
        <v>6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6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229</v>
      </c>
      <c r="AI82" s="205">
        <f ca="1">IF($AH82&gt;0,OFFSET(DATA!$F$6,$AG$10+27*AI$10,$AG82,1,1)/$AH82,0)</f>
        <v>0.66812227074235808</v>
      </c>
      <c r="AJ82" s="205">
        <f ca="1">IF($AH82&gt;0,OFFSET(DATA!$F$6,$AG$10+27*AJ$10,$AG82,1,1)/$AH82,0)</f>
        <v>4.3668122270742356E-3</v>
      </c>
      <c r="AK82" s="205">
        <f ca="1">IF($AH82&gt;0,OFFSET(DATA!$F$6,$AG$10+27*AK$10,$AG82,1,1)/$AH82,0)</f>
        <v>8.296943231441048E-2</v>
      </c>
      <c r="AL82" s="205">
        <f ca="1">IF($AH82&gt;0,OFFSET(DATA!$F$6,$AG$10+27*AL$10,$AG82,1,1)/$AH82,0)</f>
        <v>6.9868995633187769E-2</v>
      </c>
      <c r="AM82" s="205">
        <f ca="1">IF($AH82&gt;0,OFFSET(DATA!$F$6,$AG$10+27*AM$10,$AG82,1,1)/$AH82,0)</f>
        <v>6.5502183406113537E-2</v>
      </c>
      <c r="AN82" s="205">
        <f ca="1">IF($AH82&gt;0,OFFSET(DATA!$F$6,$AG$10+27*AN$10,$AG82,1,1)/$AH82,0)</f>
        <v>3.4934497816593885E-2</v>
      </c>
      <c r="AO82" s="1">
        <f ca="1">OFFSET(DATA!$F$6,$AG$10+27*AO$10,$AG82,1,1)</f>
        <v>9</v>
      </c>
      <c r="AP82" s="1">
        <f t="shared" ca="1" si="3"/>
        <v>9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8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224</v>
      </c>
      <c r="AI83" s="205">
        <f ca="1">IF($AH83&gt;0,OFFSET(DATA!$F$6,$AG$10+27*AI$10,$AG83,1,1)/$AH83,0)</f>
        <v>0.6875</v>
      </c>
      <c r="AJ83" s="205">
        <f ca="1">IF($AH83&gt;0,OFFSET(DATA!$F$6,$AG$10+27*AJ$10,$AG83,1,1)/$AH83,0)</f>
        <v>4.464285714285714E-3</v>
      </c>
      <c r="AK83" s="205">
        <f ca="1">IF($AH83&gt;0,OFFSET(DATA!$F$6,$AG$10+27*AK$10,$AG83,1,1)/$AH83,0)</f>
        <v>8.0357142857142863E-2</v>
      </c>
      <c r="AL83" s="205">
        <f ca="1">IF($AH83&gt;0,OFFSET(DATA!$F$6,$AG$10+27*AL$10,$AG83,1,1)/$AH83,0)</f>
        <v>4.0178571428571432E-2</v>
      </c>
      <c r="AM83" s="205">
        <f ca="1">IF($AH83&gt;0,OFFSET(DATA!$F$6,$AG$10+27*AM$10,$AG83,1,1)/$AH83,0)</f>
        <v>7.1428571428571425E-2</v>
      </c>
      <c r="AN83" s="205">
        <f ca="1">IF($AH83&gt;0,OFFSET(DATA!$F$6,$AG$10+27*AN$10,$AG83,1,1)/$AH83,0)</f>
        <v>3.5714285714285712E-2</v>
      </c>
      <c r="AO83" s="1">
        <f ca="1">OFFSET(DATA!$F$6,$AG$10+27*AO$10,$AG83,1,1)</f>
        <v>7</v>
      </c>
      <c r="AP83" s="1">
        <f t="shared" ca="1" si="3"/>
        <v>7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7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239</v>
      </c>
      <c r="AI84" s="205">
        <f ca="1">IF($AH84&gt;0,OFFSET(DATA!$F$6,$AG$10+27*AI$10,$AG84,1,1)/$AH84,0)</f>
        <v>0.68200836820083677</v>
      </c>
      <c r="AJ84" s="205">
        <f ca="1">IF($AH84&gt;0,OFFSET(DATA!$F$6,$AG$10+27*AJ$10,$AG84,1,1)/$AH84,0)</f>
        <v>4.1841004184100415E-3</v>
      </c>
      <c r="AK84" s="205">
        <f ca="1">IF($AH84&gt;0,OFFSET(DATA!$F$6,$AG$10+27*AK$10,$AG84,1,1)/$AH84,0)</f>
        <v>7.5313807531380755E-2</v>
      </c>
      <c r="AL84" s="205">
        <f ca="1">IF($AH84&gt;0,OFFSET(DATA!$F$6,$AG$10+27*AL$10,$AG84,1,1)/$AH84,0)</f>
        <v>3.3472803347280332E-2</v>
      </c>
      <c r="AM84" s="205">
        <f ca="1">IF($AH84&gt;0,OFFSET(DATA!$F$6,$AG$10+27*AM$10,$AG84,1,1)/$AH84,0)</f>
        <v>7.9497907949790794E-2</v>
      </c>
      <c r="AN84" s="205">
        <f ca="1">IF($AH84&gt;0,OFFSET(DATA!$F$6,$AG$10+27*AN$10,$AG84,1,1)/$AH84,0)</f>
        <v>4.6025104602510462E-2</v>
      </c>
      <c r="AO84" s="1">
        <f ca="1">OFFSET(DATA!$F$6,$AG$10+27*AO$10,$AG84,1,1)</f>
        <v>7</v>
      </c>
      <c r="AP84" s="1">
        <f t="shared" ca="1" si="3"/>
        <v>7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7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248</v>
      </c>
      <c r="AI85" s="205">
        <f ca="1">IF($AH85&gt;0,OFFSET(DATA!$F$6,$AG$10+27*AI$10,$AG85,1,1)/$AH85,0)</f>
        <v>0.68548387096774188</v>
      </c>
      <c r="AJ85" s="205">
        <f ca="1">IF($AH85&gt;0,OFFSET(DATA!$F$6,$AG$10+27*AJ$10,$AG85,1,1)/$AH85,0)</f>
        <v>4.0322580645161289E-3</v>
      </c>
      <c r="AK85" s="205">
        <f ca="1">IF($AH85&gt;0,OFFSET(DATA!$F$6,$AG$10+27*AK$10,$AG85,1,1)/$AH85,0)</f>
        <v>6.8548387096774188E-2</v>
      </c>
      <c r="AL85" s="205">
        <f ca="1">IF($AH85&gt;0,OFFSET(DATA!$F$6,$AG$10+27*AL$10,$AG85,1,1)/$AH85,0)</f>
        <v>1.6129032258064516E-2</v>
      </c>
      <c r="AM85" s="205">
        <f ca="1">IF($AH85&gt;0,OFFSET(DATA!$F$6,$AG$10+27*AM$10,$AG85,1,1)/$AH85,0)</f>
        <v>9.6774193548387094E-2</v>
      </c>
      <c r="AN85" s="205">
        <f ca="1">IF($AH85&gt;0,OFFSET(DATA!$F$6,$AG$10+27*AN$10,$AG85,1,1)/$AH85,0)</f>
        <v>5.6451612903225805E-2</v>
      </c>
      <c r="AO85" s="1">
        <f ca="1">OFFSET(DATA!$F$6,$AG$10+27*AO$10,$AG85,1,1)</f>
        <v>8</v>
      </c>
      <c r="AP85" s="1">
        <f t="shared" ca="1" si="3"/>
        <v>8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7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207</v>
      </c>
      <c r="AI86" s="205">
        <f ca="1">IF($AH86&gt;0,OFFSET(DATA!$F$6,$AG$10+27*AI$10,$AG86,1,1)/$AH86,0)</f>
        <v>0.64251207729468596</v>
      </c>
      <c r="AJ86" s="205">
        <f ca="1">IF($AH86&gt;0,OFFSET(DATA!$F$6,$AG$10+27*AJ$10,$AG86,1,1)/$AH86,0)</f>
        <v>4.830917874396135E-3</v>
      </c>
      <c r="AK86" s="205">
        <f ca="1">IF($AH86&gt;0,OFFSET(DATA!$F$6,$AG$10+27*AK$10,$AG86,1,1)/$AH86,0)</f>
        <v>7.7294685990338161E-2</v>
      </c>
      <c r="AL86" s="205">
        <f ca="1">IF($AH86&gt;0,OFFSET(DATA!$F$6,$AG$10+27*AL$10,$AG86,1,1)/$AH86,0)</f>
        <v>5.7971014492753624E-2</v>
      </c>
      <c r="AM86" s="205">
        <f ca="1">IF($AH86&gt;0,OFFSET(DATA!$F$6,$AG$10+27*AM$10,$AG86,1,1)/$AH86,0)</f>
        <v>6.7632850241545889E-2</v>
      </c>
      <c r="AN86" s="205">
        <f ca="1">IF($AH86&gt;0,OFFSET(DATA!$F$6,$AG$10+27*AN$10,$AG86,1,1)/$AH86,0)</f>
        <v>2.8985507246376812E-2</v>
      </c>
      <c r="AO86" s="1">
        <f ca="1">OFFSET(DATA!$F$6,$AG$10+27*AO$10,$AG86,1,1)</f>
        <v>5</v>
      </c>
      <c r="AP86" s="1">
        <f t="shared" ca="1" si="3"/>
        <v>5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9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224</v>
      </c>
      <c r="AI87" s="205">
        <f ca="1">IF($AH87&gt;0,OFFSET(DATA!$F$6,$AG$10+27*AI$10,$AG87,1,1)/$AH87,0)</f>
        <v>0.6517857142857143</v>
      </c>
      <c r="AJ87" s="205">
        <f ca="1">IF($AH87&gt;0,OFFSET(DATA!$F$6,$AG$10+27*AJ$10,$AG87,1,1)/$AH87,0)</f>
        <v>4.464285714285714E-3</v>
      </c>
      <c r="AK87" s="205">
        <f ca="1">IF($AH87&gt;0,OFFSET(DATA!$F$6,$AG$10+27*AK$10,$AG87,1,1)/$AH87,0)</f>
        <v>7.5892857142857137E-2</v>
      </c>
      <c r="AL87" s="205">
        <f ca="1">IF($AH87&gt;0,OFFSET(DATA!$F$6,$AG$10+27*AL$10,$AG87,1,1)/$AH87,0)</f>
        <v>5.3571428571428568E-2</v>
      </c>
      <c r="AM87" s="205">
        <f ca="1">IF($AH87&gt;0,OFFSET(DATA!$F$6,$AG$10+27*AM$10,$AG87,1,1)/$AH87,0)</f>
        <v>6.25E-2</v>
      </c>
      <c r="AN87" s="205">
        <f ca="1">IF($AH87&gt;0,OFFSET(DATA!$F$6,$AG$10+27*AN$10,$AG87,1,1)/$AH87,0)</f>
        <v>2.6785714285714284E-2</v>
      </c>
      <c r="AO87" s="1">
        <f ca="1">OFFSET(DATA!$F$6,$AG$10+27*AO$10,$AG87,1,1)</f>
        <v>4</v>
      </c>
      <c r="AP87" s="1">
        <f t="shared" ca="1" si="3"/>
        <v>4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8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229</v>
      </c>
      <c r="AI88" s="205">
        <f ca="1">IF($AH88&gt;0,OFFSET(DATA!$F$6,$AG$10+27*AI$10,$AG88,1,1)/$AH88,0)</f>
        <v>0.63755458515283847</v>
      </c>
      <c r="AJ88" s="205">
        <f ca="1">IF($AH88&gt;0,OFFSET(DATA!$F$6,$AG$10+27*AJ$10,$AG88,1,1)/$AH88,0)</f>
        <v>4.3668122270742356E-3</v>
      </c>
      <c r="AK88" s="205">
        <f ca="1">IF($AH88&gt;0,OFFSET(DATA!$F$6,$AG$10+27*AK$10,$AG88,1,1)/$AH88,0)</f>
        <v>6.9868995633187769E-2</v>
      </c>
      <c r="AL88" s="205">
        <f ca="1">IF($AH88&gt;0,OFFSET(DATA!$F$6,$AG$10+27*AL$10,$AG88,1,1)/$AH88,0)</f>
        <v>5.6768558951965066E-2</v>
      </c>
      <c r="AM88" s="205">
        <f ca="1">IF($AH88&gt;0,OFFSET(DATA!$F$6,$AG$10+27*AM$10,$AG88,1,1)/$AH88,0)</f>
        <v>7.4235807860262015E-2</v>
      </c>
      <c r="AN88" s="205">
        <f ca="1">IF($AH88&gt;0,OFFSET(DATA!$F$6,$AG$10+27*AN$10,$AG88,1,1)/$AH88,0)</f>
        <v>3.0567685589519649E-2</v>
      </c>
      <c r="AO88" s="1">
        <f ca="1">OFFSET(DATA!$F$6,$AG$10+27*AO$10,$AG88,1,1)</f>
        <v>10</v>
      </c>
      <c r="AP88" s="1">
        <f t="shared" ca="1" si="3"/>
        <v>10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11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236</v>
      </c>
      <c r="AI89" s="205">
        <f ca="1">IF($AH89&gt;0,OFFSET(DATA!$F$6,$AG$10+27*AI$10,$AG89,1,1)/$AH89,0)</f>
        <v>0.67796610169491522</v>
      </c>
      <c r="AJ89" s="205">
        <f ca="1">IF($AH89&gt;0,OFFSET(DATA!$F$6,$AG$10+27*AJ$10,$AG89,1,1)/$AH89,0)</f>
        <v>8.4745762711864406E-3</v>
      </c>
      <c r="AK89" s="205">
        <f ca="1">IF($AH89&gt;0,OFFSET(DATA!$F$6,$AG$10+27*AK$10,$AG89,1,1)/$AH89,0)</f>
        <v>6.7796610169491525E-2</v>
      </c>
      <c r="AL89" s="205">
        <f ca="1">IF($AH89&gt;0,OFFSET(DATA!$F$6,$AG$10+27*AL$10,$AG89,1,1)/$AH89,0)</f>
        <v>7.6271186440677971E-2</v>
      </c>
      <c r="AM89" s="205">
        <f ca="1">IF($AH89&gt;0,OFFSET(DATA!$F$6,$AG$10+27*AM$10,$AG89,1,1)/$AH89,0)</f>
        <v>8.050847457627118E-2</v>
      </c>
      <c r="AN89" s="205">
        <f ca="1">IF($AH89&gt;0,OFFSET(DATA!$F$6,$AG$10+27*AN$10,$AG89,1,1)/$AH89,0)</f>
        <v>3.8135593220338986E-2</v>
      </c>
      <c r="AO89" s="1">
        <f ca="1">OFFSET(DATA!$F$6,$AG$10+27*AO$10,$AG89,1,1)</f>
        <v>7</v>
      </c>
      <c r="AP89" s="1">
        <f t="shared" ca="1" si="3"/>
        <v>7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7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214</v>
      </c>
      <c r="AI90" s="205">
        <f ca="1">IF($AH90&gt;0,OFFSET(DATA!$F$6,$AG$10+27*AI$10,$AG90,1,1)/$AH90,0)</f>
        <v>0.63551401869158874</v>
      </c>
      <c r="AJ90" s="205">
        <f ca="1">IF($AH90&gt;0,OFFSET(DATA!$F$6,$AG$10+27*AJ$10,$AG90,1,1)/$AH90,0)</f>
        <v>1.4018691588785047E-2</v>
      </c>
      <c r="AK90" s="205">
        <f ca="1">IF($AH90&gt;0,OFFSET(DATA!$F$6,$AG$10+27*AK$10,$AG90,1,1)/$AH90,0)</f>
        <v>7.0093457943925228E-2</v>
      </c>
      <c r="AL90" s="205">
        <f ca="1">IF($AH90&gt;0,OFFSET(DATA!$F$6,$AG$10+27*AL$10,$AG90,1,1)/$AH90,0)</f>
        <v>7.476635514018691E-2</v>
      </c>
      <c r="AM90" s="205">
        <f ca="1">IF($AH90&gt;0,OFFSET(DATA!$F$6,$AG$10+27*AM$10,$AG90,1,1)/$AH90,0)</f>
        <v>0.10280373831775701</v>
      </c>
      <c r="AN90" s="205">
        <f ca="1">IF($AH90&gt;0,OFFSET(DATA!$F$6,$AG$10+27*AN$10,$AG90,1,1)/$AH90,0)</f>
        <v>3.7383177570093455E-2</v>
      </c>
      <c r="AO90" s="1">
        <f ca="1">OFFSET(DATA!$F$6,$AG$10+27*AO$10,$AG90,1,1)</f>
        <v>13</v>
      </c>
      <c r="AP90" s="1">
        <f t="shared" ca="1" si="3"/>
        <v>13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12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218</v>
      </c>
      <c r="AI91" s="205">
        <f ca="1">IF($AH91&gt;0,OFFSET(DATA!$F$6,$AG$10+27*AI$10,$AG91,1,1)/$AH91,0)</f>
        <v>0.64678899082568808</v>
      </c>
      <c r="AJ91" s="205">
        <f ca="1">IF($AH91&gt;0,OFFSET(DATA!$F$6,$AG$10+27*AJ$10,$AG91,1,1)/$AH91,0)</f>
        <v>1.3761467889908258E-2</v>
      </c>
      <c r="AK91" s="205">
        <f ca="1">IF($AH91&gt;0,OFFSET(DATA!$F$6,$AG$10+27*AK$10,$AG91,1,1)/$AH91,0)</f>
        <v>6.8807339449541288E-2</v>
      </c>
      <c r="AL91" s="205">
        <f ca="1">IF($AH91&gt;0,OFFSET(DATA!$F$6,$AG$10+27*AL$10,$AG91,1,1)/$AH91,0)</f>
        <v>5.9633027522935783E-2</v>
      </c>
      <c r="AM91" s="205">
        <f ca="1">IF($AH91&gt;0,OFFSET(DATA!$F$6,$AG$10+27*AM$10,$AG91,1,1)/$AH91,0)</f>
        <v>9.1743119266055051E-2</v>
      </c>
      <c r="AN91" s="205">
        <f ca="1">IF($AH91&gt;0,OFFSET(DATA!$F$6,$AG$10+27*AN$10,$AG91,1,1)/$AH91,0)</f>
        <v>3.669724770642202E-2</v>
      </c>
      <c r="AO91" s="1">
        <f ca="1">OFFSET(DATA!$F$6,$AG$10+27*AO$10,$AG91,1,1)</f>
        <v>13</v>
      </c>
      <c r="AP91" s="1">
        <f t="shared" ca="1" si="3"/>
        <v>13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13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228</v>
      </c>
      <c r="AI92" s="205">
        <f ca="1">IF($AH92&gt;0,OFFSET(DATA!$F$6,$AG$10+27*AI$10,$AG92,1,1)/$AH92,0)</f>
        <v>0.61842105263157898</v>
      </c>
      <c r="AJ92" s="205">
        <f ca="1">IF($AH92&gt;0,OFFSET(DATA!$F$6,$AG$10+27*AJ$10,$AG92,1,1)/$AH92,0)</f>
        <v>1.3157894736842105E-2</v>
      </c>
      <c r="AK92" s="205">
        <f ca="1">IF($AH92&gt;0,OFFSET(DATA!$F$6,$AG$10+27*AK$10,$AG92,1,1)/$AH92,0)</f>
        <v>6.5789473684210523E-2</v>
      </c>
      <c r="AL92" s="205">
        <f ca="1">IF($AH92&gt;0,OFFSET(DATA!$F$6,$AG$10+27*AL$10,$AG92,1,1)/$AH92,0)</f>
        <v>6.5789473684210523E-2</v>
      </c>
      <c r="AM92" s="205">
        <f ca="1">IF($AH92&gt;0,OFFSET(DATA!$F$6,$AG$10+27*AM$10,$AG92,1,1)/$AH92,0)</f>
        <v>9.6491228070175433E-2</v>
      </c>
      <c r="AN92" s="205">
        <f ca="1">IF($AH92&gt;0,OFFSET(DATA!$F$6,$AG$10+27*AN$10,$AG92,1,1)/$AH92,0)</f>
        <v>6.1403508771929821E-2</v>
      </c>
      <c r="AO92" s="1">
        <f ca="1">OFFSET(DATA!$F$6,$AG$10+27*AO$10,$AG92,1,1)</f>
        <v>14</v>
      </c>
      <c r="AP92" s="1">
        <f t="shared" ca="1" si="3"/>
        <v>14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14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234</v>
      </c>
      <c r="AI93" s="205">
        <f ca="1">IF($AH93&gt;0,OFFSET(DATA!$F$6,$AG$10+27*AI$10,$AG93,1,1)/$AH93,0)</f>
        <v>0.61965811965811968</v>
      </c>
      <c r="AJ93" s="205">
        <f ca="1">IF($AH93&gt;0,OFFSET(DATA!$F$6,$AG$10+27*AJ$10,$AG93,1,1)/$AH93,0)</f>
        <v>1.7094017094017096E-2</v>
      </c>
      <c r="AK93" s="205">
        <f ca="1">IF($AH93&gt;0,OFFSET(DATA!$F$6,$AG$10+27*AK$10,$AG93,1,1)/$AH93,0)</f>
        <v>6.8376068376068383E-2</v>
      </c>
      <c r="AL93" s="205">
        <f ca="1">IF($AH93&gt;0,OFFSET(DATA!$F$6,$AG$10+27*AL$10,$AG93,1,1)/$AH93,0)</f>
        <v>3.8461538461538464E-2</v>
      </c>
      <c r="AM93" s="205">
        <f ca="1">IF($AH93&gt;0,OFFSET(DATA!$F$6,$AG$10+27*AM$10,$AG93,1,1)/$AH93,0)</f>
        <v>9.4017094017094016E-2</v>
      </c>
      <c r="AN93" s="205">
        <f ca="1">IF($AH93&gt;0,OFFSET(DATA!$F$6,$AG$10+27*AN$10,$AG93,1,1)/$AH93,0)</f>
        <v>5.9829059829059832E-2</v>
      </c>
      <c r="AO93" s="1">
        <f ca="1">OFFSET(DATA!$F$6,$AG$10+27*AO$10,$AG93,1,1)</f>
        <v>11</v>
      </c>
      <c r="AP93" s="1">
        <f t="shared" ca="1" si="3"/>
        <v>11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12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227</v>
      </c>
      <c r="AI94" s="205">
        <f ca="1">IF($AH94&gt;0,OFFSET(DATA!$F$6,$AG$10+27*AI$10,$AG94,1,1)/$AH94,0)</f>
        <v>0.63436123348017626</v>
      </c>
      <c r="AJ94" s="205">
        <f ca="1">IF($AH94&gt;0,OFFSET(DATA!$F$6,$AG$10+27*AJ$10,$AG94,1,1)/$AH94,0)</f>
        <v>2.2026431718061675E-2</v>
      </c>
      <c r="AK94" s="205">
        <f ca="1">IF($AH94&gt;0,OFFSET(DATA!$F$6,$AG$10+27*AK$10,$AG94,1,1)/$AH94,0)</f>
        <v>7.9295154185022032E-2</v>
      </c>
      <c r="AL94" s="205">
        <f ca="1">IF($AH94&gt;0,OFFSET(DATA!$F$6,$AG$10+27*AL$10,$AG94,1,1)/$AH94,0)</f>
        <v>3.5242290748898682E-2</v>
      </c>
      <c r="AM94" s="205">
        <f ca="1">IF($AH94&gt;0,OFFSET(DATA!$F$6,$AG$10+27*AM$10,$AG94,1,1)/$AH94,0)</f>
        <v>9.6916299559471369E-2</v>
      </c>
      <c r="AN94" s="205">
        <f ca="1">IF($AH94&gt;0,OFFSET(DATA!$F$6,$AG$10+27*AN$10,$AG94,1,1)/$AH94,0)</f>
        <v>7.4889867841409691E-2</v>
      </c>
      <c r="AO94" s="1">
        <f ca="1">OFFSET(DATA!$F$6,$AG$10+27*AO$10,$AG94,1,1)</f>
        <v>11</v>
      </c>
      <c r="AP94" s="1">
        <f t="shared" ca="1" si="3"/>
        <v>11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10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203</v>
      </c>
      <c r="AI95" s="205">
        <f ca="1">IF($AH95&gt;0,OFFSET(DATA!$F$6,$AG$10+27*AI$10,$AG95,1,1)/$AH95,0)</f>
        <v>0.67980295566502458</v>
      </c>
      <c r="AJ95" s="205">
        <f ca="1">IF($AH95&gt;0,OFFSET(DATA!$F$6,$AG$10+27*AJ$10,$AG95,1,1)/$AH95,0)</f>
        <v>1.4778325123152709E-2</v>
      </c>
      <c r="AK95" s="205">
        <f ca="1">IF($AH95&gt;0,OFFSET(DATA!$F$6,$AG$10+27*AK$10,$AG95,1,1)/$AH95,0)</f>
        <v>9.3596059113300489E-2</v>
      </c>
      <c r="AL95" s="205">
        <f ca="1">IF($AH95&gt;0,OFFSET(DATA!$F$6,$AG$10+27*AL$10,$AG95,1,1)/$AH95,0)</f>
        <v>4.4334975369458129E-2</v>
      </c>
      <c r="AM95" s="205">
        <f ca="1">IF($AH95&gt;0,OFFSET(DATA!$F$6,$AG$10+27*AM$10,$AG95,1,1)/$AH95,0)</f>
        <v>6.4039408866995079E-2</v>
      </c>
      <c r="AN95" s="205">
        <f ca="1">IF($AH95&gt;0,OFFSET(DATA!$F$6,$AG$10+27*AN$10,$AG95,1,1)/$AH95,0)</f>
        <v>4.9261083743842367E-2</v>
      </c>
      <c r="AO95" s="1">
        <f ca="1">OFFSET(DATA!$F$6,$AG$10+27*AO$10,$AG95,1,1)</f>
        <v>6</v>
      </c>
      <c r="AP95" s="1">
        <f t="shared" ca="1" si="3"/>
        <v>6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6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212</v>
      </c>
      <c r="AI96" s="205">
        <f ca="1">IF($AH96&gt;0,OFFSET(DATA!$F$6,$AG$10+27*AI$10,$AG96,1,1)/$AH96,0)</f>
        <v>0.65566037735849059</v>
      </c>
      <c r="AJ96" s="205">
        <f ca="1">IF($AH96&gt;0,OFFSET(DATA!$F$6,$AG$10+27*AJ$10,$AG96,1,1)/$AH96,0)</f>
        <v>1.4150943396226415E-2</v>
      </c>
      <c r="AK96" s="205">
        <f ca="1">IF($AH96&gt;0,OFFSET(DATA!$F$6,$AG$10+27*AK$10,$AG96,1,1)/$AH96,0)</f>
        <v>8.9622641509433956E-2</v>
      </c>
      <c r="AL96" s="205">
        <f ca="1">IF($AH96&gt;0,OFFSET(DATA!$F$6,$AG$10+27*AL$10,$AG96,1,1)/$AH96,0)</f>
        <v>5.1886792452830191E-2</v>
      </c>
      <c r="AM96" s="205">
        <f ca="1">IF($AH96&gt;0,OFFSET(DATA!$F$6,$AG$10+27*AM$10,$AG96,1,1)/$AH96,0)</f>
        <v>6.1320754716981132E-2</v>
      </c>
      <c r="AN96" s="205">
        <f ca="1">IF($AH96&gt;0,OFFSET(DATA!$F$6,$AG$10+27*AN$10,$AG96,1,1)/$AH96,0)</f>
        <v>3.7735849056603772E-2</v>
      </c>
      <c r="AO96" s="1">
        <f ca="1">OFFSET(DATA!$F$6,$AG$10+27*AO$10,$AG96,1,1)</f>
        <v>7</v>
      </c>
      <c r="AP96" s="1">
        <f t="shared" ca="1" si="3"/>
        <v>7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7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225</v>
      </c>
      <c r="AI97" s="205">
        <f ca="1">IF($AH97&gt;0,OFFSET(DATA!$F$6,$AG$10+27*AI$10,$AG97,1,1)/$AH97,0)</f>
        <v>0.63111111111111107</v>
      </c>
      <c r="AJ97" s="205">
        <f ca="1">IF($AH97&gt;0,OFFSET(DATA!$F$6,$AG$10+27*AJ$10,$AG97,1,1)/$AH97,0)</f>
        <v>1.3333333333333334E-2</v>
      </c>
      <c r="AK97" s="205">
        <f ca="1">IF($AH97&gt;0,OFFSET(DATA!$F$6,$AG$10+27*AK$10,$AG97,1,1)/$AH97,0)</f>
        <v>8.8888888888888892E-2</v>
      </c>
      <c r="AL97" s="205">
        <f ca="1">IF($AH97&gt;0,OFFSET(DATA!$F$6,$AG$10+27*AL$10,$AG97,1,1)/$AH97,0)</f>
        <v>6.222222222222222E-2</v>
      </c>
      <c r="AM97" s="205">
        <f ca="1">IF($AH97&gt;0,OFFSET(DATA!$F$6,$AG$10+27*AM$10,$AG97,1,1)/$AH97,0)</f>
        <v>8.8888888888888892E-2</v>
      </c>
      <c r="AN97" s="205">
        <f ca="1">IF($AH97&gt;0,OFFSET(DATA!$F$6,$AG$10+27*AN$10,$AG97,1,1)/$AH97,0)</f>
        <v>5.3333333333333337E-2</v>
      </c>
      <c r="AO97" s="1">
        <f ca="1">OFFSET(DATA!$F$6,$AG$10+27*AO$10,$AG97,1,1)</f>
        <v>9</v>
      </c>
      <c r="AP97" s="1">
        <f t="shared" ca="1" si="3"/>
        <v>9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9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238</v>
      </c>
      <c r="AI98" s="205">
        <f ca="1">IF($AH98&gt;0,OFFSET(DATA!$F$6,$AG$10+27*AI$10,$AG98,1,1)/$AH98,0)</f>
        <v>0.62605042016806722</v>
      </c>
      <c r="AJ98" s="205">
        <f ca="1">IF($AH98&gt;0,OFFSET(DATA!$F$6,$AG$10+27*AJ$10,$AG98,1,1)/$AH98,0)</f>
        <v>8.4033613445378148E-3</v>
      </c>
      <c r="AK98" s="205">
        <f ca="1">IF($AH98&gt;0,OFFSET(DATA!$F$6,$AG$10+27*AK$10,$AG98,1,1)/$AH98,0)</f>
        <v>8.4033613445378158E-2</v>
      </c>
      <c r="AL98" s="205">
        <f ca="1">IF($AH98&gt;0,OFFSET(DATA!$F$6,$AG$10+27*AL$10,$AG98,1,1)/$AH98,0)</f>
        <v>3.7815126050420166E-2</v>
      </c>
      <c r="AM98" s="205">
        <f ca="1">IF($AH98&gt;0,OFFSET(DATA!$F$6,$AG$10+27*AM$10,$AG98,1,1)/$AH98,0)</f>
        <v>8.4033613445378158E-2</v>
      </c>
      <c r="AN98" s="205">
        <f ca="1">IF($AH98&gt;0,OFFSET(DATA!$F$6,$AG$10+27*AN$10,$AG98,1,1)/$AH98,0)</f>
        <v>5.4621848739495799E-2</v>
      </c>
      <c r="AO98" s="1">
        <f ca="1">OFFSET(DATA!$F$6,$AG$10+27*AO$10,$AG98,1,1)</f>
        <v>12</v>
      </c>
      <c r="AP98" s="1">
        <f t="shared" ca="1" si="3"/>
        <v>12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12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215</v>
      </c>
      <c r="AI99" s="205">
        <f ca="1">IF($AH99&gt;0,OFFSET(DATA!$F$6,$AG$10+27*AI$10,$AG99,1,1)/$AH99,0)</f>
        <v>0.62790697674418605</v>
      </c>
      <c r="AJ99" s="205">
        <f ca="1">IF($AH99&gt;0,OFFSET(DATA!$F$6,$AG$10+27*AJ$10,$AG99,1,1)/$AH99,0)</f>
        <v>9.3023255813953487E-3</v>
      </c>
      <c r="AK99" s="205">
        <f ca="1">IF($AH99&gt;0,OFFSET(DATA!$F$6,$AG$10+27*AK$10,$AG99,1,1)/$AH99,0)</f>
        <v>8.8372093023255813E-2</v>
      </c>
      <c r="AL99" s="205">
        <f ca="1">IF($AH99&gt;0,OFFSET(DATA!$F$6,$AG$10+27*AL$10,$AG99,1,1)/$AH99,0)</f>
        <v>5.1162790697674418E-2</v>
      </c>
      <c r="AM99" s="205">
        <f ca="1">IF($AH99&gt;0,OFFSET(DATA!$F$6,$AG$10+27*AM$10,$AG99,1,1)/$AH99,0)</f>
        <v>6.9767441860465115E-2</v>
      </c>
      <c r="AN99" s="205">
        <f ca="1">IF($AH99&gt;0,OFFSET(DATA!$F$6,$AG$10+27*AN$10,$AG99,1,1)/$AH99,0)</f>
        <v>3.7209302325581395E-2</v>
      </c>
      <c r="AO99" s="1">
        <f ca="1">OFFSET(DATA!$F$6,$AG$10+27*AO$10,$AG99,1,1)</f>
        <v>9</v>
      </c>
      <c r="AP99" s="1">
        <f t="shared" ca="1" si="3"/>
        <v>9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9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222</v>
      </c>
      <c r="AI100" s="205">
        <f ca="1">IF($AH100&gt;0,OFFSET(DATA!$F$6,$AG$10+27*AI$10,$AG100,1,1)/$AH100,0)</f>
        <v>0.62612612612612617</v>
      </c>
      <c r="AJ100" s="205">
        <f ca="1">IF($AH100&gt;0,OFFSET(DATA!$F$6,$AG$10+27*AJ$10,$AG100,1,1)/$AH100,0)</f>
        <v>1.8018018018018018E-2</v>
      </c>
      <c r="AK100" s="205">
        <f ca="1">IF($AH100&gt;0,OFFSET(DATA!$F$6,$AG$10+27*AK$10,$AG100,1,1)/$AH100,0)</f>
        <v>8.5585585585585586E-2</v>
      </c>
      <c r="AL100" s="205">
        <f ca="1">IF($AH100&gt;0,OFFSET(DATA!$F$6,$AG$10+27*AL$10,$AG100,1,1)/$AH100,0)</f>
        <v>5.8558558558558557E-2</v>
      </c>
      <c r="AM100" s="205">
        <f ca="1">IF($AH100&gt;0,OFFSET(DATA!$F$6,$AG$10+27*AM$10,$AG100,1,1)/$AH100,0)</f>
        <v>5.8558558558558557E-2</v>
      </c>
      <c r="AN100" s="205">
        <f ca="1">IF($AH100&gt;0,OFFSET(DATA!$F$6,$AG$10+27*AN$10,$AG100,1,1)/$AH100,0)</f>
        <v>2.7027027027027029E-2</v>
      </c>
      <c r="AO100" s="1">
        <f ca="1">OFFSET(DATA!$F$6,$AG$10+27*AO$10,$AG100,1,1)</f>
        <v>9</v>
      </c>
      <c r="AP100" s="1">
        <f t="shared" ca="1" si="3"/>
        <v>9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11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230</v>
      </c>
      <c r="AI101" s="205">
        <f ca="1">IF($AH101&gt;0,OFFSET(DATA!$F$6,$AG$10+27*AI$10,$AG101,1,1)/$AH101,0)</f>
        <v>0.63913043478260867</v>
      </c>
      <c r="AJ101" s="205">
        <f ca="1">IF($AH101&gt;0,OFFSET(DATA!$F$6,$AG$10+27*AJ$10,$AG101,1,1)/$AH101,0)</f>
        <v>1.3043478260869565E-2</v>
      </c>
      <c r="AK101" s="205">
        <f ca="1">IF($AH101&gt;0,OFFSET(DATA!$F$6,$AG$10+27*AK$10,$AG101,1,1)/$AH101,0)</f>
        <v>8.2608695652173908E-2</v>
      </c>
      <c r="AL101" s="205">
        <f ca="1">IF($AH101&gt;0,OFFSET(DATA!$F$6,$AG$10+27*AL$10,$AG101,1,1)/$AH101,0)</f>
        <v>6.5217391304347824E-2</v>
      </c>
      <c r="AM101" s="205">
        <f ca="1">IF($AH101&gt;0,OFFSET(DATA!$F$6,$AG$10+27*AM$10,$AG101,1,1)/$AH101,0)</f>
        <v>5.6521739130434782E-2</v>
      </c>
      <c r="AN101" s="205">
        <f ca="1">IF($AH101&gt;0,OFFSET(DATA!$F$6,$AG$10+27*AN$10,$AG101,1,1)/$AH101,0)</f>
        <v>3.4782608695652174E-2</v>
      </c>
      <c r="AO101" s="1">
        <f ca="1">OFFSET(DATA!$F$6,$AG$10+27*AO$10,$AG101,1,1)</f>
        <v>11</v>
      </c>
      <c r="AP101" s="1">
        <f t="shared" ca="1" si="3"/>
        <v>11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10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246</v>
      </c>
      <c r="AI102" s="205">
        <f ca="1">IF($AH102&gt;0,OFFSET(DATA!$F$6,$AG$10+27*AI$10,$AG102,1,1)/$AH102,0)</f>
        <v>0.62601626016260159</v>
      </c>
      <c r="AJ102" s="205">
        <f ca="1">IF($AH102&gt;0,OFFSET(DATA!$F$6,$AG$10+27*AJ$10,$AG102,1,1)/$AH102,0)</f>
        <v>1.2195121951219513E-2</v>
      </c>
      <c r="AK102" s="205">
        <f ca="1">IF($AH102&gt;0,OFFSET(DATA!$F$6,$AG$10+27*AK$10,$AG102,1,1)/$AH102,0)</f>
        <v>7.7235772357723581E-2</v>
      </c>
      <c r="AL102" s="205">
        <f ca="1">IF($AH102&gt;0,OFFSET(DATA!$F$6,$AG$10+27*AL$10,$AG102,1,1)/$AH102,0)</f>
        <v>5.6910569105691054E-2</v>
      </c>
      <c r="AM102" s="205">
        <f ca="1">IF($AH102&gt;0,OFFSET(DATA!$F$6,$AG$10+27*AM$10,$AG102,1,1)/$AH102,0)</f>
        <v>5.6910569105691054E-2</v>
      </c>
      <c r="AN102" s="205">
        <f ca="1">IF($AH102&gt;0,OFFSET(DATA!$F$6,$AG$10+27*AN$10,$AG102,1,1)/$AH102,0)</f>
        <v>4.4715447154471545E-2</v>
      </c>
      <c r="AO102" s="1">
        <f ca="1">OFFSET(DATA!$F$6,$AG$10+27*AO$10,$AG102,1,1)</f>
        <v>13</v>
      </c>
      <c r="AP102" s="1">
        <f t="shared" ca="1" si="3"/>
        <v>13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13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241</v>
      </c>
      <c r="AI103" s="205">
        <f ca="1">IF($AH103&gt;0,OFFSET(DATA!$F$6,$AG$10+27*AI$10,$AG103,1,1)/$AH103,0)</f>
        <v>0.63485477178423233</v>
      </c>
      <c r="AJ103" s="205">
        <f ca="1">IF($AH103&gt;0,OFFSET(DATA!$F$6,$AG$10+27*AJ$10,$AG103,1,1)/$AH103,0)</f>
        <v>1.2448132780082987E-2</v>
      </c>
      <c r="AK103" s="205">
        <f ca="1">IF($AH103&gt;0,OFFSET(DATA!$F$6,$AG$10+27*AK$10,$AG103,1,1)/$AH103,0)</f>
        <v>8.2987551867219914E-2</v>
      </c>
      <c r="AL103" s="205">
        <f ca="1">IF($AH103&gt;0,OFFSET(DATA!$F$6,$AG$10+27*AL$10,$AG103,1,1)/$AH103,0)</f>
        <v>3.7344398340248962E-2</v>
      </c>
      <c r="AM103" s="205">
        <f ca="1">IF($AH103&gt;0,OFFSET(DATA!$F$6,$AG$10+27*AM$10,$AG103,1,1)/$AH103,0)</f>
        <v>6.6390041493775934E-2</v>
      </c>
      <c r="AN103" s="205">
        <f ca="1">IF($AH103&gt;0,OFFSET(DATA!$F$6,$AG$10+27*AN$10,$AG103,1,1)/$AH103,0)</f>
        <v>4.5643153526970952E-2</v>
      </c>
      <c r="AO103" s="1">
        <f ca="1">OFFSET(DATA!$F$6,$AG$10+27*AO$10,$AG103,1,1)</f>
        <v>13</v>
      </c>
      <c r="AP103" s="1">
        <f t="shared" ca="1" si="3"/>
        <v>13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13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242</v>
      </c>
      <c r="AI104" s="205">
        <f ca="1">IF($AH104&gt;0,OFFSET(DATA!$F$6,$AG$10+27*AI$10,$AG104,1,1)/$AH104,0)</f>
        <v>0.62809917355371903</v>
      </c>
      <c r="AJ104" s="205">
        <f ca="1">IF($AH104&gt;0,OFFSET(DATA!$F$6,$AG$10+27*AJ$10,$AG104,1,1)/$AH104,0)</f>
        <v>1.2396694214876033E-2</v>
      </c>
      <c r="AK104" s="205">
        <f ca="1">IF($AH104&gt;0,OFFSET(DATA!$F$6,$AG$10+27*AK$10,$AG104,1,1)/$AH104,0)</f>
        <v>8.6776859504132234E-2</v>
      </c>
      <c r="AL104" s="205">
        <f ca="1">IF($AH104&gt;0,OFFSET(DATA!$F$6,$AG$10+27*AL$10,$AG104,1,1)/$AH104,0)</f>
        <v>4.1322314049586778E-2</v>
      </c>
      <c r="AM104" s="205">
        <f ca="1">IF($AH104&gt;0,OFFSET(DATA!$F$6,$AG$10+27*AM$10,$AG104,1,1)/$AH104,0)</f>
        <v>7.8512396694214878E-2</v>
      </c>
      <c r="AN104" s="205">
        <f ca="1">IF($AH104&gt;0,OFFSET(DATA!$F$6,$AG$10+27*AN$10,$AG104,1,1)/$AH104,0)</f>
        <v>4.9586776859504134E-2</v>
      </c>
      <c r="AO104" s="1">
        <f ca="1">OFFSET(DATA!$F$6,$AG$10+27*AO$10,$AG104,1,1)</f>
        <v>12</v>
      </c>
      <c r="AP104" s="1">
        <f t="shared" ca="1" si="3"/>
        <v>12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12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253</v>
      </c>
      <c r="AI105" s="205">
        <f ca="1">IF($AH105&gt;0,OFFSET(DATA!$F$6,$AG$10+27*AI$10,$AG105,1,1)/$AH105,0)</f>
        <v>0.65612648221343872</v>
      </c>
      <c r="AJ105" s="205">
        <f ca="1">IF($AH105&gt;0,OFFSET(DATA!$F$6,$AG$10+27*AJ$10,$AG105,1,1)/$AH105,0)</f>
        <v>1.1857707509881422E-2</v>
      </c>
      <c r="AK105" s="205">
        <f ca="1">IF($AH105&gt;0,OFFSET(DATA!$F$6,$AG$10+27*AK$10,$AG105,1,1)/$AH105,0)</f>
        <v>8.3003952569169967E-2</v>
      </c>
      <c r="AL105" s="205">
        <f ca="1">IF($AH105&gt;0,OFFSET(DATA!$F$6,$AG$10+27*AL$10,$AG105,1,1)/$AH105,0)</f>
        <v>7.1146245059288543E-2</v>
      </c>
      <c r="AM105" s="205">
        <f ca="1">IF($AH105&gt;0,OFFSET(DATA!$F$6,$AG$10+27*AM$10,$AG105,1,1)/$AH105,0)</f>
        <v>6.3241106719367585E-2</v>
      </c>
      <c r="AN105" s="205">
        <f ca="1">IF($AH105&gt;0,OFFSET(DATA!$F$6,$AG$10+27*AN$10,$AG105,1,1)/$AH105,0)</f>
        <v>3.9525691699604744E-2</v>
      </c>
      <c r="AO105" s="1">
        <f ca="1">OFFSET(DATA!$F$6,$AG$10+27*AO$10,$AG105,1,1)</f>
        <v>12</v>
      </c>
      <c r="AP105" s="1">
        <f t="shared" ca="1" si="3"/>
        <v>12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12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249</v>
      </c>
      <c r="AI106" s="205">
        <f ca="1">IF($AH106&gt;0,OFFSET(DATA!$F$6,$AG$10+27*AI$10,$AG106,1,1)/$AH106,0)</f>
        <v>0.6506024096385542</v>
      </c>
      <c r="AJ106" s="205">
        <f ca="1">IF($AH106&gt;0,OFFSET(DATA!$F$6,$AG$10+27*AJ$10,$AG106,1,1)/$AH106,0)</f>
        <v>1.2048192771084338E-2</v>
      </c>
      <c r="AK106" s="205">
        <f ca="1">IF($AH106&gt;0,OFFSET(DATA!$F$6,$AG$10+27*AK$10,$AG106,1,1)/$AH106,0)</f>
        <v>8.4337349397590355E-2</v>
      </c>
      <c r="AL106" s="205">
        <f ca="1">IF($AH106&gt;0,OFFSET(DATA!$F$6,$AG$10+27*AL$10,$AG106,1,1)/$AH106,0)</f>
        <v>5.2208835341365459E-2</v>
      </c>
      <c r="AM106" s="205">
        <f ca="1">IF($AH106&gt;0,OFFSET(DATA!$F$6,$AG$10+27*AM$10,$AG106,1,1)/$AH106,0)</f>
        <v>9.2369477911646583E-2</v>
      </c>
      <c r="AN106" s="205">
        <f ca="1">IF($AH106&gt;0,OFFSET(DATA!$F$6,$AG$10+27*AN$10,$AG106,1,1)/$AH106,0)</f>
        <v>4.8192771084337352E-2</v>
      </c>
      <c r="AO106" s="1">
        <f ca="1">OFFSET(DATA!$F$6,$AG$10+27*AO$10,$AG106,1,1)</f>
        <v>12</v>
      </c>
      <c r="AP106" s="1">
        <f t="shared" ca="1" si="3"/>
        <v>12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11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265</v>
      </c>
      <c r="AI107" s="205">
        <f ca="1">IF($AH107&gt;0,OFFSET(DATA!$F$6,$AG$10+27*AI$10,$AG107,1,1)/$AH107,0)</f>
        <v>0.65283018867924525</v>
      </c>
      <c r="AJ107" s="205">
        <f ca="1">IF($AH107&gt;0,OFFSET(DATA!$F$6,$AG$10+27*AJ$10,$AG107,1,1)/$AH107,0)</f>
        <v>7.5471698113207548E-3</v>
      </c>
      <c r="AK107" s="205">
        <f ca="1">IF($AH107&gt;0,OFFSET(DATA!$F$6,$AG$10+27*AK$10,$AG107,1,1)/$AH107,0)</f>
        <v>8.3018867924528297E-2</v>
      </c>
      <c r="AL107" s="205">
        <f ca="1">IF($AH107&gt;0,OFFSET(DATA!$F$6,$AG$10+27*AL$10,$AG107,1,1)/$AH107,0)</f>
        <v>4.9056603773584909E-2</v>
      </c>
      <c r="AM107" s="205">
        <f ca="1">IF($AH107&gt;0,OFFSET(DATA!$F$6,$AG$10+27*AM$10,$AG107,1,1)/$AH107,0)</f>
        <v>9.056603773584905E-2</v>
      </c>
      <c r="AN107" s="205">
        <f ca="1">IF($AH107&gt;0,OFFSET(DATA!$F$6,$AG$10+27*AN$10,$AG107,1,1)/$AH107,0)</f>
        <v>5.2830188679245285E-2</v>
      </c>
      <c r="AO107" s="1">
        <f ca="1">OFFSET(DATA!$F$6,$AG$10+27*AO$10,$AG107,1,1)</f>
        <v>10</v>
      </c>
      <c r="AP107" s="1">
        <f t="shared" ca="1" si="3"/>
        <v>10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9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232</v>
      </c>
      <c r="AI108" s="205">
        <f ca="1">IF($AH108&gt;0,OFFSET(DATA!$F$6,$AG$10+27*AI$10,$AG108,1,1)/$AH108,0)</f>
        <v>0.65948275862068961</v>
      </c>
      <c r="AJ108" s="205">
        <f ca="1">IF($AH108&gt;0,OFFSET(DATA!$F$6,$AG$10+27*AJ$10,$AG108,1,1)/$AH108,0)</f>
        <v>4.3103448275862068E-3</v>
      </c>
      <c r="AK108" s="205">
        <f ca="1">IF($AH108&gt;0,OFFSET(DATA!$F$6,$AG$10+27*AK$10,$AG108,1,1)/$AH108,0)</f>
        <v>9.9137931034482762E-2</v>
      </c>
      <c r="AL108" s="205">
        <f ca="1">IF($AH108&gt;0,OFFSET(DATA!$F$6,$AG$10+27*AL$10,$AG108,1,1)/$AH108,0)</f>
        <v>5.6034482758620691E-2</v>
      </c>
      <c r="AM108" s="205">
        <f ca="1">IF($AH108&gt;0,OFFSET(DATA!$F$6,$AG$10+27*AM$10,$AG108,1,1)/$AH108,0)</f>
        <v>7.7586206896551727E-2</v>
      </c>
      <c r="AN108" s="205">
        <f ca="1">IF($AH108&gt;0,OFFSET(DATA!$F$6,$AG$10+27*AN$10,$AG108,1,1)/$AH108,0)</f>
        <v>3.017241379310345E-2</v>
      </c>
      <c r="AO108" s="1">
        <f ca="1">OFFSET(DATA!$F$6,$AG$10+27*AO$10,$AG108,1,1)</f>
        <v>7</v>
      </c>
      <c r="AP108" s="1">
        <f t="shared" ca="1" si="3"/>
        <v>7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7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237</v>
      </c>
      <c r="AI109" s="205">
        <f ca="1">IF($AH109&gt;0,OFFSET(DATA!$F$6,$AG$10+27*AI$10,$AG109,1,1)/$AH109,0)</f>
        <v>0.65400843881856541</v>
      </c>
      <c r="AJ109" s="205">
        <f ca="1">IF($AH109&gt;0,OFFSET(DATA!$F$6,$AG$10+27*AJ$10,$AG109,1,1)/$AH109,0)</f>
        <v>8.4388185654008432E-3</v>
      </c>
      <c r="AK109" s="205">
        <f ca="1">IF($AH109&gt;0,OFFSET(DATA!$F$6,$AG$10+27*AK$10,$AG109,1,1)/$AH109,0)</f>
        <v>0.10126582278481013</v>
      </c>
      <c r="AL109" s="205">
        <f ca="1">IF($AH109&gt;0,OFFSET(DATA!$F$6,$AG$10+27*AL$10,$AG109,1,1)/$AH109,0)</f>
        <v>7.1729957805907171E-2</v>
      </c>
      <c r="AM109" s="205">
        <f ca="1">IF($AH109&gt;0,OFFSET(DATA!$F$6,$AG$10+27*AM$10,$AG109,1,1)/$AH109,0)</f>
        <v>6.7510548523206745E-2</v>
      </c>
      <c r="AN109" s="205">
        <f ca="1">IF($AH109&gt;0,OFFSET(DATA!$F$6,$AG$10+27*AN$10,$AG109,1,1)/$AH109,0)</f>
        <v>3.7974683544303799E-2</v>
      </c>
      <c r="AO109" s="1">
        <f ca="1">OFFSET(DATA!$F$6,$AG$10+27*AO$10,$AG109,1,1)</f>
        <v>11</v>
      </c>
      <c r="AP109" s="1">
        <f t="shared" ca="1" si="3"/>
        <v>11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9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242</v>
      </c>
      <c r="AI110" s="205">
        <f ca="1">IF($AH110&gt;0,OFFSET(DATA!$F$6,$AG$10+27*AI$10,$AG110,1,1)/$AH110,0)</f>
        <v>0.64462809917355368</v>
      </c>
      <c r="AJ110" s="205">
        <f ca="1">IF($AH110&gt;0,OFFSET(DATA!$F$6,$AG$10+27*AJ$10,$AG110,1,1)/$AH110,0)</f>
        <v>8.2644628099173556E-3</v>
      </c>
      <c r="AK110" s="205">
        <f ca="1">IF($AH110&gt;0,OFFSET(DATA!$F$6,$AG$10+27*AK$10,$AG110,1,1)/$AH110,0)</f>
        <v>9.5041322314049589E-2</v>
      </c>
      <c r="AL110" s="205">
        <f ca="1">IF($AH110&gt;0,OFFSET(DATA!$F$6,$AG$10+27*AL$10,$AG110,1,1)/$AH110,0)</f>
        <v>5.3719008264462811E-2</v>
      </c>
      <c r="AM110" s="205">
        <f ca="1">IF($AH110&gt;0,OFFSET(DATA!$F$6,$AG$10+27*AM$10,$AG110,1,1)/$AH110,0)</f>
        <v>8.6776859504132234E-2</v>
      </c>
      <c r="AN110" s="205">
        <f ca="1">IF($AH110&gt;0,OFFSET(DATA!$F$6,$AG$10+27*AN$10,$AG110,1,1)/$AH110,0)</f>
        <v>4.5454545454545456E-2</v>
      </c>
      <c r="AO110" s="1">
        <f ca="1">OFFSET(DATA!$F$6,$AG$10+27*AO$10,$AG110,1,1)</f>
        <v>11</v>
      </c>
      <c r="AP110" s="1">
        <f t="shared" ca="1" si="3"/>
        <v>11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10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241</v>
      </c>
      <c r="AI111" s="205">
        <f ca="1">IF($AH111&gt;0,OFFSET(DATA!$F$6,$AG$10+27*AI$10,$AG111,1,1)/$AH111,0)</f>
        <v>0.63070539419087135</v>
      </c>
      <c r="AJ111" s="205">
        <f ca="1">IF($AH111&gt;0,OFFSET(DATA!$F$6,$AG$10+27*AJ$10,$AG111,1,1)/$AH111,0)</f>
        <v>8.2987551867219917E-3</v>
      </c>
      <c r="AK111" s="205">
        <f ca="1">IF($AH111&gt;0,OFFSET(DATA!$F$6,$AG$10+27*AK$10,$AG111,1,1)/$AH111,0)</f>
        <v>9.5435684647302899E-2</v>
      </c>
      <c r="AL111" s="205">
        <f ca="1">IF($AH111&gt;0,OFFSET(DATA!$F$6,$AG$10+27*AL$10,$AG111,1,1)/$AH111,0)</f>
        <v>4.5643153526970952E-2</v>
      </c>
      <c r="AM111" s="205">
        <f ca="1">IF($AH111&gt;0,OFFSET(DATA!$F$6,$AG$10+27*AM$10,$AG111,1,1)/$AH111,0)</f>
        <v>0.1037344398340249</v>
      </c>
      <c r="AN111" s="205">
        <f ca="1">IF($AH111&gt;0,OFFSET(DATA!$F$6,$AG$10+27*AN$10,$AG111,1,1)/$AH111,0)</f>
        <v>7.0539419087136929E-2</v>
      </c>
      <c r="AO111" s="1">
        <f ca="1">OFFSET(DATA!$F$6,$AG$10+27*AO$10,$AG111,1,1)</f>
        <v>13</v>
      </c>
      <c r="AP111" s="1">
        <f t="shared" ca="1" si="3"/>
        <v>13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13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202</v>
      </c>
      <c r="AI112" s="205">
        <f ca="1">IF($AH112&gt;0,OFFSET(DATA!$F$6,$AG$10+27*AI$10,$AG112,1,1)/$AH112,0)</f>
        <v>0.69801980198019797</v>
      </c>
      <c r="AJ112" s="205">
        <f ca="1">IF($AH112&gt;0,OFFSET(DATA!$F$6,$AG$10+27*AJ$10,$AG112,1,1)/$AH112,0)</f>
        <v>9.9009900990099011E-3</v>
      </c>
      <c r="AK112" s="205">
        <f ca="1">IF($AH112&gt;0,OFFSET(DATA!$F$6,$AG$10+27*AK$10,$AG112,1,1)/$AH112,0)</f>
        <v>0.11386138613861387</v>
      </c>
      <c r="AL112" s="205">
        <f ca="1">IF($AH112&gt;0,OFFSET(DATA!$F$6,$AG$10+27*AL$10,$AG112,1,1)/$AH112,0)</f>
        <v>4.4554455445544552E-2</v>
      </c>
      <c r="AM112" s="205">
        <f ca="1">IF($AH112&gt;0,OFFSET(DATA!$F$6,$AG$10+27*AM$10,$AG112,1,1)/$AH112,0)</f>
        <v>6.4356435643564358E-2</v>
      </c>
      <c r="AN112" s="205">
        <f ca="1">IF($AH112&gt;0,OFFSET(DATA!$F$6,$AG$10+27*AN$10,$AG112,1,1)/$AH112,0)</f>
        <v>2.4752475247524754E-2</v>
      </c>
      <c r="AO112" s="1">
        <f ca="1">OFFSET(DATA!$F$6,$AG$10+27*AO$10,$AG112,1,1)</f>
        <v>6</v>
      </c>
      <c r="AP112" s="1">
        <f t="shared" ca="1" si="3"/>
        <v>6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6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209</v>
      </c>
      <c r="AI113" s="205">
        <f ca="1">IF($AH113&gt;0,OFFSET(DATA!$F$6,$AG$10+27*AI$10,$AG113,1,1)/$AH113,0)</f>
        <v>0.67942583732057416</v>
      </c>
      <c r="AJ113" s="205">
        <f ca="1">IF($AH113&gt;0,OFFSET(DATA!$F$6,$AG$10+27*AJ$10,$AG113,1,1)/$AH113,0)</f>
        <v>4.7846889952153108E-3</v>
      </c>
      <c r="AK113" s="205">
        <f ca="1">IF($AH113&gt;0,OFFSET(DATA!$F$6,$AG$10+27*AK$10,$AG113,1,1)/$AH113,0)</f>
        <v>0.11004784688995216</v>
      </c>
      <c r="AL113" s="205">
        <f ca="1">IF($AH113&gt;0,OFFSET(DATA!$F$6,$AG$10+27*AL$10,$AG113,1,1)/$AH113,0)</f>
        <v>4.784688995215311E-2</v>
      </c>
      <c r="AM113" s="205">
        <f ca="1">IF($AH113&gt;0,OFFSET(DATA!$F$6,$AG$10+27*AM$10,$AG113,1,1)/$AH113,0)</f>
        <v>5.7416267942583733E-2</v>
      </c>
      <c r="AN113" s="205">
        <f ca="1">IF($AH113&gt;0,OFFSET(DATA!$F$6,$AG$10+27*AN$10,$AG113,1,1)/$AH113,0)</f>
        <v>3.3492822966507178E-2</v>
      </c>
      <c r="AO113" s="1">
        <f ca="1">OFFSET(DATA!$F$6,$AG$10+27*AO$10,$AG113,1,1)</f>
        <v>6</v>
      </c>
      <c r="AP113" s="1">
        <f t="shared" ca="1" si="3"/>
        <v>6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6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213</v>
      </c>
      <c r="AI114" s="205">
        <f ca="1">IF($AH114&gt;0,OFFSET(DATA!$F$6,$AG$10+27*AI$10,$AG114,1,1)/$AH114,0)</f>
        <v>0.66666666666666663</v>
      </c>
      <c r="AJ114" s="205">
        <f ca="1">IF($AH114&gt;0,OFFSET(DATA!$F$6,$AG$10+27*AJ$10,$AG114,1,1)/$AH114,0)</f>
        <v>4.6948356807511738E-3</v>
      </c>
      <c r="AK114" s="205">
        <f ca="1">IF($AH114&gt;0,OFFSET(DATA!$F$6,$AG$10+27*AK$10,$AG114,1,1)/$AH114,0)</f>
        <v>0.11737089201877934</v>
      </c>
      <c r="AL114" s="205">
        <f ca="1">IF($AH114&gt;0,OFFSET(DATA!$F$6,$AG$10+27*AL$10,$AG114,1,1)/$AH114,0)</f>
        <v>5.6338028169014086E-2</v>
      </c>
      <c r="AM114" s="205">
        <f ca="1">IF($AH114&gt;0,OFFSET(DATA!$F$6,$AG$10+27*AM$10,$AG114,1,1)/$AH114,0)</f>
        <v>7.5117370892018781E-2</v>
      </c>
      <c r="AN114" s="205">
        <f ca="1">IF($AH114&gt;0,OFFSET(DATA!$F$6,$AG$10+27*AN$10,$AG114,1,1)/$AH114,0)</f>
        <v>3.2863849765258218E-2</v>
      </c>
      <c r="AO114" s="1">
        <f ca="1">OFFSET(DATA!$F$6,$AG$10+27*AO$10,$AG114,1,1)</f>
        <v>7</v>
      </c>
      <c r="AP114" s="1">
        <f t="shared" ca="1" si="3"/>
        <v>7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6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217</v>
      </c>
      <c r="AI115" s="205">
        <f ca="1">IF($AH115&gt;0,OFFSET(DATA!$F$6,$AG$10+27*AI$10,$AG115,1,1)/$AH115,0)</f>
        <v>0.66359447004608296</v>
      </c>
      <c r="AJ115" s="205">
        <f ca="1">IF($AH115&gt;0,OFFSET(DATA!$F$6,$AG$10+27*AJ$10,$AG115,1,1)/$AH115,0)</f>
        <v>4.608294930875576E-3</v>
      </c>
      <c r="AK115" s="205">
        <f ca="1">IF($AH115&gt;0,OFFSET(DATA!$F$6,$AG$10+27*AK$10,$AG115,1,1)/$AH115,0)</f>
        <v>0.1152073732718894</v>
      </c>
      <c r="AL115" s="205">
        <f ca="1">IF($AH115&gt;0,OFFSET(DATA!$F$6,$AG$10+27*AL$10,$AG115,1,1)/$AH115,0)</f>
        <v>5.7603686635944701E-2</v>
      </c>
      <c r="AM115" s="205">
        <f ca="1">IF($AH115&gt;0,OFFSET(DATA!$F$6,$AG$10+27*AM$10,$AG115,1,1)/$AH115,0)</f>
        <v>7.3732718894009217E-2</v>
      </c>
      <c r="AN115" s="205">
        <f ca="1">IF($AH115&gt;0,OFFSET(DATA!$F$6,$AG$10+27*AN$10,$AG115,1,1)/$AH115,0)</f>
        <v>4.377880184331797E-2</v>
      </c>
      <c r="AO115" s="1">
        <f ca="1">OFFSET(DATA!$F$6,$AG$10+27*AO$10,$AG115,1,1)</f>
        <v>6</v>
      </c>
      <c r="AP115" s="1">
        <f t="shared" ca="1" si="3"/>
        <v>6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6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221</v>
      </c>
      <c r="AI116" s="205">
        <f ca="1">IF($AH116&gt;0,OFFSET(DATA!$F$6,$AG$10+27*AI$10,$AG116,1,1)/$AH116,0)</f>
        <v>0.66063348416289591</v>
      </c>
      <c r="AJ116" s="205">
        <f ca="1">IF($AH116&gt;0,OFFSET(DATA!$F$6,$AG$10+27*AJ$10,$AG116,1,1)/$AH116,0)</f>
        <v>4.5248868778280547E-3</v>
      </c>
      <c r="AK116" s="205">
        <f ca="1">IF($AH116&gt;0,OFFSET(DATA!$F$6,$AG$10+27*AK$10,$AG116,1,1)/$AH116,0)</f>
        <v>0.11312217194570136</v>
      </c>
      <c r="AL116" s="205">
        <f ca="1">IF($AH116&gt;0,OFFSET(DATA!$F$6,$AG$10+27*AL$10,$AG116,1,1)/$AH116,0)</f>
        <v>5.8823529411764705E-2</v>
      </c>
      <c r="AM116" s="205">
        <f ca="1">IF($AH116&gt;0,OFFSET(DATA!$F$6,$AG$10+27*AM$10,$AG116,1,1)/$AH116,0)</f>
        <v>7.2398190045248875E-2</v>
      </c>
      <c r="AN116" s="205">
        <f ca="1">IF($AH116&gt;0,OFFSET(DATA!$F$6,$AG$10+27*AN$10,$AG116,1,1)/$AH116,0)</f>
        <v>5.4298642533936653E-2</v>
      </c>
      <c r="AO116" s="1">
        <f ca="1">OFFSET(DATA!$F$6,$AG$10+27*AO$10,$AG116,1,1)</f>
        <v>8</v>
      </c>
      <c r="AP116" s="1">
        <f t="shared" ca="1" si="3"/>
        <v>8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8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204</v>
      </c>
      <c r="AI117" s="205">
        <f ca="1">IF($AH117&gt;0,OFFSET(DATA!$F$6,$AG$10+27*AI$10,$AG117,1,1)/$AH117,0)</f>
        <v>0.66666666666666663</v>
      </c>
      <c r="AJ117" s="205">
        <f ca="1">IF($AH117&gt;0,OFFSET(DATA!$F$6,$AG$10+27*AJ$10,$AG117,1,1)/$AH117,0)</f>
        <v>9.8039215686274508E-3</v>
      </c>
      <c r="AK117" s="205">
        <f ca="1">IF($AH117&gt;0,OFFSET(DATA!$F$6,$AG$10+27*AK$10,$AG117,1,1)/$AH117,0)</f>
        <v>0.11764705882352941</v>
      </c>
      <c r="AL117" s="205">
        <f ca="1">IF($AH117&gt;0,OFFSET(DATA!$F$6,$AG$10+27*AL$10,$AG117,1,1)/$AH117,0)</f>
        <v>4.9019607843137254E-2</v>
      </c>
      <c r="AM117" s="205">
        <f ca="1">IF($AH117&gt;0,OFFSET(DATA!$F$6,$AG$10+27*AM$10,$AG117,1,1)/$AH117,0)</f>
        <v>6.8627450980392163E-2</v>
      </c>
      <c r="AN117" s="205">
        <f ca="1">IF($AH117&gt;0,OFFSET(DATA!$F$6,$AG$10+27*AN$10,$AG117,1,1)/$AH117,0)</f>
        <v>4.4117647058823532E-2</v>
      </c>
      <c r="AO117" s="1">
        <f ca="1">OFFSET(DATA!$F$6,$AG$10+27*AO$10,$AG117,1,1)</f>
        <v>6</v>
      </c>
      <c r="AP117" s="1">
        <f t="shared" ca="1" si="3"/>
        <v>6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6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215</v>
      </c>
      <c r="AI118" s="205">
        <f ca="1">IF($AH118&gt;0,OFFSET(DATA!$F$6,$AG$10+27*AI$10,$AG118,1,1)/$AH118,0)</f>
        <v>0.66976744186046511</v>
      </c>
      <c r="AJ118" s="205">
        <f ca="1">IF($AH118&gt;0,OFFSET(DATA!$F$6,$AG$10+27*AJ$10,$AG118,1,1)/$AH118,0)</f>
        <v>4.6511627906976744E-3</v>
      </c>
      <c r="AK118" s="205">
        <f ca="1">IF($AH118&gt;0,OFFSET(DATA!$F$6,$AG$10+27*AK$10,$AG118,1,1)/$AH118,0)</f>
        <v>0.11162790697674418</v>
      </c>
      <c r="AL118" s="205">
        <f ca="1">IF($AH118&gt;0,OFFSET(DATA!$F$6,$AG$10+27*AL$10,$AG118,1,1)/$AH118,0)</f>
        <v>4.1860465116279069E-2</v>
      </c>
      <c r="AM118" s="205">
        <f ca="1">IF($AH118&gt;0,OFFSET(DATA!$F$6,$AG$10+27*AM$10,$AG118,1,1)/$AH118,0)</f>
        <v>9.3023255813953487E-2</v>
      </c>
      <c r="AN118" s="205">
        <f ca="1">IF($AH118&gt;0,OFFSET(DATA!$F$6,$AG$10+27*AN$10,$AG118,1,1)/$AH118,0)</f>
        <v>5.5813953488372092E-2</v>
      </c>
      <c r="AO118" s="1">
        <f ca="1">OFFSET(DATA!$F$6,$AG$10+27*AO$10,$AG118,1,1)</f>
        <v>10</v>
      </c>
      <c r="AP118" s="1">
        <f t="shared" ca="1" si="3"/>
        <v>10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8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218</v>
      </c>
      <c r="AI119" s="205">
        <f ca="1">IF($AH119&gt;0,OFFSET(DATA!$F$6,$AG$10+27*AI$10,$AG119,1,1)/$AH119,0)</f>
        <v>0.65596330275229353</v>
      </c>
      <c r="AJ119" s="205">
        <f ca="1">IF($AH119&gt;0,OFFSET(DATA!$F$6,$AG$10+27*AJ$10,$AG119,1,1)/$AH119,0)</f>
        <v>4.5871559633027525E-3</v>
      </c>
      <c r="AK119" s="205">
        <f ca="1">IF($AH119&gt;0,OFFSET(DATA!$F$6,$AG$10+27*AK$10,$AG119,1,1)/$AH119,0)</f>
        <v>0.11009174311926606</v>
      </c>
      <c r="AL119" s="205">
        <f ca="1">IF($AH119&gt;0,OFFSET(DATA!$F$6,$AG$10+27*AL$10,$AG119,1,1)/$AH119,0)</f>
        <v>3.669724770642202E-2</v>
      </c>
      <c r="AM119" s="205">
        <f ca="1">IF($AH119&gt;0,OFFSET(DATA!$F$6,$AG$10+27*AM$10,$AG119,1,1)/$AH119,0)</f>
        <v>9.6330275229357804E-2</v>
      </c>
      <c r="AN119" s="205">
        <f ca="1">IF($AH119&gt;0,OFFSET(DATA!$F$6,$AG$10+27*AN$10,$AG119,1,1)/$AH119,0)</f>
        <v>5.9633027522935783E-2</v>
      </c>
      <c r="AO119" s="1">
        <f ca="1">OFFSET(DATA!$F$6,$AG$10+27*AO$10,$AG119,1,1)</f>
        <v>9</v>
      </c>
      <c r="AP119" s="1">
        <f t="shared" ca="1" si="3"/>
        <v>9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9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216</v>
      </c>
      <c r="AI120" s="205">
        <f ca="1">IF($AH120&gt;0,OFFSET(DATA!$F$6,$AG$10+27*AI$10,$AG120,1,1)/$AH120,0)</f>
        <v>0.67592592592592593</v>
      </c>
      <c r="AJ120" s="205">
        <f ca="1">IF($AH120&gt;0,OFFSET(DATA!$F$6,$AG$10+27*AJ$10,$AG120,1,1)/$AH120,0)</f>
        <v>4.6296296296296294E-3</v>
      </c>
      <c r="AK120" s="205">
        <f ca="1">IF($AH120&gt;0,OFFSET(DATA!$F$6,$AG$10+27*AK$10,$AG120,1,1)/$AH120,0)</f>
        <v>0.11574074074074074</v>
      </c>
      <c r="AL120" s="205">
        <f ca="1">IF($AH120&gt;0,OFFSET(DATA!$F$6,$AG$10+27*AL$10,$AG120,1,1)/$AH120,0)</f>
        <v>0.11574074074074074</v>
      </c>
      <c r="AM120" s="205">
        <f ca="1">IF($AH120&gt;0,OFFSET(DATA!$F$6,$AG$10+27*AM$10,$AG120,1,1)/$AH120,0)</f>
        <v>8.7962962962962965E-2</v>
      </c>
      <c r="AN120" s="205">
        <f ca="1">IF($AH120&gt;0,OFFSET(DATA!$F$6,$AG$10+27*AN$10,$AG120,1,1)/$AH120,0)</f>
        <v>6.0185185185185182E-2</v>
      </c>
      <c r="AO120" s="1">
        <f ca="1">OFFSET(DATA!$F$6,$AG$10+27*AO$10,$AG120,1,1)</f>
        <v>13</v>
      </c>
      <c r="AP120" s="1">
        <f t="shared" ca="1" si="3"/>
        <v>13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9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186</v>
      </c>
      <c r="AI121" s="205">
        <f ca="1">IF($AH121&gt;0,OFFSET(DATA!$F$6,$AG$10+27*AI$10,$AG121,1,1)/$AH121,0)</f>
        <v>0.68817204301075274</v>
      </c>
      <c r="AJ121" s="205">
        <f ca="1">IF($AH121&gt;0,OFFSET(DATA!$F$6,$AG$10+27*AJ$10,$AG121,1,1)/$AH121,0)</f>
        <v>5.3763440860215058E-3</v>
      </c>
      <c r="AK121" s="205">
        <f ca="1">IF($AH121&gt;0,OFFSET(DATA!$F$6,$AG$10+27*AK$10,$AG121,1,1)/$AH121,0)</f>
        <v>0.13978494623655913</v>
      </c>
      <c r="AL121" s="205">
        <f ca="1">IF($AH121&gt;0,OFFSET(DATA!$F$6,$AG$10+27*AL$10,$AG121,1,1)/$AH121,0)</f>
        <v>0.13440860215053763</v>
      </c>
      <c r="AM121" s="205">
        <f ca="1">IF($AH121&gt;0,OFFSET(DATA!$F$6,$AG$10+27*AM$10,$AG121,1,1)/$AH121,0)</f>
        <v>4.8387096774193547E-2</v>
      </c>
      <c r="AN121" s="205">
        <f ca="1">IF($AH121&gt;0,OFFSET(DATA!$F$6,$AG$10+27*AN$10,$AG121,1,1)/$AH121,0)</f>
        <v>3.2258064516129031E-2</v>
      </c>
      <c r="AO121" s="1">
        <f ca="1">OFFSET(DATA!$F$6,$AG$10+27*AO$10,$AG121,1,1)</f>
        <v>7</v>
      </c>
      <c r="AP121" s="1">
        <f t="shared" ca="1" si="3"/>
        <v>7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5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200</v>
      </c>
      <c r="AI122" s="205">
        <f ca="1">IF($AH122&gt;0,OFFSET(DATA!$F$6,$AG$10+27*AI$10,$AG122,1,1)/$AH122,0)</f>
        <v>0.65500000000000003</v>
      </c>
      <c r="AJ122" s="205">
        <f ca="1">IF($AH122&gt;0,OFFSET(DATA!$F$6,$AG$10+27*AJ$10,$AG122,1,1)/$AH122,0)</f>
        <v>0.01</v>
      </c>
      <c r="AK122" s="205">
        <f ca="1">IF($AH122&gt;0,OFFSET(DATA!$F$6,$AG$10+27*AK$10,$AG122,1,1)/$AH122,0)</f>
        <v>0.125</v>
      </c>
      <c r="AL122" s="205">
        <f ca="1">IF($AH122&gt;0,OFFSET(DATA!$F$6,$AG$10+27*AL$10,$AG122,1,1)/$AH122,0)</f>
        <v>0.04</v>
      </c>
      <c r="AM122" s="205">
        <f ca="1">IF($AH122&gt;0,OFFSET(DATA!$F$6,$AG$10+27*AM$10,$AG122,1,1)/$AH122,0)</f>
        <v>5.5E-2</v>
      </c>
      <c r="AN122" s="205">
        <f ca="1">IF($AH122&gt;0,OFFSET(DATA!$F$6,$AG$10+27*AN$10,$AG122,1,1)/$AH122,0)</f>
        <v>3.5000000000000003E-2</v>
      </c>
      <c r="AO122" s="1">
        <f ca="1">OFFSET(DATA!$F$6,$AG$10+27*AO$10,$AG122,1,1)</f>
        <v>13</v>
      </c>
      <c r="AP122" s="1">
        <f t="shared" ca="1" si="3"/>
        <v>13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11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213</v>
      </c>
      <c r="AI123" s="205">
        <f ca="1">IF($AH123&gt;0,OFFSET(DATA!$F$6,$AG$10+27*AI$10,$AG123,1,1)/$AH123,0)</f>
        <v>0.64319248826291076</v>
      </c>
      <c r="AJ123" s="205">
        <f ca="1">IF($AH123&gt;0,OFFSET(DATA!$F$6,$AG$10+27*AJ$10,$AG123,1,1)/$AH123,0)</f>
        <v>4.6948356807511738E-3</v>
      </c>
      <c r="AK123" s="205">
        <f ca="1">IF($AH123&gt;0,OFFSET(DATA!$F$6,$AG$10+27*AK$10,$AG123,1,1)/$AH123,0)</f>
        <v>0.11737089201877934</v>
      </c>
      <c r="AL123" s="205">
        <f ca="1">IF($AH123&gt;0,OFFSET(DATA!$F$6,$AG$10+27*AL$10,$AG123,1,1)/$AH123,0)</f>
        <v>6.1032863849765258E-2</v>
      </c>
      <c r="AM123" s="205">
        <f ca="1">IF($AH123&gt;0,OFFSET(DATA!$F$6,$AG$10+27*AM$10,$AG123,1,1)/$AH123,0)</f>
        <v>7.0422535211267609E-2</v>
      </c>
      <c r="AN123" s="205">
        <f ca="1">IF($AH123&gt;0,OFFSET(DATA!$F$6,$AG$10+27*AN$10,$AG123,1,1)/$AH123,0)</f>
        <v>3.7558685446009391E-2</v>
      </c>
      <c r="AO123" s="1">
        <f ca="1">OFFSET(DATA!$F$6,$AG$10+27*AO$10,$AG123,1,1)</f>
        <v>12</v>
      </c>
      <c r="AP123" s="1">
        <f t="shared" ca="1" si="3"/>
        <v>12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12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212</v>
      </c>
      <c r="AI124" s="205">
        <f ca="1">IF($AH124&gt;0,OFFSET(DATA!$F$6,$AG$10+27*AI$10,$AG124,1,1)/$AH124,0)</f>
        <v>0.65094339622641506</v>
      </c>
      <c r="AJ124" s="205">
        <f ca="1">IF($AH124&gt;0,OFFSET(DATA!$F$6,$AG$10+27*AJ$10,$AG124,1,1)/$AH124,0)</f>
        <v>4.7169811320754715E-3</v>
      </c>
      <c r="AK124" s="205">
        <f ca="1">IF($AH124&gt;0,OFFSET(DATA!$F$6,$AG$10+27*AK$10,$AG124,1,1)/$AH124,0)</f>
        <v>0.11792452830188679</v>
      </c>
      <c r="AL124" s="205">
        <f ca="1">IF($AH124&gt;0,OFFSET(DATA!$F$6,$AG$10+27*AL$10,$AG124,1,1)/$AH124,0)</f>
        <v>7.0754716981132074E-2</v>
      </c>
      <c r="AM124" s="205">
        <f ca="1">IF($AH124&gt;0,OFFSET(DATA!$F$6,$AG$10+27*AM$10,$AG124,1,1)/$AH124,0)</f>
        <v>5.6603773584905662E-2</v>
      </c>
      <c r="AN124" s="205">
        <f ca="1">IF($AH124&gt;0,OFFSET(DATA!$F$6,$AG$10+27*AN$10,$AG124,1,1)/$AH124,0)</f>
        <v>1.8867924528301886E-2</v>
      </c>
      <c r="AO124" s="1">
        <f ca="1">OFFSET(DATA!$F$6,$AG$10+27*AO$10,$AG124,1,1)</f>
        <v>11</v>
      </c>
      <c r="AP124" s="1">
        <f t="shared" ca="1" si="3"/>
        <v>11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12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194</v>
      </c>
      <c r="AI125" s="205">
        <f ca="1">IF($AH125&gt;0,OFFSET(DATA!$F$6,$AG$10+27*AI$10,$AG125,1,1)/$AH125,0)</f>
        <v>0.68041237113402064</v>
      </c>
      <c r="AJ125" s="205">
        <f ca="1">IF($AH125&gt;0,OFFSET(DATA!$F$6,$AG$10+27*AJ$10,$AG125,1,1)/$AH125,0)</f>
        <v>5.1546391752577319E-3</v>
      </c>
      <c r="AK125" s="205">
        <f ca="1">IF($AH125&gt;0,OFFSET(DATA!$F$6,$AG$10+27*AK$10,$AG125,1,1)/$AH125,0)</f>
        <v>0.11855670103092783</v>
      </c>
      <c r="AL125" s="205">
        <f ca="1">IF($AH125&gt;0,OFFSET(DATA!$F$6,$AG$10+27*AL$10,$AG125,1,1)/$AH125,0)</f>
        <v>6.7010309278350513E-2</v>
      </c>
      <c r="AM125" s="205">
        <f ca="1">IF($AH125&gt;0,OFFSET(DATA!$F$6,$AG$10+27*AM$10,$AG125,1,1)/$AH125,0)</f>
        <v>4.1237113402061855E-2</v>
      </c>
      <c r="AN125" s="205">
        <f ca="1">IF($AH125&gt;0,OFFSET(DATA!$F$6,$AG$10+27*AN$10,$AG125,1,1)/$AH125,0)</f>
        <v>2.0618556701030927E-2</v>
      </c>
      <c r="AO125" s="1">
        <f ca="1">OFFSET(DATA!$F$6,$AG$10+27*AO$10,$AG125,1,1)</f>
        <v>16</v>
      </c>
      <c r="AP125" s="1">
        <f t="shared" ca="1" si="3"/>
        <v>16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9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189</v>
      </c>
      <c r="AI126" s="205">
        <f ca="1">IF($AH126&gt;0,OFFSET(DATA!$F$6,$AG$10+27*AI$10,$AG126,1,1)/$AH126,0)</f>
        <v>0.66137566137566139</v>
      </c>
      <c r="AJ126" s="205">
        <f ca="1">IF($AH126&gt;0,OFFSET(DATA!$F$6,$AG$10+27*AJ$10,$AG126,1,1)/$AH126,0)</f>
        <v>5.2910052910052907E-3</v>
      </c>
      <c r="AK126" s="205">
        <f ca="1">IF($AH126&gt;0,OFFSET(DATA!$F$6,$AG$10+27*AK$10,$AG126,1,1)/$AH126,0)</f>
        <v>0.1164021164021164</v>
      </c>
      <c r="AL126" s="205">
        <f ca="1">IF($AH126&gt;0,OFFSET(DATA!$F$6,$AG$10+27*AL$10,$AG126,1,1)/$AH126,0)</f>
        <v>4.7619047619047616E-2</v>
      </c>
      <c r="AM126" s="205">
        <f ca="1">IF($AH126&gt;0,OFFSET(DATA!$F$6,$AG$10+27*AM$10,$AG126,1,1)/$AH126,0)</f>
        <v>6.8783068783068779E-2</v>
      </c>
      <c r="AN126" s="205">
        <f ca="1">IF($AH126&gt;0,OFFSET(DATA!$F$6,$AG$10+27*AN$10,$AG126,1,1)/$AH126,0)</f>
        <v>3.1746031746031744E-2</v>
      </c>
      <c r="AO126" s="1">
        <f ca="1">OFFSET(DATA!$F$6,$AG$10+27*AO$10,$AG126,1,1)</f>
        <v>11</v>
      </c>
      <c r="AP126" s="1">
        <f t="shared" ca="1" si="3"/>
        <v>11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9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189</v>
      </c>
      <c r="AI127" s="205">
        <f ca="1">IF($AH127&gt;0,OFFSET(DATA!$F$6,$AG$10+27*AI$10,$AG127,1,1)/$AH127,0)</f>
        <v>0.67724867724867721</v>
      </c>
      <c r="AJ127" s="205">
        <f ca="1">IF($AH127&gt;0,OFFSET(DATA!$F$6,$AG$10+27*AJ$10,$AG127,1,1)/$AH127,0)</f>
        <v>5.2910052910052907E-3</v>
      </c>
      <c r="AK127" s="205">
        <f ca="1">IF($AH127&gt;0,OFFSET(DATA!$F$6,$AG$10+27*AK$10,$AG127,1,1)/$AH127,0)</f>
        <v>0.1164021164021164</v>
      </c>
      <c r="AL127" s="205">
        <f ca="1">IF($AH127&gt;0,OFFSET(DATA!$F$6,$AG$10+27*AL$10,$AG127,1,1)/$AH127,0)</f>
        <v>1.5873015873015872E-2</v>
      </c>
      <c r="AM127" s="205">
        <f ca="1">IF($AH127&gt;0,OFFSET(DATA!$F$6,$AG$10+27*AM$10,$AG127,1,1)/$AH127,0)</f>
        <v>0.10582010582010581</v>
      </c>
      <c r="AN127" s="205">
        <f ca="1">IF($AH127&gt;0,OFFSET(DATA!$F$6,$AG$10+27*AN$10,$AG127,1,1)/$AH127,0)</f>
        <v>5.2910052910052907E-2</v>
      </c>
      <c r="AO127" s="1">
        <f ca="1">OFFSET(DATA!$F$6,$AG$10+27*AO$10,$AG127,1,1)</f>
        <v>12</v>
      </c>
      <c r="AP127" s="1">
        <f t="shared" ca="1" si="3"/>
        <v>12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9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203</v>
      </c>
      <c r="AI128" s="205">
        <f ca="1">IF($AH128&gt;0,OFFSET(DATA!$F$6,$AG$10+27*AI$10,$AG128,1,1)/$AH128,0)</f>
        <v>0.64532019704433496</v>
      </c>
      <c r="AJ128" s="205">
        <f ca="1">IF($AH128&gt;0,OFFSET(DATA!$F$6,$AG$10+27*AJ$10,$AG128,1,1)/$AH128,0)</f>
        <v>4.9261083743842365E-3</v>
      </c>
      <c r="AK128" s="205">
        <f ca="1">IF($AH128&gt;0,OFFSET(DATA!$F$6,$AG$10+27*AK$10,$AG128,1,1)/$AH128,0)</f>
        <v>0.11330049261083744</v>
      </c>
      <c r="AL128" s="205">
        <f ca="1">IF($AH128&gt;0,OFFSET(DATA!$F$6,$AG$10+27*AL$10,$AG128,1,1)/$AH128,0)</f>
        <v>1.4778325123152709E-2</v>
      </c>
      <c r="AM128" s="205">
        <f ca="1">IF($AH128&gt;0,OFFSET(DATA!$F$6,$AG$10+27*AM$10,$AG128,1,1)/$AH128,0)</f>
        <v>9.8522167487684734E-2</v>
      </c>
      <c r="AN128" s="205">
        <f ca="1">IF($AH128&gt;0,OFFSET(DATA!$F$6,$AG$10+27*AN$10,$AG128,1,1)/$AH128,0)</f>
        <v>4.9261083743842367E-2</v>
      </c>
      <c r="AO128" s="1">
        <f ca="1">OFFSET(DATA!$F$6,$AG$10+27*AO$10,$AG128,1,1)</f>
        <v>14</v>
      </c>
      <c r="AP128" s="1">
        <f t="shared" ca="1" si="3"/>
        <v>14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13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179</v>
      </c>
      <c r="AI129" s="205">
        <f ca="1">IF($AH129&gt;0,OFFSET(DATA!$F$6,$AG$10+27*AI$10,$AG129,1,1)/$AH129,0)</f>
        <v>0.70949720670391059</v>
      </c>
      <c r="AJ129" s="205">
        <f ca="1">IF($AH129&gt;0,OFFSET(DATA!$F$6,$AG$10+27*AJ$10,$AG129,1,1)/$AH129,0)</f>
        <v>5.5865921787709499E-3</v>
      </c>
      <c r="AK129" s="205">
        <f ca="1">IF($AH129&gt;0,OFFSET(DATA!$F$6,$AG$10+27*AK$10,$AG129,1,1)/$AH129,0)</f>
        <v>0.11731843575418995</v>
      </c>
      <c r="AL129" s="205">
        <f ca="1">IF($AH129&gt;0,OFFSET(DATA!$F$6,$AG$10+27*AL$10,$AG129,1,1)/$AH129,0)</f>
        <v>1.11731843575419E-2</v>
      </c>
      <c r="AM129" s="205">
        <f ca="1">IF($AH129&gt;0,OFFSET(DATA!$F$6,$AG$10+27*AM$10,$AG129,1,1)/$AH129,0)</f>
        <v>6.7039106145251395E-2</v>
      </c>
      <c r="AN129" s="205">
        <f ca="1">IF($AH129&gt;0,OFFSET(DATA!$F$6,$AG$10+27*AN$10,$AG129,1,1)/$AH129,0)</f>
        <v>3.3519553072625698E-2</v>
      </c>
      <c r="AO129" s="1">
        <f ca="1">OFFSET(DATA!$F$6,$AG$10+27*AO$10,$AG129,1,1)</f>
        <v>8</v>
      </c>
      <c r="AP129" s="1">
        <f t="shared" ca="1" si="3"/>
        <v>8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7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181</v>
      </c>
      <c r="AI130" s="205">
        <f ca="1">IF($AH130&gt;0,OFFSET(DATA!$F$6,$AG$10+27*AI$10,$AG130,1,1)/$AH130,0)</f>
        <v>0.76243093922651939</v>
      </c>
      <c r="AJ130" s="205">
        <f ca="1">IF($AH130&gt;0,OFFSET(DATA!$F$6,$AG$10+27*AJ$10,$AG130,1,1)/$AH130,0)</f>
        <v>0</v>
      </c>
      <c r="AK130" s="205">
        <f ca="1">IF($AH130&gt;0,OFFSET(DATA!$F$6,$AG$10+27*AK$10,$AG130,1,1)/$AH130,0)</f>
        <v>0.11049723756906077</v>
      </c>
      <c r="AL130" s="205">
        <f ca="1">IF($AH130&gt;0,OFFSET(DATA!$F$6,$AG$10+27*AL$10,$AG130,1,1)/$AH130,0)</f>
        <v>5.5248618784530384E-3</v>
      </c>
      <c r="AM130" s="205">
        <f ca="1">IF($AH130&gt;0,OFFSET(DATA!$F$6,$AG$10+27*AM$10,$AG130,1,1)/$AH130,0)</f>
        <v>6.6298342541436461E-2</v>
      </c>
      <c r="AN130" s="205">
        <f ca="1">IF($AH130&gt;0,OFFSET(DATA!$F$6,$AG$10+27*AN$10,$AG130,1,1)/$AH130,0)</f>
        <v>2.7624309392265192E-2</v>
      </c>
      <c r="AO130" s="1">
        <f ca="1">OFFSET(DATA!$F$6,$AG$10+27*AO$10,$AG130,1,1)</f>
        <v>4</v>
      </c>
      <c r="AP130" s="1">
        <f t="shared" ca="1" si="3"/>
        <v>4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3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188</v>
      </c>
      <c r="AI131" s="205">
        <f ca="1">IF($AH131&gt;0,OFFSET(DATA!$F$6,$AG$10+27*AI$10,$AG131,1,1)/$AH131,0)</f>
        <v>0.72340425531914898</v>
      </c>
      <c r="AJ131" s="205">
        <f ca="1">IF($AH131&gt;0,OFFSET(DATA!$F$6,$AG$10+27*AJ$10,$AG131,1,1)/$AH131,0)</f>
        <v>5.3191489361702126E-3</v>
      </c>
      <c r="AK131" s="205">
        <f ca="1">IF($AH131&gt;0,OFFSET(DATA!$F$6,$AG$10+27*AK$10,$AG131,1,1)/$AH131,0)</f>
        <v>0.10638297872340426</v>
      </c>
      <c r="AL131" s="205">
        <f ca="1">IF($AH131&gt;0,OFFSET(DATA!$F$6,$AG$10+27*AL$10,$AG131,1,1)/$AH131,0)</f>
        <v>1.0638297872340425E-2</v>
      </c>
      <c r="AM131" s="205">
        <f ca="1">IF($AH131&gt;0,OFFSET(DATA!$F$6,$AG$10+27*AM$10,$AG131,1,1)/$AH131,0)</f>
        <v>6.9148936170212769E-2</v>
      </c>
      <c r="AN131" s="205">
        <f ca="1">IF($AH131&gt;0,OFFSET(DATA!$F$6,$AG$10+27*AN$10,$AG131,1,1)/$AH131,0)</f>
        <v>2.1276595744680851E-2</v>
      </c>
      <c r="AO131" s="1">
        <f ca="1">OFFSET(DATA!$F$6,$AG$10+27*AO$10,$AG131,1,1)</f>
        <v>4</v>
      </c>
      <c r="AP131" s="1">
        <f t="shared" ca="1" si="3"/>
        <v>4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4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194</v>
      </c>
      <c r="AI132" s="205">
        <f ca="1">IF($AH132&gt;0,OFFSET(DATA!$F$6,$AG$10+27*AI$10,$AG132,1,1)/$AH132,0)</f>
        <v>0.69587628865979378</v>
      </c>
      <c r="AJ132" s="205">
        <f ca="1">IF($AH132&gt;0,OFFSET(DATA!$F$6,$AG$10+27*AJ$10,$AG132,1,1)/$AH132,0)</f>
        <v>5.1546391752577319E-3</v>
      </c>
      <c r="AK132" s="205">
        <f ca="1">IF($AH132&gt;0,OFFSET(DATA!$F$6,$AG$10+27*AK$10,$AG132,1,1)/$AH132,0)</f>
        <v>0.10309278350515463</v>
      </c>
      <c r="AL132" s="205">
        <f ca="1">IF($AH132&gt;0,OFFSET(DATA!$F$6,$AG$10+27*AL$10,$AG132,1,1)/$AH132,0)</f>
        <v>3.0927835051546393E-2</v>
      </c>
      <c r="AM132" s="205">
        <f ca="1">IF($AH132&gt;0,OFFSET(DATA!$F$6,$AG$10+27*AM$10,$AG132,1,1)/$AH132,0)</f>
        <v>8.7628865979381437E-2</v>
      </c>
      <c r="AN132" s="205">
        <f ca="1">IF($AH132&gt;0,OFFSET(DATA!$F$6,$AG$10+27*AN$10,$AG132,1,1)/$AH132,0)</f>
        <v>2.5773195876288658E-2</v>
      </c>
      <c r="AO132" s="1">
        <f ca="1">OFFSET(DATA!$F$6,$AG$10+27*AO$10,$AG132,1,1)</f>
        <v>7</v>
      </c>
      <c r="AP132" s="1">
        <f t="shared" ca="1" si="3"/>
        <v>7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6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182</v>
      </c>
      <c r="AI133" s="205">
        <f ca="1">IF($AH133&gt;0,OFFSET(DATA!$F$6,$AG$10+27*AI$10,$AG133,1,1)/$AH133,0)</f>
        <v>0.70329670329670335</v>
      </c>
      <c r="AJ133" s="205">
        <f ca="1">IF($AH133&gt;0,OFFSET(DATA!$F$6,$AG$10+27*AJ$10,$AG133,1,1)/$AH133,0)</f>
        <v>5.4945054945054949E-3</v>
      </c>
      <c r="AK133" s="205">
        <f ca="1">IF($AH133&gt;0,OFFSET(DATA!$F$6,$AG$10+27*AK$10,$AG133,1,1)/$AH133,0)</f>
        <v>0.1043956043956044</v>
      </c>
      <c r="AL133" s="205">
        <f ca="1">IF($AH133&gt;0,OFFSET(DATA!$F$6,$AG$10+27*AL$10,$AG133,1,1)/$AH133,0)</f>
        <v>1.6483516483516484E-2</v>
      </c>
      <c r="AM133" s="205">
        <f ca="1">IF($AH133&gt;0,OFFSET(DATA!$F$6,$AG$10+27*AM$10,$AG133,1,1)/$AH133,0)</f>
        <v>8.7912087912087919E-2</v>
      </c>
      <c r="AN133" s="205">
        <f ca="1">IF($AH133&gt;0,OFFSET(DATA!$F$6,$AG$10+27*AN$10,$AG133,1,1)/$AH133,0)</f>
        <v>2.7472527472527472E-2</v>
      </c>
      <c r="AO133" s="1">
        <f ca="1">OFFSET(DATA!$F$6,$AG$10+27*AO$10,$AG133,1,1)</f>
        <v>8</v>
      </c>
      <c r="AP133" s="1">
        <f t="shared" ca="1" si="3"/>
        <v>8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8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178</v>
      </c>
      <c r="AI134" s="205">
        <f ca="1">IF($AH134&gt;0,OFFSET(DATA!$F$6,$AG$10+27*AI$10,$AG134,1,1)/$AH134,0)</f>
        <v>0.6741573033707865</v>
      </c>
      <c r="AJ134" s="205">
        <f ca="1">IF($AH134&gt;0,OFFSET(DATA!$F$6,$AG$10+27*AJ$10,$AG134,1,1)/$AH134,0)</f>
        <v>0</v>
      </c>
      <c r="AK134" s="205">
        <f ca="1">IF($AH134&gt;0,OFFSET(DATA!$F$6,$AG$10+27*AK$10,$AG134,1,1)/$AH134,0)</f>
        <v>8.4269662921348312E-2</v>
      </c>
      <c r="AL134" s="205">
        <f ca="1">IF($AH134&gt;0,OFFSET(DATA!$F$6,$AG$10+27*AL$10,$AG134,1,1)/$AH134,0)</f>
        <v>2.8089887640449437E-2</v>
      </c>
      <c r="AM134" s="205">
        <f ca="1">IF($AH134&gt;0,OFFSET(DATA!$F$6,$AG$10+27*AM$10,$AG134,1,1)/$AH134,0)</f>
        <v>9.5505617977528087E-2</v>
      </c>
      <c r="AN134" s="205">
        <f ca="1">IF($AH134&gt;0,OFFSET(DATA!$F$6,$AG$10+27*AN$10,$AG134,1,1)/$AH134,0)</f>
        <v>3.3707865168539325E-2</v>
      </c>
      <c r="AO134" s="1">
        <f ca="1">OFFSET(DATA!$F$6,$AG$10+27*AO$10,$AG134,1,1)</f>
        <v>9</v>
      </c>
      <c r="AP134" s="1">
        <f t="shared" ca="1" si="3"/>
        <v>9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9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188</v>
      </c>
      <c r="AI135" s="205">
        <f ca="1">IF($AH135&gt;0,OFFSET(DATA!$F$6,$AG$10+27*AI$10,$AG135,1,1)/$AH135,0)</f>
        <v>0.69680851063829785</v>
      </c>
      <c r="AJ135" s="205">
        <f ca="1">IF($AH135&gt;0,OFFSET(DATA!$F$6,$AG$10+27*AJ$10,$AG135,1,1)/$AH135,0)</f>
        <v>0</v>
      </c>
      <c r="AK135" s="205">
        <f ca="1">IF($AH135&gt;0,OFFSET(DATA!$F$6,$AG$10+27*AK$10,$AG135,1,1)/$AH135,0)</f>
        <v>7.9787234042553196E-2</v>
      </c>
      <c r="AL135" s="205">
        <f ca="1">IF($AH135&gt;0,OFFSET(DATA!$F$6,$AG$10+27*AL$10,$AG135,1,1)/$AH135,0)</f>
        <v>3.1914893617021274E-2</v>
      </c>
      <c r="AM135" s="205">
        <f ca="1">IF($AH135&gt;0,OFFSET(DATA!$F$6,$AG$10+27*AM$10,$AG135,1,1)/$AH135,0)</f>
        <v>0.10638297872340426</v>
      </c>
      <c r="AN135" s="205">
        <f ca="1">IF($AH135&gt;0,OFFSET(DATA!$F$6,$AG$10+27*AN$10,$AG135,1,1)/$AH135,0)</f>
        <v>4.2553191489361701E-2</v>
      </c>
      <c r="AO135" s="1">
        <f ca="1">OFFSET(DATA!$F$6,$AG$10+27*AO$10,$AG135,1,1)</f>
        <v>8</v>
      </c>
      <c r="AP135" s="1">
        <f t="shared" ca="1" si="3"/>
        <v>8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7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193</v>
      </c>
      <c r="AI136" s="205">
        <f ca="1">IF($AH136&gt;0,OFFSET(DATA!$F$6,$AG$10+27*AI$10,$AG136,1,1)/$AH136,0)</f>
        <v>0.68911917098445596</v>
      </c>
      <c r="AJ136" s="205">
        <f ca="1">IF($AH136&gt;0,OFFSET(DATA!$F$6,$AG$10+27*AJ$10,$AG136,1,1)/$AH136,0)</f>
        <v>0</v>
      </c>
      <c r="AK136" s="205">
        <f ca="1">IF($AH136&gt;0,OFFSET(DATA!$F$6,$AG$10+27*AK$10,$AG136,1,1)/$AH136,0)</f>
        <v>7.7720207253886009E-2</v>
      </c>
      <c r="AL136" s="205">
        <f ca="1">IF($AH136&gt;0,OFFSET(DATA!$F$6,$AG$10+27*AL$10,$AG136,1,1)/$AH136,0)</f>
        <v>2.5906735751295335E-2</v>
      </c>
      <c r="AM136" s="205">
        <f ca="1">IF($AH136&gt;0,OFFSET(DATA!$F$6,$AG$10+27*AM$10,$AG136,1,1)/$AH136,0)</f>
        <v>0.12435233160621761</v>
      </c>
      <c r="AN136" s="205">
        <f ca="1">IF($AH136&gt;0,OFFSET(DATA!$F$6,$AG$10+27*AN$10,$AG136,1,1)/$AH136,0)</f>
        <v>4.6632124352331605E-2</v>
      </c>
      <c r="AO136" s="1">
        <f ca="1">OFFSET(DATA!$F$6,$AG$10+27*AO$10,$AG136,1,1)</f>
        <v>8</v>
      </c>
      <c r="AP136" s="1">
        <f t="shared" ca="1" si="3"/>
        <v>8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7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195</v>
      </c>
      <c r="AI137" s="205">
        <f ca="1">IF($AH137&gt;0,OFFSET(DATA!$F$6,$AG$10+27*AI$10,$AG137,1,1)/$AH137,0)</f>
        <v>0.68717948717948718</v>
      </c>
      <c r="AJ137" s="205">
        <f ca="1">IF($AH137&gt;0,OFFSET(DATA!$F$6,$AG$10+27*AJ$10,$AG137,1,1)/$AH137,0)</f>
        <v>0</v>
      </c>
      <c r="AK137" s="205">
        <f ca="1">IF($AH137&gt;0,OFFSET(DATA!$F$6,$AG$10+27*AK$10,$AG137,1,1)/$AH137,0)</f>
        <v>7.6923076923076927E-2</v>
      </c>
      <c r="AL137" s="205">
        <f ca="1">IF($AH137&gt;0,OFFSET(DATA!$F$6,$AG$10+27*AL$10,$AG137,1,1)/$AH137,0)</f>
        <v>2.564102564102564E-2</v>
      </c>
      <c r="AM137" s="205">
        <f ca="1">IF($AH137&gt;0,OFFSET(DATA!$F$6,$AG$10+27*AM$10,$AG137,1,1)/$AH137,0)</f>
        <v>0.12307692307692308</v>
      </c>
      <c r="AN137" s="205">
        <f ca="1">IF($AH137&gt;0,OFFSET(DATA!$F$6,$AG$10+27*AN$10,$AG137,1,1)/$AH137,0)</f>
        <v>7.179487179487179E-2</v>
      </c>
      <c r="AO137" s="1">
        <f ca="1">OFFSET(DATA!$F$6,$AG$10+27*AO$10,$AG137,1,1)</f>
        <v>8</v>
      </c>
      <c r="AP137" s="1">
        <f t="shared" ca="1" si="3"/>
        <v>8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7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184</v>
      </c>
      <c r="AI138" s="205">
        <f ca="1">IF($AH138&gt;0,OFFSET(DATA!$F$6,$AG$10+27*AI$10,$AG138,1,1)/$AH138,0)</f>
        <v>0.69565217391304346</v>
      </c>
      <c r="AJ138" s="205">
        <f ca="1">IF($AH138&gt;0,OFFSET(DATA!$F$6,$AG$10+27*AJ$10,$AG138,1,1)/$AH138,0)</f>
        <v>0</v>
      </c>
      <c r="AK138" s="205">
        <f ca="1">IF($AH138&gt;0,OFFSET(DATA!$F$6,$AG$10+27*AK$10,$AG138,1,1)/$AH138,0)</f>
        <v>7.6086956521739135E-2</v>
      </c>
      <c r="AL138" s="205">
        <f ca="1">IF($AH138&gt;0,OFFSET(DATA!$F$6,$AG$10+27*AL$10,$AG138,1,1)/$AH138,0)</f>
        <v>3.8043478260869568E-2</v>
      </c>
      <c r="AM138" s="205">
        <f ca="1">IF($AH138&gt;0,OFFSET(DATA!$F$6,$AG$10+27*AM$10,$AG138,1,1)/$AH138,0)</f>
        <v>0.10869565217391304</v>
      </c>
      <c r="AN138" s="205">
        <f ca="1">IF($AH138&gt;0,OFFSET(DATA!$F$6,$AG$10+27*AN$10,$AG138,1,1)/$AH138,0)</f>
        <v>4.8913043478260872E-2</v>
      </c>
      <c r="AO138" s="1">
        <f ca="1">OFFSET(DATA!$F$6,$AG$10+27*AO$10,$AG138,1,1)</f>
        <v>6</v>
      </c>
      <c r="AP138" s="1">
        <f t="shared" ca="1" si="3"/>
        <v>6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6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182</v>
      </c>
      <c r="AI139" s="205">
        <f ca="1">IF($AH139&gt;0,OFFSET(DATA!$F$6,$AG$10+27*AI$10,$AG139,1,1)/$AH139,0)</f>
        <v>0.7142857142857143</v>
      </c>
      <c r="AJ139" s="205">
        <f ca="1">IF($AH139&gt;0,OFFSET(DATA!$F$6,$AG$10+27*AJ$10,$AG139,1,1)/$AH139,0)</f>
        <v>0</v>
      </c>
      <c r="AK139" s="205">
        <f ca="1">IF($AH139&gt;0,OFFSET(DATA!$F$6,$AG$10+27*AK$10,$AG139,1,1)/$AH139,0)</f>
        <v>7.6923076923076927E-2</v>
      </c>
      <c r="AL139" s="205">
        <f ca="1">IF($AH139&gt;0,OFFSET(DATA!$F$6,$AG$10+27*AL$10,$AG139,1,1)/$AH139,0)</f>
        <v>3.8461538461538464E-2</v>
      </c>
      <c r="AM139" s="205">
        <f ca="1">IF($AH139&gt;0,OFFSET(DATA!$F$6,$AG$10+27*AM$10,$AG139,1,1)/$AH139,0)</f>
        <v>0.11538461538461539</v>
      </c>
      <c r="AN139" s="205">
        <f ca="1">IF($AH139&gt;0,OFFSET(DATA!$F$6,$AG$10+27*AN$10,$AG139,1,1)/$AH139,0)</f>
        <v>8.2417582417582416E-2</v>
      </c>
      <c r="AO139" s="1">
        <f ca="1">OFFSET(DATA!$F$6,$AG$10+27*AO$10,$AG139,1,1)</f>
        <v>5</v>
      </c>
      <c r="AP139" s="1">
        <f t="shared" ca="1" si="3"/>
        <v>5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4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189</v>
      </c>
      <c r="AI140" s="205">
        <f ca="1">IF($AH140&gt;0,OFFSET(DATA!$F$6,$AG$10+27*AI$10,$AG140,1,1)/$AH140,0)</f>
        <v>0.70899470899470896</v>
      </c>
      <c r="AJ140" s="205">
        <f ca="1">IF($AH140&gt;0,OFFSET(DATA!$F$6,$AG$10+27*AJ$10,$AG140,1,1)/$AH140,0)</f>
        <v>0</v>
      </c>
      <c r="AK140" s="205">
        <f ca="1">IF($AH140&gt;0,OFFSET(DATA!$F$6,$AG$10+27*AK$10,$AG140,1,1)/$AH140,0)</f>
        <v>6.3492063492063489E-2</v>
      </c>
      <c r="AL140" s="205">
        <f ca="1">IF($AH140&gt;0,OFFSET(DATA!$F$6,$AG$10+27*AL$10,$AG140,1,1)/$AH140,0)</f>
        <v>1.5873015873015872E-2</v>
      </c>
      <c r="AM140" s="205">
        <f ca="1">IF($AH140&gt;0,OFFSET(DATA!$F$6,$AG$10+27*AM$10,$AG140,1,1)/$AH140,0)</f>
        <v>0.12169312169312169</v>
      </c>
      <c r="AN140" s="205">
        <f ca="1">IF($AH140&gt;0,OFFSET(DATA!$F$6,$AG$10+27*AN$10,$AG140,1,1)/$AH140,0)</f>
        <v>7.407407407407407E-2</v>
      </c>
      <c r="AO140" s="1">
        <f ca="1">OFFSET(DATA!$F$6,$AG$10+27*AO$10,$AG140,1,1)</f>
        <v>5</v>
      </c>
      <c r="AP140" s="1">
        <f t="shared" ca="1" si="3"/>
        <v>5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5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191</v>
      </c>
      <c r="AI141" s="205">
        <f ca="1">IF($AH141&gt;0,OFFSET(DATA!$F$6,$AG$10+27*AI$10,$AG141,1,1)/$AH141,0)</f>
        <v>0.7120418848167539</v>
      </c>
      <c r="AJ141" s="205">
        <f ca="1">IF($AH141&gt;0,OFFSET(DATA!$F$6,$AG$10+27*AJ$10,$AG141,1,1)/$AH141,0)</f>
        <v>0</v>
      </c>
      <c r="AK141" s="205">
        <f ca="1">IF($AH141&gt;0,OFFSET(DATA!$F$6,$AG$10+27*AK$10,$AG141,1,1)/$AH141,0)</f>
        <v>6.2827225130890049E-2</v>
      </c>
      <c r="AL141" s="205">
        <f ca="1">IF($AH141&gt;0,OFFSET(DATA!$F$6,$AG$10+27*AL$10,$AG141,1,1)/$AH141,0)</f>
        <v>2.0942408376963352E-2</v>
      </c>
      <c r="AM141" s="205">
        <f ca="1">IF($AH141&gt;0,OFFSET(DATA!$F$6,$AG$10+27*AM$10,$AG141,1,1)/$AH141,0)</f>
        <v>0.1256544502617801</v>
      </c>
      <c r="AN141" s="205">
        <f ca="1">IF($AH141&gt;0,OFFSET(DATA!$F$6,$AG$10+27*AN$10,$AG141,1,1)/$AH141,0)</f>
        <v>6.8062827225130892E-2</v>
      </c>
      <c r="AO141" s="1">
        <f ca="1">OFFSET(DATA!$F$6,$AG$10+27*AO$10,$AG141,1,1)</f>
        <v>5</v>
      </c>
      <c r="AP141" s="1">
        <f t="shared" ref="AP141:AP204" ca="1" si="5">IF($AP$8=1,$AO141,$BA141)</f>
        <v>5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5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167</v>
      </c>
      <c r="AI142" s="205">
        <f ca="1">IF($AH142&gt;0,OFFSET(DATA!$F$6,$AG$10+27*AI$10,$AG142,1,1)/$AH142,0)</f>
        <v>0.76047904191616766</v>
      </c>
      <c r="AJ142" s="205">
        <f ca="1">IF($AH142&gt;0,OFFSET(DATA!$F$6,$AG$10+27*AJ$10,$AG142,1,1)/$AH142,0)</f>
        <v>0</v>
      </c>
      <c r="AK142" s="205">
        <f ca="1">IF($AH142&gt;0,OFFSET(DATA!$F$6,$AG$10+27*AK$10,$AG142,1,1)/$AH142,0)</f>
        <v>5.9880239520958084E-2</v>
      </c>
      <c r="AL142" s="205">
        <f ca="1">IF($AH142&gt;0,OFFSET(DATA!$F$6,$AG$10+27*AL$10,$AG142,1,1)/$AH142,0)</f>
        <v>5.3892215568862277E-2</v>
      </c>
      <c r="AM142" s="205">
        <f ca="1">IF($AH142&gt;0,OFFSET(DATA!$F$6,$AG$10+27*AM$10,$AG142,1,1)/$AH142,0)</f>
        <v>7.1856287425149698E-2</v>
      </c>
      <c r="AN142" s="205">
        <f ca="1">IF($AH142&gt;0,OFFSET(DATA!$F$6,$AG$10+27*AN$10,$AG142,1,1)/$AH142,0)</f>
        <v>4.1916167664670656E-2</v>
      </c>
      <c r="AO142" s="1">
        <f ca="1">OFFSET(DATA!$F$6,$AG$10+27*AO$10,$AG142,1,1)</f>
        <v>5</v>
      </c>
      <c r="AP142" s="1">
        <f t="shared" ca="1" si="5"/>
        <v>5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4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162</v>
      </c>
      <c r="AI143" s="205">
        <f ca="1">IF($AH143&gt;0,OFFSET(DATA!$F$6,$AG$10+27*AI$10,$AG143,1,1)/$AH143,0)</f>
        <v>0.71604938271604934</v>
      </c>
      <c r="AJ143" s="205">
        <f ca="1">IF($AH143&gt;0,OFFSET(DATA!$F$6,$AG$10+27*AJ$10,$AG143,1,1)/$AH143,0)</f>
        <v>0</v>
      </c>
      <c r="AK143" s="205">
        <f ca="1">IF($AH143&gt;0,OFFSET(DATA!$F$6,$AG$10+27*AK$10,$AG143,1,1)/$AH143,0)</f>
        <v>6.1728395061728392E-2</v>
      </c>
      <c r="AL143" s="205">
        <f ca="1">IF($AH143&gt;0,OFFSET(DATA!$F$6,$AG$10+27*AL$10,$AG143,1,1)/$AH143,0)</f>
        <v>8.0246913580246909E-2</v>
      </c>
      <c r="AM143" s="205">
        <f ca="1">IF($AH143&gt;0,OFFSET(DATA!$F$6,$AG$10+27*AM$10,$AG143,1,1)/$AH143,0)</f>
        <v>5.5555555555555552E-2</v>
      </c>
      <c r="AN143" s="205">
        <f ca="1">IF($AH143&gt;0,OFFSET(DATA!$F$6,$AG$10+27*AN$10,$AG143,1,1)/$AH143,0)</f>
        <v>3.7037037037037035E-2</v>
      </c>
      <c r="AO143" s="1">
        <f ca="1">OFFSET(DATA!$F$6,$AG$10+27*AO$10,$AG143,1,1)</f>
        <v>6</v>
      </c>
      <c r="AP143" s="1">
        <f t="shared" ca="1" si="5"/>
        <v>6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6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165</v>
      </c>
      <c r="AI144" s="205">
        <f ca="1">IF($AH144&gt;0,OFFSET(DATA!$F$6,$AG$10+27*AI$10,$AG144,1,1)/$AH144,0)</f>
        <v>0.72727272727272729</v>
      </c>
      <c r="AJ144" s="205">
        <f ca="1">IF($AH144&gt;0,OFFSET(DATA!$F$6,$AG$10+27*AJ$10,$AG144,1,1)/$AH144,0)</f>
        <v>0</v>
      </c>
      <c r="AK144" s="205">
        <f ca="1">IF($AH144&gt;0,OFFSET(DATA!$F$6,$AG$10+27*AK$10,$AG144,1,1)/$AH144,0)</f>
        <v>6.0606060606060608E-2</v>
      </c>
      <c r="AL144" s="205">
        <f ca="1">IF($AH144&gt;0,OFFSET(DATA!$F$6,$AG$10+27*AL$10,$AG144,1,1)/$AH144,0)</f>
        <v>6.6666666666666666E-2</v>
      </c>
      <c r="AM144" s="205">
        <f ca="1">IF($AH144&gt;0,OFFSET(DATA!$F$6,$AG$10+27*AM$10,$AG144,1,1)/$AH144,0)</f>
        <v>4.8484848484848485E-2</v>
      </c>
      <c r="AN144" s="205">
        <f ca="1">IF($AH144&gt;0,OFFSET(DATA!$F$6,$AG$10+27*AN$10,$AG144,1,1)/$AH144,0)</f>
        <v>3.6363636363636362E-2</v>
      </c>
      <c r="AO144" s="1">
        <f ca="1">OFFSET(DATA!$F$6,$AG$10+27*AO$10,$AG144,1,1)</f>
        <v>5</v>
      </c>
      <c r="AP144" s="1">
        <f t="shared" ca="1" si="5"/>
        <v>5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5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170</v>
      </c>
      <c r="AI145" s="205">
        <f ca="1">IF($AH145&gt;0,OFFSET(DATA!$F$6,$AG$10+27*AI$10,$AG145,1,1)/$AH145,0)</f>
        <v>0.72941176470588232</v>
      </c>
      <c r="AJ145" s="205">
        <f ca="1">IF($AH145&gt;0,OFFSET(DATA!$F$6,$AG$10+27*AJ$10,$AG145,1,1)/$AH145,0)</f>
        <v>0</v>
      </c>
      <c r="AK145" s="205">
        <f ca="1">IF($AH145&gt;0,OFFSET(DATA!$F$6,$AG$10+27*AK$10,$AG145,1,1)/$AH145,0)</f>
        <v>7.6470588235294124E-2</v>
      </c>
      <c r="AL145" s="205">
        <f ca="1">IF($AH145&gt;0,OFFSET(DATA!$F$6,$AG$10+27*AL$10,$AG145,1,1)/$AH145,0)</f>
        <v>4.1176470588235294E-2</v>
      </c>
      <c r="AM145" s="205">
        <f ca="1">IF($AH145&gt;0,OFFSET(DATA!$F$6,$AG$10+27*AM$10,$AG145,1,1)/$AH145,0)</f>
        <v>6.4705882352941183E-2</v>
      </c>
      <c r="AN145" s="205">
        <f ca="1">IF($AH145&gt;0,OFFSET(DATA!$F$6,$AG$10+27*AN$10,$AG145,1,1)/$AH145,0)</f>
        <v>3.5294117647058823E-2</v>
      </c>
      <c r="AO145" s="1">
        <f ca="1">OFFSET(DATA!$F$6,$AG$10+27*AO$10,$AG145,1,1)</f>
        <v>5</v>
      </c>
      <c r="AP145" s="1">
        <f t="shared" ca="1" si="5"/>
        <v>5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5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176</v>
      </c>
      <c r="AI146" s="205">
        <f ca="1">IF($AH146&gt;0,OFFSET(DATA!$F$6,$AG$10+27*AI$10,$AG146,1,1)/$AH146,0)</f>
        <v>0.71590909090909094</v>
      </c>
      <c r="AJ146" s="205">
        <f ca="1">IF($AH146&gt;0,OFFSET(DATA!$F$6,$AG$10+27*AJ$10,$AG146,1,1)/$AH146,0)</f>
        <v>0</v>
      </c>
      <c r="AK146" s="205">
        <f ca="1">IF($AH146&gt;0,OFFSET(DATA!$F$6,$AG$10+27*AK$10,$AG146,1,1)/$AH146,0)</f>
        <v>7.3863636363636367E-2</v>
      </c>
      <c r="AL146" s="205">
        <f ca="1">IF($AH146&gt;0,OFFSET(DATA!$F$6,$AG$10+27*AL$10,$AG146,1,1)/$AH146,0)</f>
        <v>1.7045454545454544E-2</v>
      </c>
      <c r="AM146" s="205">
        <f ca="1">IF($AH146&gt;0,OFFSET(DATA!$F$6,$AG$10+27*AM$10,$AG146,1,1)/$AH146,0)</f>
        <v>0.10227272727272728</v>
      </c>
      <c r="AN146" s="205">
        <f ca="1">IF($AH146&gt;0,OFFSET(DATA!$F$6,$AG$10+27*AN$10,$AG146,1,1)/$AH146,0)</f>
        <v>5.6818181818181816E-2</v>
      </c>
      <c r="AO146" s="1">
        <f ca="1">OFFSET(DATA!$F$6,$AG$10+27*AO$10,$AG146,1,1)</f>
        <v>5</v>
      </c>
      <c r="AP146" s="1">
        <f t="shared" ca="1" si="5"/>
        <v>5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5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159</v>
      </c>
      <c r="AI147" s="205">
        <f ca="1">IF($AH147&gt;0,OFFSET(DATA!$F$6,$AG$10+27*AI$10,$AG147,1,1)/$AH147,0)</f>
        <v>0.72955974842767291</v>
      </c>
      <c r="AJ147" s="205">
        <f ca="1">IF($AH147&gt;0,OFFSET(DATA!$F$6,$AG$10+27*AJ$10,$AG147,1,1)/$AH147,0)</f>
        <v>0</v>
      </c>
      <c r="AK147" s="205">
        <f ca="1">IF($AH147&gt;0,OFFSET(DATA!$F$6,$AG$10+27*AK$10,$AG147,1,1)/$AH147,0)</f>
        <v>8.1761006289308172E-2</v>
      </c>
      <c r="AL147" s="205">
        <f ca="1">IF($AH147&gt;0,OFFSET(DATA!$F$6,$AG$10+27*AL$10,$AG147,1,1)/$AH147,0)</f>
        <v>3.1446540880503145E-2</v>
      </c>
      <c r="AM147" s="205">
        <f ca="1">IF($AH147&gt;0,OFFSET(DATA!$F$6,$AG$10+27*AM$10,$AG147,1,1)/$AH147,0)</f>
        <v>8.8050314465408799E-2</v>
      </c>
      <c r="AN147" s="205">
        <f ca="1">IF($AH147&gt;0,OFFSET(DATA!$F$6,$AG$10+27*AN$10,$AG147,1,1)/$AH147,0)</f>
        <v>4.40251572327044E-2</v>
      </c>
      <c r="AO147" s="1">
        <f ca="1">OFFSET(DATA!$F$6,$AG$10+27*AO$10,$AG147,1,1)</f>
        <v>4</v>
      </c>
      <c r="AP147" s="1">
        <f t="shared" ca="1" si="5"/>
        <v>4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4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160</v>
      </c>
      <c r="AI148" s="205">
        <f ca="1">IF($AH148&gt;0,OFFSET(DATA!$F$6,$AG$10+27*AI$10,$AG148,1,1)/$AH148,0)</f>
        <v>0.71250000000000002</v>
      </c>
      <c r="AJ148" s="205">
        <f ca="1">IF($AH148&gt;0,OFFSET(DATA!$F$6,$AG$10+27*AJ$10,$AG148,1,1)/$AH148,0)</f>
        <v>0</v>
      </c>
      <c r="AK148" s="205">
        <f ca="1">IF($AH148&gt;0,OFFSET(DATA!$F$6,$AG$10+27*AK$10,$AG148,1,1)/$AH148,0)</f>
        <v>8.1250000000000003E-2</v>
      </c>
      <c r="AL148" s="205">
        <f ca="1">IF($AH148&gt;0,OFFSET(DATA!$F$6,$AG$10+27*AL$10,$AG148,1,1)/$AH148,0)</f>
        <v>2.5000000000000001E-2</v>
      </c>
      <c r="AM148" s="205">
        <f ca="1">IF($AH148&gt;0,OFFSET(DATA!$F$6,$AG$10+27*AM$10,$AG148,1,1)/$AH148,0)</f>
        <v>9.375E-2</v>
      </c>
      <c r="AN148" s="205">
        <f ca="1">IF($AH148&gt;0,OFFSET(DATA!$F$6,$AG$10+27*AN$10,$AG148,1,1)/$AH148,0)</f>
        <v>3.7499999999999999E-2</v>
      </c>
      <c r="AO148" s="1">
        <f ca="1">OFFSET(DATA!$F$6,$AG$10+27*AO$10,$AG148,1,1)</f>
        <v>4</v>
      </c>
      <c r="AP148" s="1">
        <f t="shared" ca="1" si="5"/>
        <v>4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4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159</v>
      </c>
      <c r="AI149" s="205">
        <f ca="1">IF($AH149&gt;0,OFFSET(DATA!$F$6,$AG$10+27*AI$10,$AG149,1,1)/$AH149,0)</f>
        <v>0.72327044025157228</v>
      </c>
      <c r="AJ149" s="205">
        <f ca="1">IF($AH149&gt;0,OFFSET(DATA!$F$6,$AG$10+27*AJ$10,$AG149,1,1)/$AH149,0)</f>
        <v>0</v>
      </c>
      <c r="AK149" s="205">
        <f ca="1">IF($AH149&gt;0,OFFSET(DATA!$F$6,$AG$10+27*AK$10,$AG149,1,1)/$AH149,0)</f>
        <v>8.1761006289308172E-2</v>
      </c>
      <c r="AL149" s="205">
        <f ca="1">IF($AH149&gt;0,OFFSET(DATA!$F$6,$AG$10+27*AL$10,$AG149,1,1)/$AH149,0)</f>
        <v>3.7735849056603772E-2</v>
      </c>
      <c r="AM149" s="205">
        <f ca="1">IF($AH149&gt;0,OFFSET(DATA!$F$6,$AG$10+27*AM$10,$AG149,1,1)/$AH149,0)</f>
        <v>6.9182389937106917E-2</v>
      </c>
      <c r="AN149" s="205">
        <f ca="1">IF($AH149&gt;0,OFFSET(DATA!$F$6,$AG$10+27*AN$10,$AG149,1,1)/$AH149,0)</f>
        <v>1.8867924528301886E-2</v>
      </c>
      <c r="AO149" s="1">
        <f ca="1">OFFSET(DATA!$F$6,$AG$10+27*AO$10,$AG149,1,1)</f>
        <v>4</v>
      </c>
      <c r="AP149" s="1">
        <f t="shared" ca="1" si="5"/>
        <v>4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4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153</v>
      </c>
      <c r="AI150" s="205">
        <f ca="1">IF($AH150&gt;0,OFFSET(DATA!$F$6,$AG$10+27*AI$10,$AG150,1,1)/$AH150,0)</f>
        <v>0.77124183006535951</v>
      </c>
      <c r="AJ150" s="205">
        <f ca="1">IF($AH150&gt;0,OFFSET(DATA!$F$6,$AG$10+27*AJ$10,$AG150,1,1)/$AH150,0)</f>
        <v>6.5359477124183009E-3</v>
      </c>
      <c r="AK150" s="205">
        <f ca="1">IF($AH150&gt;0,OFFSET(DATA!$F$6,$AG$10+27*AK$10,$AG150,1,1)/$AH150,0)</f>
        <v>8.4967320261437912E-2</v>
      </c>
      <c r="AL150" s="205">
        <f ca="1">IF($AH150&gt;0,OFFSET(DATA!$F$6,$AG$10+27*AL$10,$AG150,1,1)/$AH150,0)</f>
        <v>2.6143790849673203E-2</v>
      </c>
      <c r="AM150" s="205">
        <f ca="1">IF($AH150&gt;0,OFFSET(DATA!$F$6,$AG$10+27*AM$10,$AG150,1,1)/$AH150,0)</f>
        <v>7.8431372549019607E-2</v>
      </c>
      <c r="AN150" s="205">
        <f ca="1">IF($AH150&gt;0,OFFSET(DATA!$F$6,$AG$10+27*AN$10,$AG150,1,1)/$AH150,0)</f>
        <v>3.2679738562091505E-2</v>
      </c>
      <c r="AO150" s="1">
        <f ca="1">OFFSET(DATA!$F$6,$AG$10+27*AO$10,$AG150,1,1)</f>
        <v>4</v>
      </c>
      <c r="AP150" s="1">
        <f t="shared" ca="1" si="5"/>
        <v>4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2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126</v>
      </c>
      <c r="AI151" s="205">
        <f ca="1">IF($AH151&gt;0,OFFSET(DATA!$F$6,$AG$10+27*AI$10,$AG151,1,1)/$AH151,0)</f>
        <v>0.82539682539682535</v>
      </c>
      <c r="AJ151" s="205">
        <f ca="1">IF($AH151&gt;0,OFFSET(DATA!$F$6,$AG$10+27*AJ$10,$AG151,1,1)/$AH151,0)</f>
        <v>0</v>
      </c>
      <c r="AK151" s="205">
        <f ca="1">IF($AH151&gt;0,OFFSET(DATA!$F$6,$AG$10+27*AK$10,$AG151,1,1)/$AH151,0)</f>
        <v>8.7301587301587297E-2</v>
      </c>
      <c r="AL151" s="205">
        <f ca="1">IF($AH151&gt;0,OFFSET(DATA!$F$6,$AG$10+27*AL$10,$AG151,1,1)/$AH151,0)</f>
        <v>1.5873015873015872E-2</v>
      </c>
      <c r="AM151" s="205">
        <f ca="1">IF($AH151&gt;0,OFFSET(DATA!$F$6,$AG$10+27*AM$10,$AG151,1,1)/$AH151,0)</f>
        <v>6.3492063492063489E-2</v>
      </c>
      <c r="AN151" s="205">
        <f ca="1">IF($AH151&gt;0,OFFSET(DATA!$F$6,$AG$10+27*AN$10,$AG151,1,1)/$AH151,0)</f>
        <v>3.968253968253968E-2</v>
      </c>
      <c r="AO151" s="1">
        <f ca="1">OFFSET(DATA!$F$6,$AG$10+27*AO$10,$AG151,1,1)</f>
        <v>2</v>
      </c>
      <c r="AP151" s="1">
        <f t="shared" ca="1" si="5"/>
        <v>2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2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125</v>
      </c>
      <c r="AI152" s="205">
        <f ca="1">IF($AH152&gt;0,OFFSET(DATA!$F$6,$AG$10+27*AI$10,$AG152,1,1)/$AH152,0)</f>
        <v>0.81599999999999995</v>
      </c>
      <c r="AJ152" s="205">
        <f ca="1">IF($AH152&gt;0,OFFSET(DATA!$F$6,$AG$10+27*AJ$10,$AG152,1,1)/$AH152,0)</f>
        <v>0</v>
      </c>
      <c r="AK152" s="205">
        <f ca="1">IF($AH152&gt;0,OFFSET(DATA!$F$6,$AG$10+27*AK$10,$AG152,1,1)/$AH152,0)</f>
        <v>8.7999999999999995E-2</v>
      </c>
      <c r="AL152" s="205">
        <f ca="1">IF($AH152&gt;0,OFFSET(DATA!$F$6,$AG$10+27*AL$10,$AG152,1,1)/$AH152,0)</f>
        <v>1.6E-2</v>
      </c>
      <c r="AM152" s="205">
        <f ca="1">IF($AH152&gt;0,OFFSET(DATA!$F$6,$AG$10+27*AM$10,$AG152,1,1)/$AH152,0)</f>
        <v>5.6000000000000001E-2</v>
      </c>
      <c r="AN152" s="205">
        <f ca="1">IF($AH152&gt;0,OFFSET(DATA!$F$6,$AG$10+27*AN$10,$AG152,1,1)/$AH152,0)</f>
        <v>4.8000000000000001E-2</v>
      </c>
      <c r="AO152" s="1">
        <f ca="1">OFFSET(DATA!$F$6,$AG$10+27*AO$10,$AG152,1,1)</f>
        <v>2</v>
      </c>
      <c r="AP152" s="1">
        <f t="shared" ca="1" si="5"/>
        <v>2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2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125</v>
      </c>
      <c r="AI153" s="205">
        <f ca="1">IF($AH153&gt;0,OFFSET(DATA!$F$6,$AG$10+27*AI$10,$AG153,1,1)/$AH153,0)</f>
        <v>0.78400000000000003</v>
      </c>
      <c r="AJ153" s="205">
        <f ca="1">IF($AH153&gt;0,OFFSET(DATA!$F$6,$AG$10+27*AJ$10,$AG153,1,1)/$AH153,0)</f>
        <v>8.0000000000000002E-3</v>
      </c>
      <c r="AK153" s="205">
        <f ca="1">IF($AH153&gt;0,OFFSET(DATA!$F$6,$AG$10+27*AK$10,$AG153,1,1)/$AH153,0)</f>
        <v>0.08</v>
      </c>
      <c r="AL153" s="205">
        <f ca="1">IF($AH153&gt;0,OFFSET(DATA!$F$6,$AG$10+27*AL$10,$AG153,1,1)/$AH153,0)</f>
        <v>1.6E-2</v>
      </c>
      <c r="AM153" s="205">
        <f ca="1">IF($AH153&gt;0,OFFSET(DATA!$F$6,$AG$10+27*AM$10,$AG153,1,1)/$AH153,0)</f>
        <v>7.1999999999999995E-2</v>
      </c>
      <c r="AN153" s="205">
        <f ca="1">IF($AH153&gt;0,OFFSET(DATA!$F$6,$AG$10+27*AN$10,$AG153,1,1)/$AH153,0)</f>
        <v>4.8000000000000001E-2</v>
      </c>
      <c r="AO153" s="1">
        <f ca="1">OFFSET(DATA!$F$6,$AG$10+27*AO$10,$AG153,1,1)</f>
        <v>3</v>
      </c>
      <c r="AP153" s="1">
        <f t="shared" ca="1" si="5"/>
        <v>3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3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127</v>
      </c>
      <c r="AI154" s="205">
        <f ca="1">IF($AH154&gt;0,OFFSET(DATA!$F$6,$AG$10+27*AI$10,$AG154,1,1)/$AH154,0)</f>
        <v>0.76377952755905509</v>
      </c>
      <c r="AJ154" s="205">
        <f ca="1">IF($AH154&gt;0,OFFSET(DATA!$F$6,$AG$10+27*AJ$10,$AG154,1,1)/$AH154,0)</f>
        <v>0</v>
      </c>
      <c r="AK154" s="205">
        <f ca="1">IF($AH154&gt;0,OFFSET(DATA!$F$6,$AG$10+27*AK$10,$AG154,1,1)/$AH154,0)</f>
        <v>7.874015748031496E-2</v>
      </c>
      <c r="AL154" s="205">
        <f ca="1">IF($AH154&gt;0,OFFSET(DATA!$F$6,$AG$10+27*AL$10,$AG154,1,1)/$AH154,0)</f>
        <v>7.874015748031496E-3</v>
      </c>
      <c r="AM154" s="205">
        <f ca="1">IF($AH154&gt;0,OFFSET(DATA!$F$6,$AG$10+27*AM$10,$AG154,1,1)/$AH154,0)</f>
        <v>7.874015748031496E-2</v>
      </c>
      <c r="AN154" s="205">
        <f ca="1">IF($AH154&gt;0,OFFSET(DATA!$F$6,$AG$10+27*AN$10,$AG154,1,1)/$AH154,0)</f>
        <v>5.5118110236220472E-2</v>
      </c>
      <c r="AO154" s="1">
        <f ca="1">OFFSET(DATA!$F$6,$AG$10+27*AO$10,$AG154,1,1)</f>
        <v>3</v>
      </c>
      <c r="AP154" s="1">
        <f t="shared" ca="1" si="5"/>
        <v>3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3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110</v>
      </c>
      <c r="AI155" s="205">
        <f ca="1">IF($AH155&gt;0,OFFSET(DATA!$F$6,$AG$10+27*AI$10,$AG155,1,1)/$AH155,0)</f>
        <v>0.78181818181818186</v>
      </c>
      <c r="AJ155" s="205">
        <f ca="1">IF($AH155&gt;0,OFFSET(DATA!$F$6,$AG$10+27*AJ$10,$AG155,1,1)/$AH155,0)</f>
        <v>0</v>
      </c>
      <c r="AK155" s="205">
        <f ca="1">IF($AH155&gt;0,OFFSET(DATA!$F$6,$AG$10+27*AK$10,$AG155,1,1)/$AH155,0)</f>
        <v>8.1818181818181818E-2</v>
      </c>
      <c r="AL155" s="205">
        <f ca="1">IF($AH155&gt;0,OFFSET(DATA!$F$6,$AG$10+27*AL$10,$AG155,1,1)/$AH155,0)</f>
        <v>3.6363636363636362E-2</v>
      </c>
      <c r="AM155" s="205">
        <f ca="1">IF($AH155&gt;0,OFFSET(DATA!$F$6,$AG$10+27*AM$10,$AG155,1,1)/$AH155,0)</f>
        <v>2.7272727272727271E-2</v>
      </c>
      <c r="AN155" s="205">
        <f ca="1">IF($AH155&gt;0,OFFSET(DATA!$F$6,$AG$10+27*AN$10,$AG155,1,1)/$AH155,0)</f>
        <v>1.8181818181818181E-2</v>
      </c>
      <c r="AO155" s="1">
        <f ca="1">OFFSET(DATA!$F$6,$AG$10+27*AO$10,$AG155,1,1)</f>
        <v>3</v>
      </c>
      <c r="AP155" s="1">
        <f t="shared" ca="1" si="5"/>
        <v>3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3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113</v>
      </c>
      <c r="AI156" s="205">
        <f ca="1">IF($AH156&gt;0,OFFSET(DATA!$F$6,$AG$10+27*AI$10,$AG156,1,1)/$AH156,0)</f>
        <v>0.74336283185840712</v>
      </c>
      <c r="AJ156" s="205">
        <f ca="1">IF($AH156&gt;0,OFFSET(DATA!$F$6,$AG$10+27*AJ$10,$AG156,1,1)/$AH156,0)</f>
        <v>0</v>
      </c>
      <c r="AK156" s="205">
        <f ca="1">IF($AH156&gt;0,OFFSET(DATA!$F$6,$AG$10+27*AK$10,$AG156,1,1)/$AH156,0)</f>
        <v>7.9646017699115043E-2</v>
      </c>
      <c r="AL156" s="205">
        <f ca="1">IF($AH156&gt;0,OFFSET(DATA!$F$6,$AG$10+27*AL$10,$AG156,1,1)/$AH156,0)</f>
        <v>4.4247787610619468E-2</v>
      </c>
      <c r="AM156" s="205">
        <f ca="1">IF($AH156&gt;0,OFFSET(DATA!$F$6,$AG$10+27*AM$10,$AG156,1,1)/$AH156,0)</f>
        <v>4.4247787610619468E-2</v>
      </c>
      <c r="AN156" s="205">
        <f ca="1">IF($AH156&gt;0,OFFSET(DATA!$F$6,$AG$10+27*AN$10,$AG156,1,1)/$AH156,0)</f>
        <v>1.7699115044247787E-2</v>
      </c>
      <c r="AO156" s="1">
        <f ca="1">OFFSET(DATA!$F$6,$AG$10+27*AO$10,$AG156,1,1)</f>
        <v>3</v>
      </c>
      <c r="AP156" s="1">
        <f t="shared" ca="1" si="5"/>
        <v>3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3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116</v>
      </c>
      <c r="AI157" s="205">
        <f ca="1">IF($AH157&gt;0,OFFSET(DATA!$F$6,$AG$10+27*AI$10,$AG157,1,1)/$AH157,0)</f>
        <v>0.76724137931034486</v>
      </c>
      <c r="AJ157" s="205">
        <f ca="1">IF($AH157&gt;0,OFFSET(DATA!$F$6,$AG$10+27*AJ$10,$AG157,1,1)/$AH157,0)</f>
        <v>0</v>
      </c>
      <c r="AK157" s="205">
        <f ca="1">IF($AH157&gt;0,OFFSET(DATA!$F$6,$AG$10+27*AK$10,$AG157,1,1)/$AH157,0)</f>
        <v>6.8965517241379309E-2</v>
      </c>
      <c r="AL157" s="205">
        <f ca="1">IF($AH157&gt;0,OFFSET(DATA!$F$6,$AG$10+27*AL$10,$AG157,1,1)/$AH157,0)</f>
        <v>2.5862068965517241E-2</v>
      </c>
      <c r="AM157" s="205">
        <f ca="1">IF($AH157&gt;0,OFFSET(DATA!$F$6,$AG$10+27*AM$10,$AG157,1,1)/$AH157,0)</f>
        <v>4.3103448275862072E-2</v>
      </c>
      <c r="AN157" s="205">
        <f ca="1">IF($AH157&gt;0,OFFSET(DATA!$F$6,$AG$10+27*AN$10,$AG157,1,1)/$AH157,0)</f>
        <v>2.5862068965517241E-2</v>
      </c>
      <c r="AO157" s="1">
        <f ca="1">OFFSET(DATA!$F$6,$AG$10+27*AO$10,$AG157,1,1)</f>
        <v>3</v>
      </c>
      <c r="AP157" s="1">
        <f t="shared" ca="1" si="5"/>
        <v>3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4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123</v>
      </c>
      <c r="AI158" s="205">
        <f ca="1">IF($AH158&gt;0,OFFSET(DATA!$F$6,$AG$10+27*AI$10,$AG158,1,1)/$AH158,0)</f>
        <v>0.73983739837398377</v>
      </c>
      <c r="AJ158" s="205">
        <f ca="1">IF($AH158&gt;0,OFFSET(DATA!$F$6,$AG$10+27*AJ$10,$AG158,1,1)/$AH158,0)</f>
        <v>0</v>
      </c>
      <c r="AK158" s="205">
        <f ca="1">IF($AH158&gt;0,OFFSET(DATA!$F$6,$AG$10+27*AK$10,$AG158,1,1)/$AH158,0)</f>
        <v>5.6910569105691054E-2</v>
      </c>
      <c r="AL158" s="205">
        <f ca="1">IF($AH158&gt;0,OFFSET(DATA!$F$6,$AG$10+27*AL$10,$AG158,1,1)/$AH158,0)</f>
        <v>4.065040650406504E-2</v>
      </c>
      <c r="AM158" s="205">
        <f ca="1">IF($AH158&gt;0,OFFSET(DATA!$F$6,$AG$10+27*AM$10,$AG158,1,1)/$AH158,0)</f>
        <v>4.878048780487805E-2</v>
      </c>
      <c r="AN158" s="205">
        <f ca="1">IF($AH158&gt;0,OFFSET(DATA!$F$6,$AG$10+27*AN$10,$AG158,1,1)/$AH158,0)</f>
        <v>2.4390243902439025E-2</v>
      </c>
      <c r="AO158" s="1">
        <f ca="1">OFFSET(DATA!$F$6,$AG$10+27*AO$10,$AG158,1,1)</f>
        <v>3</v>
      </c>
      <c r="AP158" s="1">
        <f t="shared" ca="1" si="5"/>
        <v>3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5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130</v>
      </c>
      <c r="AI159" s="205">
        <f ca="1">IF($AH159&gt;0,OFFSET(DATA!$F$6,$AG$10+27*AI$10,$AG159,1,1)/$AH159,0)</f>
        <v>0.7384615384615385</v>
      </c>
      <c r="AJ159" s="205">
        <f ca="1">IF($AH159&gt;0,OFFSET(DATA!$F$6,$AG$10+27*AJ$10,$AG159,1,1)/$AH159,0)</f>
        <v>7.6923076923076927E-3</v>
      </c>
      <c r="AK159" s="205">
        <f ca="1">IF($AH159&gt;0,OFFSET(DATA!$F$6,$AG$10+27*AK$10,$AG159,1,1)/$AH159,0)</f>
        <v>6.1538461538461542E-2</v>
      </c>
      <c r="AL159" s="205">
        <f ca="1">IF($AH159&gt;0,OFFSET(DATA!$F$6,$AG$10+27*AL$10,$AG159,1,1)/$AH159,0)</f>
        <v>2.3076923076923078E-2</v>
      </c>
      <c r="AM159" s="205">
        <f ca="1">IF($AH159&gt;0,OFFSET(DATA!$F$6,$AG$10+27*AM$10,$AG159,1,1)/$AH159,0)</f>
        <v>6.9230769230769235E-2</v>
      </c>
      <c r="AN159" s="205">
        <f ca="1">IF($AH159&gt;0,OFFSET(DATA!$F$6,$AG$10+27*AN$10,$AG159,1,1)/$AH159,0)</f>
        <v>3.0769230769230771E-2</v>
      </c>
      <c r="AO159" s="1">
        <f ca="1">OFFSET(DATA!$F$6,$AG$10+27*AO$10,$AG159,1,1)</f>
        <v>4</v>
      </c>
      <c r="AP159" s="1">
        <f t="shared" ca="1" si="5"/>
        <v>4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4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149</v>
      </c>
      <c r="AI160" s="205">
        <f ca="1">IF($AH160&gt;0,OFFSET(DATA!$F$6,$AG$10+27*AI$10,$AG160,1,1)/$AH160,0)</f>
        <v>0.6912751677852349</v>
      </c>
      <c r="AJ160" s="205">
        <f ca="1">IF($AH160&gt;0,OFFSET(DATA!$F$6,$AG$10+27*AJ$10,$AG160,1,1)/$AH160,0)</f>
        <v>0</v>
      </c>
      <c r="AK160" s="205">
        <f ca="1">IF($AH160&gt;0,OFFSET(DATA!$F$6,$AG$10+27*AK$10,$AG160,1,1)/$AH160,0)</f>
        <v>4.6979865771812082E-2</v>
      </c>
      <c r="AL160" s="205">
        <f ca="1">IF($AH160&gt;0,OFFSET(DATA!$F$6,$AG$10+27*AL$10,$AG160,1,1)/$AH160,0)</f>
        <v>2.6845637583892617E-2</v>
      </c>
      <c r="AM160" s="205">
        <f ca="1">IF($AH160&gt;0,OFFSET(DATA!$F$6,$AG$10+27*AM$10,$AG160,1,1)/$AH160,0)</f>
        <v>6.0402684563758392E-2</v>
      </c>
      <c r="AN160" s="205">
        <f ca="1">IF($AH160&gt;0,OFFSET(DATA!$F$6,$AG$10+27*AN$10,$AG160,1,1)/$AH160,0)</f>
        <v>3.3557046979865772E-2</v>
      </c>
      <c r="AO160" s="1">
        <f ca="1">OFFSET(DATA!$F$6,$AG$10+27*AO$10,$AG160,1,1)</f>
        <v>4</v>
      </c>
      <c r="AP160" s="1">
        <f t="shared" ca="1" si="5"/>
        <v>4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4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156</v>
      </c>
      <c r="AI161" s="205">
        <f ca="1">IF($AH161&gt;0,OFFSET(DATA!$F$6,$AG$10+27*AI$10,$AG161,1,1)/$AH161,0)</f>
        <v>0.66025641025641024</v>
      </c>
      <c r="AJ161" s="205">
        <f ca="1">IF($AH161&gt;0,OFFSET(DATA!$F$6,$AG$10+27*AJ$10,$AG161,1,1)/$AH161,0)</f>
        <v>0</v>
      </c>
      <c r="AK161" s="205">
        <f ca="1">IF($AH161&gt;0,OFFSET(DATA!$F$6,$AG$10+27*AK$10,$AG161,1,1)/$AH161,0)</f>
        <v>4.4871794871794872E-2</v>
      </c>
      <c r="AL161" s="205">
        <f ca="1">IF($AH161&gt;0,OFFSET(DATA!$F$6,$AG$10+27*AL$10,$AG161,1,1)/$AH161,0)</f>
        <v>4.4871794871794872E-2</v>
      </c>
      <c r="AM161" s="205">
        <f ca="1">IF($AH161&gt;0,OFFSET(DATA!$F$6,$AG$10+27*AM$10,$AG161,1,1)/$AH161,0)</f>
        <v>5.7692307692307696E-2</v>
      </c>
      <c r="AN161" s="205">
        <f ca="1">IF($AH161&gt;0,OFFSET(DATA!$F$6,$AG$10+27*AN$10,$AG161,1,1)/$AH161,0)</f>
        <v>3.2051282051282048E-2</v>
      </c>
      <c r="AO161" s="1">
        <f ca="1">OFFSET(DATA!$F$6,$AG$10+27*AO$10,$AG161,1,1)</f>
        <v>5</v>
      </c>
      <c r="AP161" s="1">
        <f t="shared" ca="1" si="5"/>
        <v>5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7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160</v>
      </c>
      <c r="AI162" s="205">
        <f ca="1">IF($AH162&gt;0,OFFSET(DATA!$F$6,$AG$10+27*AI$10,$AG162,1,1)/$AH162,0)</f>
        <v>0.70625000000000004</v>
      </c>
      <c r="AJ162" s="205">
        <f ca="1">IF($AH162&gt;0,OFFSET(DATA!$F$6,$AG$10+27*AJ$10,$AG162,1,1)/$AH162,0)</f>
        <v>0</v>
      </c>
      <c r="AK162" s="205">
        <f ca="1">IF($AH162&gt;0,OFFSET(DATA!$F$6,$AG$10+27*AK$10,$AG162,1,1)/$AH162,0)</f>
        <v>0.05</v>
      </c>
      <c r="AL162" s="205">
        <f ca="1">IF($AH162&gt;0,OFFSET(DATA!$F$6,$AG$10+27*AL$10,$AG162,1,1)/$AH162,0)</f>
        <v>5.6250000000000001E-2</v>
      </c>
      <c r="AM162" s="205">
        <f ca="1">IF($AH162&gt;0,OFFSET(DATA!$F$6,$AG$10+27*AM$10,$AG162,1,1)/$AH162,0)</f>
        <v>7.4999999999999997E-2</v>
      </c>
      <c r="AN162" s="205">
        <f ca="1">IF($AH162&gt;0,OFFSET(DATA!$F$6,$AG$10+27*AN$10,$AG162,1,1)/$AH162,0)</f>
        <v>3.7499999999999999E-2</v>
      </c>
      <c r="AO162" s="1">
        <f ca="1">OFFSET(DATA!$F$6,$AG$10+27*AO$10,$AG162,1,1)</f>
        <v>3</v>
      </c>
      <c r="AP162" s="1">
        <f t="shared" ca="1" si="5"/>
        <v>3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3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167</v>
      </c>
      <c r="AI163" s="205">
        <f ca="1">IF($AH163&gt;0,OFFSET(DATA!$F$6,$AG$10+27*AI$10,$AG163,1,1)/$AH163,0)</f>
        <v>0.71257485029940115</v>
      </c>
      <c r="AJ163" s="205">
        <f ca="1">IF($AH163&gt;0,OFFSET(DATA!$F$6,$AG$10+27*AJ$10,$AG163,1,1)/$AH163,0)</f>
        <v>0</v>
      </c>
      <c r="AK163" s="205">
        <f ca="1">IF($AH163&gt;0,OFFSET(DATA!$F$6,$AG$10+27*AK$10,$AG163,1,1)/$AH163,0)</f>
        <v>4.790419161676647E-2</v>
      </c>
      <c r="AL163" s="205">
        <f ca="1">IF($AH163&gt;0,OFFSET(DATA!$F$6,$AG$10+27*AL$10,$AG163,1,1)/$AH163,0)</f>
        <v>5.9880239520958084E-2</v>
      </c>
      <c r="AM163" s="205">
        <f ca="1">IF($AH163&gt;0,OFFSET(DATA!$F$6,$AG$10+27*AM$10,$AG163,1,1)/$AH163,0)</f>
        <v>6.5868263473053898E-2</v>
      </c>
      <c r="AN163" s="205">
        <f ca="1">IF($AH163&gt;0,OFFSET(DATA!$F$6,$AG$10+27*AN$10,$AG163,1,1)/$AH163,0)</f>
        <v>3.5928143712574849E-2</v>
      </c>
      <c r="AO163" s="1">
        <f ca="1">OFFSET(DATA!$F$6,$AG$10+27*AO$10,$AG163,1,1)</f>
        <v>3</v>
      </c>
      <c r="AP163" s="1">
        <f t="shared" ca="1" si="5"/>
        <v>3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3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163</v>
      </c>
      <c r="AI164" s="205">
        <f ca="1">IF($AH164&gt;0,OFFSET(DATA!$F$6,$AG$10+27*AI$10,$AG164,1,1)/$AH164,0)</f>
        <v>0.73619631901840488</v>
      </c>
      <c r="AJ164" s="205">
        <f ca="1">IF($AH164&gt;0,OFFSET(DATA!$F$6,$AG$10+27*AJ$10,$AG164,1,1)/$AH164,0)</f>
        <v>0</v>
      </c>
      <c r="AK164" s="205">
        <f ca="1">IF($AH164&gt;0,OFFSET(DATA!$F$6,$AG$10+27*AK$10,$AG164,1,1)/$AH164,0)</f>
        <v>4.2944785276073622E-2</v>
      </c>
      <c r="AL164" s="205">
        <f ca="1">IF($AH164&gt;0,OFFSET(DATA!$F$6,$AG$10+27*AL$10,$AG164,1,1)/$AH164,0)</f>
        <v>6.7484662576687116E-2</v>
      </c>
      <c r="AM164" s="205">
        <f ca="1">IF($AH164&gt;0,OFFSET(DATA!$F$6,$AG$10+27*AM$10,$AG164,1,1)/$AH164,0)</f>
        <v>8.5889570552147243E-2</v>
      </c>
      <c r="AN164" s="205">
        <f ca="1">IF($AH164&gt;0,OFFSET(DATA!$F$6,$AG$10+27*AN$10,$AG164,1,1)/$AH164,0)</f>
        <v>6.1349693251533742E-2</v>
      </c>
      <c r="AO164" s="1">
        <f ca="1">OFFSET(DATA!$F$6,$AG$10+27*AO$10,$AG164,1,1)</f>
        <v>4</v>
      </c>
      <c r="AP164" s="1">
        <f t="shared" ca="1" si="5"/>
        <v>4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2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166</v>
      </c>
      <c r="AI165" s="205">
        <f ca="1">IF($AH165&gt;0,OFFSET(DATA!$F$6,$AG$10+27*AI$10,$AG165,1,1)/$AH165,0)</f>
        <v>0.72289156626506024</v>
      </c>
      <c r="AJ165" s="205">
        <f ca="1">IF($AH165&gt;0,OFFSET(DATA!$F$6,$AG$10+27*AJ$10,$AG165,1,1)/$AH165,0)</f>
        <v>0</v>
      </c>
      <c r="AK165" s="205">
        <f ca="1">IF($AH165&gt;0,OFFSET(DATA!$F$6,$AG$10+27*AK$10,$AG165,1,1)/$AH165,0)</f>
        <v>3.614457831325301E-2</v>
      </c>
      <c r="AL165" s="205">
        <f ca="1">IF($AH165&gt;0,OFFSET(DATA!$F$6,$AG$10+27*AL$10,$AG165,1,1)/$AH165,0)</f>
        <v>8.4337349397590355E-2</v>
      </c>
      <c r="AM165" s="205">
        <f ca="1">IF($AH165&gt;0,OFFSET(DATA!$F$6,$AG$10+27*AM$10,$AG165,1,1)/$AH165,0)</f>
        <v>7.2289156626506021E-2</v>
      </c>
      <c r="AN165" s="205">
        <f ca="1">IF($AH165&gt;0,OFFSET(DATA!$F$6,$AG$10+27*AN$10,$AG165,1,1)/$AH165,0)</f>
        <v>5.4216867469879519E-2</v>
      </c>
      <c r="AO165" s="1">
        <f ca="1">OFFSET(DATA!$F$6,$AG$10+27*AO$10,$AG165,1,1)</f>
        <v>5</v>
      </c>
      <c r="AP165" s="1">
        <f t="shared" ca="1" si="5"/>
        <v>5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4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173</v>
      </c>
      <c r="AI166" s="205">
        <f ca="1">IF($AH166&gt;0,OFFSET(DATA!$F$6,$AG$10+27*AI$10,$AG166,1,1)/$AH166,0)</f>
        <v>0.67630057803468213</v>
      </c>
      <c r="AJ166" s="205">
        <f ca="1">IF($AH166&gt;0,OFFSET(DATA!$F$6,$AG$10+27*AJ$10,$AG166,1,1)/$AH166,0)</f>
        <v>0</v>
      </c>
      <c r="AK166" s="205">
        <f ca="1">IF($AH166&gt;0,OFFSET(DATA!$F$6,$AG$10+27*AK$10,$AG166,1,1)/$AH166,0)</f>
        <v>3.4682080924855488E-2</v>
      </c>
      <c r="AL166" s="205">
        <f ca="1">IF($AH166&gt;0,OFFSET(DATA!$F$6,$AG$10+27*AL$10,$AG166,1,1)/$AH166,0)</f>
        <v>6.9364161849710976E-2</v>
      </c>
      <c r="AM166" s="205">
        <f ca="1">IF($AH166&gt;0,OFFSET(DATA!$F$6,$AG$10+27*AM$10,$AG166,1,1)/$AH166,0)</f>
        <v>9.2485549132947972E-2</v>
      </c>
      <c r="AN166" s="205">
        <f ca="1">IF($AH166&gt;0,OFFSET(DATA!$F$6,$AG$10+27*AN$10,$AG166,1,1)/$AH166,0)</f>
        <v>7.5144508670520235E-2</v>
      </c>
      <c r="AO166" s="1">
        <f ca="1">OFFSET(DATA!$F$6,$AG$10+27*AO$10,$AG166,1,1)</f>
        <v>5</v>
      </c>
      <c r="AP166" s="1">
        <f t="shared" ca="1" si="5"/>
        <v>5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5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184</v>
      </c>
      <c r="AI167" s="205">
        <f ca="1">IF($AH167&gt;0,OFFSET(DATA!$F$6,$AG$10+27*AI$10,$AG167,1,1)/$AH167,0)</f>
        <v>0.65217391304347827</v>
      </c>
      <c r="AJ167" s="205">
        <f ca="1">IF($AH167&gt;0,OFFSET(DATA!$F$6,$AG$10+27*AJ$10,$AG167,1,1)/$AH167,0)</f>
        <v>0</v>
      </c>
      <c r="AK167" s="205">
        <f ca="1">IF($AH167&gt;0,OFFSET(DATA!$F$6,$AG$10+27*AK$10,$AG167,1,1)/$AH167,0)</f>
        <v>3.2608695652173912E-2</v>
      </c>
      <c r="AL167" s="205">
        <f ca="1">IF($AH167&gt;0,OFFSET(DATA!$F$6,$AG$10+27*AL$10,$AG167,1,1)/$AH167,0)</f>
        <v>5.434782608695652E-2</v>
      </c>
      <c r="AM167" s="205">
        <f ca="1">IF($AH167&gt;0,OFFSET(DATA!$F$6,$AG$10+27*AM$10,$AG167,1,1)/$AH167,0)</f>
        <v>0.11956521739130435</v>
      </c>
      <c r="AN167" s="205">
        <f ca="1">IF($AH167&gt;0,OFFSET(DATA!$F$6,$AG$10+27*AN$10,$AG167,1,1)/$AH167,0)</f>
        <v>8.1521739130434784E-2</v>
      </c>
      <c r="AO167" s="1">
        <f ca="1">OFFSET(DATA!$F$6,$AG$10+27*AO$10,$AG167,1,1)</f>
        <v>9</v>
      </c>
      <c r="AP167" s="1">
        <f t="shared" ca="1" si="5"/>
        <v>9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9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187</v>
      </c>
      <c r="AI168" s="205">
        <f ca="1">IF($AH168&gt;0,OFFSET(DATA!$F$6,$AG$10+27*AI$10,$AG168,1,1)/$AH168,0)</f>
        <v>0.6470588235294118</v>
      </c>
      <c r="AJ168" s="205">
        <f ca="1">IF($AH168&gt;0,OFFSET(DATA!$F$6,$AG$10+27*AJ$10,$AG168,1,1)/$AH168,0)</f>
        <v>0</v>
      </c>
      <c r="AK168" s="205">
        <f ca="1">IF($AH168&gt;0,OFFSET(DATA!$F$6,$AG$10+27*AK$10,$AG168,1,1)/$AH168,0)</f>
        <v>3.2085561497326207E-2</v>
      </c>
      <c r="AL168" s="205">
        <f ca="1">IF($AH168&gt;0,OFFSET(DATA!$F$6,$AG$10+27*AL$10,$AG168,1,1)/$AH168,0)</f>
        <v>4.2780748663101602E-2</v>
      </c>
      <c r="AM168" s="205">
        <f ca="1">IF($AH168&gt;0,OFFSET(DATA!$F$6,$AG$10+27*AM$10,$AG168,1,1)/$AH168,0)</f>
        <v>0.11764705882352941</v>
      </c>
      <c r="AN168" s="205">
        <f ca="1">IF($AH168&gt;0,OFFSET(DATA!$F$6,$AG$10+27*AN$10,$AG168,1,1)/$AH168,0)</f>
        <v>8.5561497326203204E-2</v>
      </c>
      <c r="AO168" s="1">
        <f ca="1">OFFSET(DATA!$F$6,$AG$10+27*AO$10,$AG168,1,1)</f>
        <v>8</v>
      </c>
      <c r="AP168" s="1">
        <f t="shared" ca="1" si="5"/>
        <v>8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9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176</v>
      </c>
      <c r="AI169" s="205">
        <f ca="1">IF($AH169&gt;0,OFFSET(DATA!$F$6,$AG$10+27*AI$10,$AG169,1,1)/$AH169,0)</f>
        <v>0.72159090909090906</v>
      </c>
      <c r="AJ169" s="205">
        <f ca="1">IF($AH169&gt;0,OFFSET(DATA!$F$6,$AG$10+27*AJ$10,$AG169,1,1)/$AH169,0)</f>
        <v>0</v>
      </c>
      <c r="AK169" s="205">
        <f ca="1">IF($AH169&gt;0,OFFSET(DATA!$F$6,$AG$10+27*AK$10,$AG169,1,1)/$AH169,0)</f>
        <v>3.4090909090909088E-2</v>
      </c>
      <c r="AL169" s="205">
        <f ca="1">IF($AH169&gt;0,OFFSET(DATA!$F$6,$AG$10+27*AL$10,$AG169,1,1)/$AH169,0)</f>
        <v>4.5454545454545456E-2</v>
      </c>
      <c r="AM169" s="205">
        <f ca="1">IF($AH169&gt;0,OFFSET(DATA!$F$6,$AG$10+27*AM$10,$AG169,1,1)/$AH169,0)</f>
        <v>6.25E-2</v>
      </c>
      <c r="AN169" s="205">
        <f ca="1">IF($AH169&gt;0,OFFSET(DATA!$F$6,$AG$10+27*AN$10,$AG169,1,1)/$AH169,0)</f>
        <v>3.4090909090909088E-2</v>
      </c>
      <c r="AO169" s="1">
        <f ca="1">OFFSET(DATA!$F$6,$AG$10+27*AO$10,$AG169,1,1)</f>
        <v>3</v>
      </c>
      <c r="AP169" s="1">
        <f t="shared" ca="1" si="5"/>
        <v>3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3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189</v>
      </c>
      <c r="AI170" s="205">
        <f ca="1">IF($AH170&gt;0,OFFSET(DATA!$F$6,$AG$10+27*AI$10,$AG170,1,1)/$AH170,0)</f>
        <v>0.70370370370370372</v>
      </c>
      <c r="AJ170" s="205">
        <f ca="1">IF($AH170&gt;0,OFFSET(DATA!$F$6,$AG$10+27*AJ$10,$AG170,1,1)/$AH170,0)</f>
        <v>0</v>
      </c>
      <c r="AK170" s="205">
        <f ca="1">IF($AH170&gt;0,OFFSET(DATA!$F$6,$AG$10+27*AK$10,$AG170,1,1)/$AH170,0)</f>
        <v>3.1746031746031744E-2</v>
      </c>
      <c r="AL170" s="205">
        <f ca="1">IF($AH170&gt;0,OFFSET(DATA!$F$6,$AG$10+27*AL$10,$AG170,1,1)/$AH170,0)</f>
        <v>3.7037037037037035E-2</v>
      </c>
      <c r="AM170" s="205">
        <f ca="1">IF($AH170&gt;0,OFFSET(DATA!$F$6,$AG$10+27*AM$10,$AG170,1,1)/$AH170,0)</f>
        <v>7.9365079365079361E-2</v>
      </c>
      <c r="AN170" s="205">
        <f ca="1">IF($AH170&gt;0,OFFSET(DATA!$F$6,$AG$10+27*AN$10,$AG170,1,1)/$AH170,0)</f>
        <v>5.2910052910052907E-2</v>
      </c>
      <c r="AO170" s="1">
        <f ca="1">OFFSET(DATA!$F$6,$AG$10+27*AO$10,$AG170,1,1)</f>
        <v>5</v>
      </c>
      <c r="AP170" s="1">
        <f t="shared" ca="1" si="5"/>
        <v>5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3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190</v>
      </c>
      <c r="AI171" s="205">
        <f ca="1">IF($AH171&gt;0,OFFSET(DATA!$F$6,$AG$10+27*AI$10,$AG171,1,1)/$AH171,0)</f>
        <v>0.71578947368421053</v>
      </c>
      <c r="AJ171" s="205">
        <f ca="1">IF($AH171&gt;0,OFFSET(DATA!$F$6,$AG$10+27*AJ$10,$AG171,1,1)/$AH171,0)</f>
        <v>0</v>
      </c>
      <c r="AK171" s="205">
        <f ca="1">IF($AH171&gt;0,OFFSET(DATA!$F$6,$AG$10+27*AK$10,$AG171,1,1)/$AH171,0)</f>
        <v>3.1578947368421054E-2</v>
      </c>
      <c r="AL171" s="205">
        <f ca="1">IF($AH171&gt;0,OFFSET(DATA!$F$6,$AG$10+27*AL$10,$AG171,1,1)/$AH171,0)</f>
        <v>5.7894736842105263E-2</v>
      </c>
      <c r="AM171" s="205">
        <f ca="1">IF($AH171&gt;0,OFFSET(DATA!$F$6,$AG$10+27*AM$10,$AG171,1,1)/$AH171,0)</f>
        <v>8.9473684210526316E-2</v>
      </c>
      <c r="AN171" s="205">
        <f ca="1">IF($AH171&gt;0,OFFSET(DATA!$F$6,$AG$10+27*AN$10,$AG171,1,1)/$AH171,0)</f>
        <v>6.8421052631578952E-2</v>
      </c>
      <c r="AO171" s="1">
        <f ca="1">OFFSET(DATA!$F$6,$AG$10+27*AO$10,$AG171,1,1)</f>
        <v>6</v>
      </c>
      <c r="AP171" s="1">
        <f t="shared" ca="1" si="5"/>
        <v>6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4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195</v>
      </c>
      <c r="AI172" s="205">
        <f ca="1">IF($AH172&gt;0,OFFSET(DATA!$F$6,$AG$10+27*AI$10,$AG172,1,1)/$AH172,0)</f>
        <v>0.70256410256410251</v>
      </c>
      <c r="AJ172" s="205">
        <f ca="1">IF($AH172&gt;0,OFFSET(DATA!$F$6,$AG$10+27*AJ$10,$AG172,1,1)/$AH172,0)</f>
        <v>5.1282051282051282E-3</v>
      </c>
      <c r="AK172" s="205">
        <f ca="1">IF($AH172&gt;0,OFFSET(DATA!$F$6,$AG$10+27*AK$10,$AG172,1,1)/$AH172,0)</f>
        <v>4.1025641025641026E-2</v>
      </c>
      <c r="AL172" s="205">
        <f ca="1">IF($AH172&gt;0,OFFSET(DATA!$F$6,$AG$10+27*AL$10,$AG172,1,1)/$AH172,0)</f>
        <v>5.128205128205128E-2</v>
      </c>
      <c r="AM172" s="205">
        <f ca="1">IF($AH172&gt;0,OFFSET(DATA!$F$6,$AG$10+27*AM$10,$AG172,1,1)/$AH172,0)</f>
        <v>0.1076923076923077</v>
      </c>
      <c r="AN172" s="205">
        <f ca="1">IF($AH172&gt;0,OFFSET(DATA!$F$6,$AG$10+27*AN$10,$AG172,1,1)/$AH172,0)</f>
        <v>8.2051282051282051E-2</v>
      </c>
      <c r="AO172" s="1">
        <f ca="1">OFFSET(DATA!$F$6,$AG$10+27*AO$10,$AG172,1,1)</f>
        <v>6</v>
      </c>
      <c r="AP172" s="1">
        <f t="shared" ca="1" si="5"/>
        <v>6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4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166</v>
      </c>
      <c r="AI173" s="205">
        <f ca="1">IF($AH173&gt;0,OFFSET(DATA!$F$6,$AG$10+27*AI$10,$AG173,1,1)/$AH173,0)</f>
        <v>0.78915662650602414</v>
      </c>
      <c r="AJ173" s="205">
        <f ca="1">IF($AH173&gt;0,OFFSET(DATA!$F$6,$AG$10+27*AJ$10,$AG173,1,1)/$AH173,0)</f>
        <v>1.2048192771084338E-2</v>
      </c>
      <c r="AK173" s="205">
        <f ca="1">IF($AH173&gt;0,OFFSET(DATA!$F$6,$AG$10+27*AK$10,$AG173,1,1)/$AH173,0)</f>
        <v>5.4216867469879519E-2</v>
      </c>
      <c r="AL173" s="205">
        <f ca="1">IF($AH173&gt;0,OFFSET(DATA!$F$6,$AG$10+27*AL$10,$AG173,1,1)/$AH173,0)</f>
        <v>4.2168674698795178E-2</v>
      </c>
      <c r="AM173" s="205">
        <f ca="1">IF($AH173&gt;0,OFFSET(DATA!$F$6,$AG$10+27*AM$10,$AG173,1,1)/$AH173,0)</f>
        <v>5.4216867469879519E-2</v>
      </c>
      <c r="AN173" s="205">
        <f ca="1">IF($AH173&gt;0,OFFSET(DATA!$F$6,$AG$10+27*AN$10,$AG173,1,1)/$AH173,0)</f>
        <v>3.614457831325301E-2</v>
      </c>
      <c r="AO173" s="1">
        <f ca="1">OFFSET(DATA!$F$6,$AG$10+27*AO$10,$AG173,1,1)</f>
        <v>2</v>
      </c>
      <c r="AP173" s="1">
        <f t="shared" ca="1" si="5"/>
        <v>2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2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149</v>
      </c>
      <c r="AI174" s="205">
        <f ca="1">IF($AH174&gt;0,OFFSET(DATA!$F$6,$AG$10+27*AI$10,$AG174,1,1)/$AH174,0)</f>
        <v>0.81208053691275173</v>
      </c>
      <c r="AJ174" s="205">
        <f ca="1">IF($AH174&gt;0,OFFSET(DATA!$F$6,$AG$10+27*AJ$10,$AG174,1,1)/$AH174,0)</f>
        <v>6.7114093959731542E-3</v>
      </c>
      <c r="AK174" s="205">
        <f ca="1">IF($AH174&gt;0,OFFSET(DATA!$F$6,$AG$10+27*AK$10,$AG174,1,1)/$AH174,0)</f>
        <v>6.0402684563758392E-2</v>
      </c>
      <c r="AL174" s="205">
        <f ca="1">IF($AH174&gt;0,OFFSET(DATA!$F$6,$AG$10+27*AL$10,$AG174,1,1)/$AH174,0)</f>
        <v>3.3557046979865772E-2</v>
      </c>
      <c r="AM174" s="205">
        <f ca="1">IF($AH174&gt;0,OFFSET(DATA!$F$6,$AG$10+27*AM$10,$AG174,1,1)/$AH174,0)</f>
        <v>4.6979865771812082E-2</v>
      </c>
      <c r="AN174" s="205">
        <f ca="1">IF($AH174&gt;0,OFFSET(DATA!$F$6,$AG$10+27*AN$10,$AG174,1,1)/$AH174,0)</f>
        <v>2.0134228187919462E-2</v>
      </c>
      <c r="AO174" s="1">
        <f ca="1">OFFSET(DATA!$F$6,$AG$10+27*AO$10,$AG174,1,1)</f>
        <v>2</v>
      </c>
      <c r="AP174" s="1">
        <f t="shared" ca="1" si="5"/>
        <v>2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2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155</v>
      </c>
      <c r="AI175" s="205">
        <f ca="1">IF($AH175&gt;0,OFFSET(DATA!$F$6,$AG$10+27*AI$10,$AG175,1,1)/$AH175,0)</f>
        <v>0.76774193548387093</v>
      </c>
      <c r="AJ175" s="205">
        <f ca="1">IF($AH175&gt;0,OFFSET(DATA!$F$6,$AG$10+27*AJ$10,$AG175,1,1)/$AH175,0)</f>
        <v>6.4516129032258064E-3</v>
      </c>
      <c r="AK175" s="205">
        <f ca="1">IF($AH175&gt;0,OFFSET(DATA!$F$6,$AG$10+27*AK$10,$AG175,1,1)/$AH175,0)</f>
        <v>5.8064516129032261E-2</v>
      </c>
      <c r="AL175" s="205">
        <f ca="1">IF($AH175&gt;0,OFFSET(DATA!$F$6,$AG$10+27*AL$10,$AG175,1,1)/$AH175,0)</f>
        <v>3.870967741935484E-2</v>
      </c>
      <c r="AM175" s="205">
        <f ca="1">IF($AH175&gt;0,OFFSET(DATA!$F$6,$AG$10+27*AM$10,$AG175,1,1)/$AH175,0)</f>
        <v>8.387096774193549E-2</v>
      </c>
      <c r="AN175" s="205">
        <f ca="1">IF($AH175&gt;0,OFFSET(DATA!$F$6,$AG$10+27*AN$10,$AG175,1,1)/$AH175,0)</f>
        <v>2.5806451612903226E-2</v>
      </c>
      <c r="AO175" s="1">
        <f ca="1">OFFSET(DATA!$F$6,$AG$10+27*AO$10,$AG175,1,1)</f>
        <v>3</v>
      </c>
      <c r="AP175" s="1">
        <f t="shared" ca="1" si="5"/>
        <v>3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2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164</v>
      </c>
      <c r="AI176" s="205">
        <f ca="1">IF($AH176&gt;0,OFFSET(DATA!$F$6,$AG$10+27*AI$10,$AG176,1,1)/$AH176,0)</f>
        <v>0.73170731707317072</v>
      </c>
      <c r="AJ176" s="205">
        <f ca="1">IF($AH176&gt;0,OFFSET(DATA!$F$6,$AG$10+27*AJ$10,$AG176,1,1)/$AH176,0)</f>
        <v>6.0975609756097563E-3</v>
      </c>
      <c r="AK176" s="205">
        <f ca="1">IF($AH176&gt;0,OFFSET(DATA!$F$6,$AG$10+27*AK$10,$AG176,1,1)/$AH176,0)</f>
        <v>6.097560975609756E-2</v>
      </c>
      <c r="AL176" s="205">
        <f ca="1">IF($AH176&gt;0,OFFSET(DATA!$F$6,$AG$10+27*AL$10,$AG176,1,1)/$AH176,0)</f>
        <v>2.4390243902439025E-2</v>
      </c>
      <c r="AM176" s="205">
        <f ca="1">IF($AH176&gt;0,OFFSET(DATA!$F$6,$AG$10+27*AM$10,$AG176,1,1)/$AH176,0)</f>
        <v>0.10975609756097561</v>
      </c>
      <c r="AN176" s="205">
        <f ca="1">IF($AH176&gt;0,OFFSET(DATA!$F$6,$AG$10+27*AN$10,$AG176,1,1)/$AH176,0)</f>
        <v>4.878048780487805E-2</v>
      </c>
      <c r="AO176" s="1">
        <f ca="1">OFFSET(DATA!$F$6,$AG$10+27*AO$10,$AG176,1,1)</f>
        <v>3</v>
      </c>
      <c r="AP176" s="1">
        <f t="shared" ca="1" si="5"/>
        <v>3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3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137</v>
      </c>
      <c r="AI177" s="205">
        <f ca="1">IF($AH177&gt;0,OFFSET(DATA!$F$6,$AG$10+27*AI$10,$AG177,1,1)/$AH177,0)</f>
        <v>0.77372262773722633</v>
      </c>
      <c r="AJ177" s="205">
        <f ca="1">IF($AH177&gt;0,OFFSET(DATA!$F$6,$AG$10+27*AJ$10,$AG177,1,1)/$AH177,0)</f>
        <v>0</v>
      </c>
      <c r="AK177" s="205">
        <f ca="1">IF($AH177&gt;0,OFFSET(DATA!$F$6,$AG$10+27*AK$10,$AG177,1,1)/$AH177,0)</f>
        <v>7.2992700729927001E-2</v>
      </c>
      <c r="AL177" s="205">
        <f ca="1">IF($AH177&gt;0,OFFSET(DATA!$F$6,$AG$10+27*AL$10,$AG177,1,1)/$AH177,0)</f>
        <v>1.4598540145985401E-2</v>
      </c>
      <c r="AM177" s="205">
        <f ca="1">IF($AH177&gt;0,OFFSET(DATA!$F$6,$AG$10+27*AM$10,$AG177,1,1)/$AH177,0)</f>
        <v>6.569343065693431E-2</v>
      </c>
      <c r="AN177" s="205">
        <f ca="1">IF($AH177&gt;0,OFFSET(DATA!$F$6,$AG$10+27*AN$10,$AG177,1,1)/$AH177,0)</f>
        <v>2.1897810218978103E-2</v>
      </c>
      <c r="AO177" s="1">
        <f ca="1">OFFSET(DATA!$F$6,$AG$10+27*AO$10,$AG177,1,1)</f>
        <v>2</v>
      </c>
      <c r="AP177" s="1">
        <f t="shared" ca="1" si="5"/>
        <v>2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2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144</v>
      </c>
      <c r="AI178" s="205">
        <f ca="1">IF($AH178&gt;0,OFFSET(DATA!$F$6,$AG$10+27*AI$10,$AG178,1,1)/$AH178,0)</f>
        <v>0.75</v>
      </c>
      <c r="AJ178" s="205">
        <f ca="1">IF($AH178&gt;0,OFFSET(DATA!$F$6,$AG$10+27*AJ$10,$AG178,1,1)/$AH178,0)</f>
        <v>0</v>
      </c>
      <c r="AK178" s="205">
        <f ca="1">IF($AH178&gt;0,OFFSET(DATA!$F$6,$AG$10+27*AK$10,$AG178,1,1)/$AH178,0)</f>
        <v>6.9444444444444448E-2</v>
      </c>
      <c r="AL178" s="205">
        <f ca="1">IF($AH178&gt;0,OFFSET(DATA!$F$6,$AG$10+27*AL$10,$AG178,1,1)/$AH178,0)</f>
        <v>1.3888888888888888E-2</v>
      </c>
      <c r="AM178" s="205">
        <f ca="1">IF($AH178&gt;0,OFFSET(DATA!$F$6,$AG$10+27*AM$10,$AG178,1,1)/$AH178,0)</f>
        <v>5.5555555555555552E-2</v>
      </c>
      <c r="AN178" s="205">
        <f ca="1">IF($AH178&gt;0,OFFSET(DATA!$F$6,$AG$10+27*AN$10,$AG178,1,1)/$AH178,0)</f>
        <v>2.7777777777777776E-2</v>
      </c>
      <c r="AO178" s="1">
        <f ca="1">OFFSET(DATA!$F$6,$AG$10+27*AO$10,$AG178,1,1)</f>
        <v>3</v>
      </c>
      <c r="AP178" s="1">
        <f t="shared" ca="1" si="5"/>
        <v>3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3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147</v>
      </c>
      <c r="AI179" s="205">
        <f ca="1">IF($AH179&gt;0,OFFSET(DATA!$F$6,$AG$10+27*AI$10,$AG179,1,1)/$AH179,0)</f>
        <v>0.76870748299319724</v>
      </c>
      <c r="AJ179" s="205">
        <f ca="1">IF($AH179&gt;0,OFFSET(DATA!$F$6,$AG$10+27*AJ$10,$AG179,1,1)/$AH179,0)</f>
        <v>0</v>
      </c>
      <c r="AK179" s="205">
        <f ca="1">IF($AH179&gt;0,OFFSET(DATA!$F$6,$AG$10+27*AK$10,$AG179,1,1)/$AH179,0)</f>
        <v>6.8027210884353748E-2</v>
      </c>
      <c r="AL179" s="205">
        <f ca="1">IF($AH179&gt;0,OFFSET(DATA!$F$6,$AG$10+27*AL$10,$AG179,1,1)/$AH179,0)</f>
        <v>2.0408163265306121E-2</v>
      </c>
      <c r="AM179" s="205">
        <f ca="1">IF($AH179&gt;0,OFFSET(DATA!$F$6,$AG$10+27*AM$10,$AG179,1,1)/$AH179,0)</f>
        <v>6.1224489795918366E-2</v>
      </c>
      <c r="AN179" s="205">
        <f ca="1">IF($AH179&gt;0,OFFSET(DATA!$F$6,$AG$10+27*AN$10,$AG179,1,1)/$AH179,0)</f>
        <v>3.4013605442176874E-2</v>
      </c>
      <c r="AO179" s="1">
        <f ca="1">OFFSET(DATA!$F$6,$AG$10+27*AO$10,$AG179,1,1)</f>
        <v>2</v>
      </c>
      <c r="AP179" s="1">
        <f t="shared" ca="1" si="5"/>
        <v>2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2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154</v>
      </c>
      <c r="AI180" s="205">
        <f ca="1">IF($AH180&gt;0,OFFSET(DATA!$F$6,$AG$10+27*AI$10,$AG180,1,1)/$AH180,0)</f>
        <v>0.74025974025974028</v>
      </c>
      <c r="AJ180" s="205">
        <f ca="1">IF($AH180&gt;0,OFFSET(DATA!$F$6,$AG$10+27*AJ$10,$AG180,1,1)/$AH180,0)</f>
        <v>0</v>
      </c>
      <c r="AK180" s="205">
        <f ca="1">IF($AH180&gt;0,OFFSET(DATA!$F$6,$AG$10+27*AK$10,$AG180,1,1)/$AH180,0)</f>
        <v>6.4935064935064929E-2</v>
      </c>
      <c r="AL180" s="205">
        <f ca="1">IF($AH180&gt;0,OFFSET(DATA!$F$6,$AG$10+27*AL$10,$AG180,1,1)/$AH180,0)</f>
        <v>1.2987012987012988E-2</v>
      </c>
      <c r="AM180" s="205">
        <f ca="1">IF($AH180&gt;0,OFFSET(DATA!$F$6,$AG$10+27*AM$10,$AG180,1,1)/$AH180,0)</f>
        <v>7.1428571428571425E-2</v>
      </c>
      <c r="AN180" s="205">
        <f ca="1">IF($AH180&gt;0,OFFSET(DATA!$F$6,$AG$10+27*AN$10,$AG180,1,1)/$AH180,0)</f>
        <v>3.2467532467532464E-2</v>
      </c>
      <c r="AO180" s="1">
        <f ca="1">OFFSET(DATA!$F$6,$AG$10+27*AO$10,$AG180,1,1)</f>
        <v>5</v>
      </c>
      <c r="AP180" s="1">
        <f t="shared" ca="1" si="5"/>
        <v>5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4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159</v>
      </c>
      <c r="AI181" s="205">
        <f ca="1">IF($AH181&gt;0,OFFSET(DATA!$F$6,$AG$10+27*AI$10,$AG181,1,1)/$AH181,0)</f>
        <v>0.73584905660377353</v>
      </c>
      <c r="AJ181" s="205">
        <f ca="1">IF($AH181&gt;0,OFFSET(DATA!$F$6,$AG$10+27*AJ$10,$AG181,1,1)/$AH181,0)</f>
        <v>0</v>
      </c>
      <c r="AK181" s="205">
        <f ca="1">IF($AH181&gt;0,OFFSET(DATA!$F$6,$AG$10+27*AK$10,$AG181,1,1)/$AH181,0)</f>
        <v>6.9182389937106917E-2</v>
      </c>
      <c r="AL181" s="205">
        <f ca="1">IF($AH181&gt;0,OFFSET(DATA!$F$6,$AG$10+27*AL$10,$AG181,1,1)/$AH181,0)</f>
        <v>3.7735849056603772E-2</v>
      </c>
      <c r="AM181" s="205">
        <f ca="1">IF($AH181&gt;0,OFFSET(DATA!$F$6,$AG$10+27*AM$10,$AG181,1,1)/$AH181,0)</f>
        <v>6.2893081761006289E-2</v>
      </c>
      <c r="AN181" s="205">
        <f ca="1">IF($AH181&gt;0,OFFSET(DATA!$F$6,$AG$10+27*AN$10,$AG181,1,1)/$AH181,0)</f>
        <v>3.7735849056603772E-2</v>
      </c>
      <c r="AO181" s="1">
        <f ca="1">OFFSET(DATA!$F$6,$AG$10+27*AO$10,$AG181,1,1)</f>
        <v>3</v>
      </c>
      <c r="AP181" s="1">
        <f t="shared" ca="1" si="5"/>
        <v>3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3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155</v>
      </c>
      <c r="AI182" s="205">
        <f ca="1">IF($AH182&gt;0,OFFSET(DATA!$F$6,$AG$10+27*AI$10,$AG182,1,1)/$AH182,0)</f>
        <v>0.68387096774193545</v>
      </c>
      <c r="AJ182" s="205">
        <f ca="1">IF($AH182&gt;0,OFFSET(DATA!$F$6,$AG$10+27*AJ$10,$AG182,1,1)/$AH182,0)</f>
        <v>0</v>
      </c>
      <c r="AK182" s="205">
        <f ca="1">IF($AH182&gt;0,OFFSET(DATA!$F$6,$AG$10+27*AK$10,$AG182,1,1)/$AH182,0)</f>
        <v>7.0967741935483872E-2</v>
      </c>
      <c r="AL182" s="205">
        <f ca="1">IF($AH182&gt;0,OFFSET(DATA!$F$6,$AG$10+27*AL$10,$AG182,1,1)/$AH182,0)</f>
        <v>5.1612903225806452E-2</v>
      </c>
      <c r="AM182" s="205">
        <f ca="1">IF($AH182&gt;0,OFFSET(DATA!$F$6,$AG$10+27*AM$10,$AG182,1,1)/$AH182,0)</f>
        <v>5.1612903225806452E-2</v>
      </c>
      <c r="AN182" s="205">
        <f ca="1">IF($AH182&gt;0,OFFSET(DATA!$F$6,$AG$10+27*AN$10,$AG182,1,1)/$AH182,0)</f>
        <v>3.2258064516129031E-2</v>
      </c>
      <c r="AO182" s="1">
        <f ca="1">OFFSET(DATA!$F$6,$AG$10+27*AO$10,$AG182,1,1)</f>
        <v>5</v>
      </c>
      <c r="AP182" s="1">
        <f t="shared" ca="1" si="5"/>
        <v>5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4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157</v>
      </c>
      <c r="AI183" s="205">
        <f ca="1">IF($AH183&gt;0,OFFSET(DATA!$F$6,$AG$10+27*AI$10,$AG183,1,1)/$AH183,0)</f>
        <v>0.70700636942675155</v>
      </c>
      <c r="AJ183" s="205">
        <f ca="1">IF($AH183&gt;0,OFFSET(DATA!$F$6,$AG$10+27*AJ$10,$AG183,1,1)/$AH183,0)</f>
        <v>0</v>
      </c>
      <c r="AK183" s="205">
        <f ca="1">IF($AH183&gt;0,OFFSET(DATA!$F$6,$AG$10+27*AK$10,$AG183,1,1)/$AH183,0)</f>
        <v>8.2802547770700632E-2</v>
      </c>
      <c r="AL183" s="205">
        <f ca="1">IF($AH183&gt;0,OFFSET(DATA!$F$6,$AG$10+27*AL$10,$AG183,1,1)/$AH183,0)</f>
        <v>5.7324840764331211E-2</v>
      </c>
      <c r="AM183" s="205">
        <f ca="1">IF($AH183&gt;0,OFFSET(DATA!$F$6,$AG$10+27*AM$10,$AG183,1,1)/$AH183,0)</f>
        <v>6.3694267515923567E-2</v>
      </c>
      <c r="AN183" s="205">
        <f ca="1">IF($AH183&gt;0,OFFSET(DATA!$F$6,$AG$10+27*AN$10,$AG183,1,1)/$AH183,0)</f>
        <v>3.1847133757961783E-2</v>
      </c>
      <c r="AO183" s="1">
        <f ca="1">OFFSET(DATA!$F$6,$AG$10+27*AO$10,$AG183,1,1)</f>
        <v>4</v>
      </c>
      <c r="AP183" s="1">
        <f t="shared" ca="1" si="5"/>
        <v>4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3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162</v>
      </c>
      <c r="AI184" s="205">
        <f ca="1">IF($AH184&gt;0,OFFSET(DATA!$F$6,$AG$10+27*AI$10,$AG184,1,1)/$AH184,0)</f>
        <v>0.69135802469135799</v>
      </c>
      <c r="AJ184" s="205">
        <f ca="1">IF($AH184&gt;0,OFFSET(DATA!$F$6,$AG$10+27*AJ$10,$AG184,1,1)/$AH184,0)</f>
        <v>0</v>
      </c>
      <c r="AK184" s="205">
        <f ca="1">IF($AH184&gt;0,OFFSET(DATA!$F$6,$AG$10+27*AK$10,$AG184,1,1)/$AH184,0)</f>
        <v>8.0246913580246909E-2</v>
      </c>
      <c r="AL184" s="205">
        <f ca="1">IF($AH184&gt;0,OFFSET(DATA!$F$6,$AG$10+27*AL$10,$AG184,1,1)/$AH184,0)</f>
        <v>7.407407407407407E-2</v>
      </c>
      <c r="AM184" s="205">
        <f ca="1">IF($AH184&gt;0,OFFSET(DATA!$F$6,$AG$10+27*AM$10,$AG184,1,1)/$AH184,0)</f>
        <v>6.1728395061728392E-2</v>
      </c>
      <c r="AN184" s="205">
        <f ca="1">IF($AH184&gt;0,OFFSET(DATA!$F$6,$AG$10+27*AN$10,$AG184,1,1)/$AH184,0)</f>
        <v>3.0864197530864196E-2</v>
      </c>
      <c r="AO184" s="1">
        <f ca="1">OFFSET(DATA!$F$6,$AG$10+27*AO$10,$AG184,1,1)</f>
        <v>8</v>
      </c>
      <c r="AP184" s="1">
        <f t="shared" ca="1" si="5"/>
        <v>8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6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160</v>
      </c>
      <c r="AI185" s="205">
        <f ca="1">IF($AH185&gt;0,OFFSET(DATA!$F$6,$AG$10+27*AI$10,$AG185,1,1)/$AH185,0)</f>
        <v>0.68125000000000002</v>
      </c>
      <c r="AJ185" s="205">
        <f ca="1">IF($AH185&gt;0,OFFSET(DATA!$F$6,$AG$10+27*AJ$10,$AG185,1,1)/$AH185,0)</f>
        <v>0</v>
      </c>
      <c r="AK185" s="205">
        <f ca="1">IF($AH185&gt;0,OFFSET(DATA!$F$6,$AG$10+27*AK$10,$AG185,1,1)/$AH185,0)</f>
        <v>8.1250000000000003E-2</v>
      </c>
      <c r="AL185" s="205">
        <f ca="1">IF($AH185&gt;0,OFFSET(DATA!$F$6,$AG$10+27*AL$10,$AG185,1,1)/$AH185,0)</f>
        <v>8.1250000000000003E-2</v>
      </c>
      <c r="AM185" s="205">
        <f ca="1">IF($AH185&gt;0,OFFSET(DATA!$F$6,$AG$10+27*AM$10,$AG185,1,1)/$AH185,0)</f>
        <v>7.4999999999999997E-2</v>
      </c>
      <c r="AN185" s="205">
        <f ca="1">IF($AH185&gt;0,OFFSET(DATA!$F$6,$AG$10+27*AN$10,$AG185,1,1)/$AH185,0)</f>
        <v>3.125E-2</v>
      </c>
      <c r="AO185" s="1">
        <f ca="1">OFFSET(DATA!$F$6,$AG$10+27*AO$10,$AG185,1,1)</f>
        <v>10</v>
      </c>
      <c r="AP185" s="1">
        <f t="shared" ca="1" si="5"/>
        <v>10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8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142</v>
      </c>
      <c r="AI186" s="205">
        <f ca="1">IF($AH186&gt;0,OFFSET(DATA!$F$6,$AG$10+27*AI$10,$AG186,1,1)/$AH186,0)</f>
        <v>0.71126760563380287</v>
      </c>
      <c r="AJ186" s="205">
        <f ca="1">IF($AH186&gt;0,OFFSET(DATA!$F$6,$AG$10+27*AJ$10,$AG186,1,1)/$AH186,0)</f>
        <v>0</v>
      </c>
      <c r="AK186" s="205">
        <f ca="1">IF($AH186&gt;0,OFFSET(DATA!$F$6,$AG$10+27*AK$10,$AG186,1,1)/$AH186,0)</f>
        <v>8.4507042253521125E-2</v>
      </c>
      <c r="AL186" s="205">
        <f ca="1">IF($AH186&gt;0,OFFSET(DATA!$F$6,$AG$10+27*AL$10,$AG186,1,1)/$AH186,0)</f>
        <v>5.6338028169014086E-2</v>
      </c>
      <c r="AM186" s="205">
        <f ca="1">IF($AH186&gt;0,OFFSET(DATA!$F$6,$AG$10+27*AM$10,$AG186,1,1)/$AH186,0)</f>
        <v>5.6338028169014086E-2</v>
      </c>
      <c r="AN186" s="205">
        <f ca="1">IF($AH186&gt;0,OFFSET(DATA!$F$6,$AG$10+27*AN$10,$AG186,1,1)/$AH186,0)</f>
        <v>2.1126760563380281E-2</v>
      </c>
      <c r="AO186" s="1">
        <f ca="1">OFFSET(DATA!$F$6,$AG$10+27*AO$10,$AG186,1,1)</f>
        <v>6</v>
      </c>
      <c r="AP186" s="1">
        <f t="shared" ca="1" si="5"/>
        <v>6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5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151</v>
      </c>
      <c r="AI187" s="205">
        <f ca="1">IF($AH187&gt;0,OFFSET(DATA!$F$6,$AG$10+27*AI$10,$AG187,1,1)/$AH187,0)</f>
        <v>0.68211920529801329</v>
      </c>
      <c r="AJ187" s="205">
        <f ca="1">IF($AH187&gt;0,OFFSET(DATA!$F$6,$AG$10+27*AJ$10,$AG187,1,1)/$AH187,0)</f>
        <v>0</v>
      </c>
      <c r="AK187" s="205">
        <f ca="1">IF($AH187&gt;0,OFFSET(DATA!$F$6,$AG$10+27*AK$10,$AG187,1,1)/$AH187,0)</f>
        <v>7.9470198675496692E-2</v>
      </c>
      <c r="AL187" s="205">
        <f ca="1">IF($AH187&gt;0,OFFSET(DATA!$F$6,$AG$10+27*AL$10,$AG187,1,1)/$AH187,0)</f>
        <v>6.6225165562913912E-2</v>
      </c>
      <c r="AM187" s="205">
        <f ca="1">IF($AH187&gt;0,OFFSET(DATA!$F$6,$AG$10+27*AM$10,$AG187,1,1)/$AH187,0)</f>
        <v>5.2980132450331126E-2</v>
      </c>
      <c r="AN187" s="205">
        <f ca="1">IF($AH187&gt;0,OFFSET(DATA!$F$6,$AG$10+27*AN$10,$AG187,1,1)/$AH187,0)</f>
        <v>2.6490066225165563E-2</v>
      </c>
      <c r="AO187" s="1">
        <f ca="1">OFFSET(DATA!$F$6,$AG$10+27*AO$10,$AG187,1,1)</f>
        <v>10</v>
      </c>
      <c r="AP187" s="1">
        <f t="shared" ca="1" si="5"/>
        <v>10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9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162</v>
      </c>
      <c r="AI188" s="205">
        <f ca="1">IF($AH188&gt;0,OFFSET(DATA!$F$6,$AG$10+27*AI$10,$AG188,1,1)/$AH188,0)</f>
        <v>0.64197530864197527</v>
      </c>
      <c r="AJ188" s="205">
        <f ca="1">IF($AH188&gt;0,OFFSET(DATA!$F$6,$AG$10+27*AJ$10,$AG188,1,1)/$AH188,0)</f>
        <v>0</v>
      </c>
      <c r="AK188" s="205">
        <f ca="1">IF($AH188&gt;0,OFFSET(DATA!$F$6,$AG$10+27*AK$10,$AG188,1,1)/$AH188,0)</f>
        <v>6.7901234567901231E-2</v>
      </c>
      <c r="AL188" s="205">
        <f ca="1">IF($AH188&gt;0,OFFSET(DATA!$F$6,$AG$10+27*AL$10,$AG188,1,1)/$AH188,0)</f>
        <v>3.7037037037037035E-2</v>
      </c>
      <c r="AM188" s="205">
        <f ca="1">IF($AH188&gt;0,OFFSET(DATA!$F$6,$AG$10+27*AM$10,$AG188,1,1)/$AH188,0)</f>
        <v>0.1111111111111111</v>
      </c>
      <c r="AN188" s="205">
        <f ca="1">IF($AH188&gt;0,OFFSET(DATA!$F$6,$AG$10+27*AN$10,$AG188,1,1)/$AH188,0)</f>
        <v>5.5555555555555552E-2</v>
      </c>
      <c r="AO188" s="1">
        <f ca="1">OFFSET(DATA!$F$6,$AG$10+27*AO$10,$AG188,1,1)</f>
        <v>10</v>
      </c>
      <c r="AP188" s="1">
        <f t="shared" ca="1" si="5"/>
        <v>10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10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160</v>
      </c>
      <c r="AI189" s="205">
        <f ca="1">IF($AH189&gt;0,OFFSET(DATA!$F$6,$AG$10+27*AI$10,$AG189,1,1)/$AH189,0)</f>
        <v>0.65625</v>
      </c>
      <c r="AJ189" s="205">
        <f ca="1">IF($AH189&gt;0,OFFSET(DATA!$F$6,$AG$10+27*AJ$10,$AG189,1,1)/$AH189,0)</f>
        <v>0</v>
      </c>
      <c r="AK189" s="205">
        <f ca="1">IF($AH189&gt;0,OFFSET(DATA!$F$6,$AG$10+27*AK$10,$AG189,1,1)/$AH189,0)</f>
        <v>6.25E-2</v>
      </c>
      <c r="AL189" s="205">
        <f ca="1">IF($AH189&gt;0,OFFSET(DATA!$F$6,$AG$10+27*AL$10,$AG189,1,1)/$AH189,0)</f>
        <v>3.7499999999999999E-2</v>
      </c>
      <c r="AM189" s="205">
        <f ca="1">IF($AH189&gt;0,OFFSET(DATA!$F$6,$AG$10+27*AM$10,$AG189,1,1)/$AH189,0)</f>
        <v>8.7499999999999994E-2</v>
      </c>
      <c r="AN189" s="205">
        <f ca="1">IF($AH189&gt;0,OFFSET(DATA!$F$6,$AG$10+27*AN$10,$AG189,1,1)/$AH189,0)</f>
        <v>4.3749999999999997E-2</v>
      </c>
      <c r="AO189" s="1">
        <f ca="1">OFFSET(DATA!$F$6,$AG$10+27*AO$10,$AG189,1,1)</f>
        <v>7</v>
      </c>
      <c r="AP189" s="1">
        <f t="shared" ca="1" si="5"/>
        <v>7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7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154</v>
      </c>
      <c r="AI190" s="205">
        <f ca="1">IF($AH190&gt;0,OFFSET(DATA!$F$6,$AG$10+27*AI$10,$AG190,1,1)/$AH190,0)</f>
        <v>0.6558441558441559</v>
      </c>
      <c r="AJ190" s="205">
        <f ca="1">IF($AH190&gt;0,OFFSET(DATA!$F$6,$AG$10+27*AJ$10,$AG190,1,1)/$AH190,0)</f>
        <v>0</v>
      </c>
      <c r="AK190" s="205">
        <f ca="1">IF($AH190&gt;0,OFFSET(DATA!$F$6,$AG$10+27*AK$10,$AG190,1,1)/$AH190,0)</f>
        <v>5.1948051948051951E-2</v>
      </c>
      <c r="AL190" s="205">
        <f ca="1">IF($AH190&gt;0,OFFSET(DATA!$F$6,$AG$10+27*AL$10,$AG190,1,1)/$AH190,0)</f>
        <v>3.2467532467532464E-2</v>
      </c>
      <c r="AM190" s="205">
        <f ca="1">IF($AH190&gt;0,OFFSET(DATA!$F$6,$AG$10+27*AM$10,$AG190,1,1)/$AH190,0)</f>
        <v>7.1428571428571425E-2</v>
      </c>
      <c r="AN190" s="205">
        <f ca="1">IF($AH190&gt;0,OFFSET(DATA!$F$6,$AG$10+27*AN$10,$AG190,1,1)/$AH190,0)</f>
        <v>2.5974025974025976E-2</v>
      </c>
      <c r="AO190" s="1">
        <f ca="1">OFFSET(DATA!$F$6,$AG$10+27*AO$10,$AG190,1,1)</f>
        <v>6</v>
      </c>
      <c r="AP190" s="1">
        <f t="shared" ca="1" si="5"/>
        <v>6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7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152</v>
      </c>
      <c r="AI191" s="205">
        <f ca="1">IF($AH191&gt;0,OFFSET(DATA!$F$6,$AG$10+27*AI$10,$AG191,1,1)/$AH191,0)</f>
        <v>0.65131578947368418</v>
      </c>
      <c r="AJ191" s="205">
        <f ca="1">IF($AH191&gt;0,OFFSET(DATA!$F$6,$AG$10+27*AJ$10,$AG191,1,1)/$AH191,0)</f>
        <v>0</v>
      </c>
      <c r="AK191" s="205">
        <f ca="1">IF($AH191&gt;0,OFFSET(DATA!$F$6,$AG$10+27*AK$10,$AG191,1,1)/$AH191,0)</f>
        <v>5.921052631578947E-2</v>
      </c>
      <c r="AL191" s="205">
        <f ca="1">IF($AH191&gt;0,OFFSET(DATA!$F$6,$AG$10+27*AL$10,$AG191,1,1)/$AH191,0)</f>
        <v>3.2894736842105261E-2</v>
      </c>
      <c r="AM191" s="205">
        <f ca="1">IF($AH191&gt;0,OFFSET(DATA!$F$6,$AG$10+27*AM$10,$AG191,1,1)/$AH191,0)</f>
        <v>7.2368421052631582E-2</v>
      </c>
      <c r="AN191" s="205">
        <f ca="1">IF($AH191&gt;0,OFFSET(DATA!$F$6,$AG$10+27*AN$10,$AG191,1,1)/$AH191,0)</f>
        <v>2.6315789473684209E-2</v>
      </c>
      <c r="AO191" s="1">
        <f ca="1">OFFSET(DATA!$F$6,$AG$10+27*AO$10,$AG191,1,1)</f>
        <v>6</v>
      </c>
      <c r="AP191" s="1">
        <f t="shared" ca="1" si="5"/>
        <v>6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7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162</v>
      </c>
      <c r="AI192" s="205">
        <f ca="1">IF($AH192&gt;0,OFFSET(DATA!$F$6,$AG$10+27*AI$10,$AG192,1,1)/$AH192,0)</f>
        <v>0.66049382716049387</v>
      </c>
      <c r="AJ192" s="205">
        <f ca="1">IF($AH192&gt;0,OFFSET(DATA!$F$6,$AG$10+27*AJ$10,$AG192,1,1)/$AH192,0)</f>
        <v>0</v>
      </c>
      <c r="AK192" s="205">
        <f ca="1">IF($AH192&gt;0,OFFSET(DATA!$F$6,$AG$10+27*AK$10,$AG192,1,1)/$AH192,0)</f>
        <v>6.7901234567901231E-2</v>
      </c>
      <c r="AL192" s="205">
        <f ca="1">IF($AH192&gt;0,OFFSET(DATA!$F$6,$AG$10+27*AL$10,$AG192,1,1)/$AH192,0)</f>
        <v>6.1728395061728392E-2</v>
      </c>
      <c r="AM192" s="205">
        <f ca="1">IF($AH192&gt;0,OFFSET(DATA!$F$6,$AG$10+27*AM$10,$AG192,1,1)/$AH192,0)</f>
        <v>6.1728395061728392E-2</v>
      </c>
      <c r="AN192" s="205">
        <f ca="1">IF($AH192&gt;0,OFFSET(DATA!$F$6,$AG$10+27*AN$10,$AG192,1,1)/$AH192,0)</f>
        <v>3.7037037037037035E-2</v>
      </c>
      <c r="AO192" s="1">
        <f ca="1">OFFSET(DATA!$F$6,$AG$10+27*AO$10,$AG192,1,1)</f>
        <v>6</v>
      </c>
      <c r="AP192" s="1">
        <f t="shared" ca="1" si="5"/>
        <v>6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6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172</v>
      </c>
      <c r="AI193" s="205">
        <f ca="1">IF($AH193&gt;0,OFFSET(DATA!$F$6,$AG$10+27*AI$10,$AG193,1,1)/$AH193,0)</f>
        <v>0.68604651162790697</v>
      </c>
      <c r="AJ193" s="205">
        <f ca="1">IF($AH193&gt;0,OFFSET(DATA!$F$6,$AG$10+27*AJ$10,$AG193,1,1)/$AH193,0)</f>
        <v>0</v>
      </c>
      <c r="AK193" s="205">
        <f ca="1">IF($AH193&gt;0,OFFSET(DATA!$F$6,$AG$10+27*AK$10,$AG193,1,1)/$AH193,0)</f>
        <v>6.3953488372093026E-2</v>
      </c>
      <c r="AL193" s="205">
        <f ca="1">IF($AH193&gt;0,OFFSET(DATA!$F$6,$AG$10+27*AL$10,$AG193,1,1)/$AH193,0)</f>
        <v>3.4883720930232558E-2</v>
      </c>
      <c r="AM193" s="205">
        <f ca="1">IF($AH193&gt;0,OFFSET(DATA!$F$6,$AG$10+27*AM$10,$AG193,1,1)/$AH193,0)</f>
        <v>8.7209302325581398E-2</v>
      </c>
      <c r="AN193" s="205">
        <f ca="1">IF($AH193&gt;0,OFFSET(DATA!$F$6,$AG$10+27*AN$10,$AG193,1,1)/$AH193,0)</f>
        <v>4.6511627906976744E-2</v>
      </c>
      <c r="AO193" s="1">
        <f ca="1">OFFSET(DATA!$F$6,$AG$10+27*AO$10,$AG193,1,1)</f>
        <v>5</v>
      </c>
      <c r="AP193" s="1">
        <f t="shared" ca="1" si="5"/>
        <v>5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5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176</v>
      </c>
      <c r="AI194" s="205">
        <f ca="1">IF($AH194&gt;0,OFFSET(DATA!$F$6,$AG$10+27*AI$10,$AG194,1,1)/$AH194,0)</f>
        <v>0.69318181818181823</v>
      </c>
      <c r="AJ194" s="205">
        <f ca="1">IF($AH194&gt;0,OFFSET(DATA!$F$6,$AG$10+27*AJ$10,$AG194,1,1)/$AH194,0)</f>
        <v>0</v>
      </c>
      <c r="AK194" s="205">
        <f ca="1">IF($AH194&gt;0,OFFSET(DATA!$F$6,$AG$10+27*AK$10,$AG194,1,1)/$AH194,0)</f>
        <v>6.25E-2</v>
      </c>
      <c r="AL194" s="205">
        <f ca="1">IF($AH194&gt;0,OFFSET(DATA!$F$6,$AG$10+27*AL$10,$AG194,1,1)/$AH194,0)</f>
        <v>4.5454545454545456E-2</v>
      </c>
      <c r="AM194" s="205">
        <f ca="1">IF($AH194&gt;0,OFFSET(DATA!$F$6,$AG$10+27*AM$10,$AG194,1,1)/$AH194,0)</f>
        <v>9.6590909090909088E-2</v>
      </c>
      <c r="AN194" s="205">
        <f ca="1">IF($AH194&gt;0,OFFSET(DATA!$F$6,$AG$10+27*AN$10,$AG194,1,1)/$AH194,0)</f>
        <v>4.5454545454545456E-2</v>
      </c>
      <c r="AO194" s="1">
        <f ca="1">OFFSET(DATA!$F$6,$AG$10+27*AO$10,$AG194,1,1)</f>
        <v>4</v>
      </c>
      <c r="AP194" s="1">
        <f t="shared" ca="1" si="5"/>
        <v>4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4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159</v>
      </c>
      <c r="AI195" s="205">
        <f ca="1">IF($AH195&gt;0,OFFSET(DATA!$F$6,$AG$10+27*AI$10,$AG195,1,1)/$AH195,0)</f>
        <v>0.72327044025157228</v>
      </c>
      <c r="AJ195" s="205">
        <f ca="1">IF($AH195&gt;0,OFFSET(DATA!$F$6,$AG$10+27*AJ$10,$AG195,1,1)/$AH195,0)</f>
        <v>0</v>
      </c>
      <c r="AK195" s="205">
        <f ca="1">IF($AH195&gt;0,OFFSET(DATA!$F$6,$AG$10+27*AK$10,$AG195,1,1)/$AH195,0)</f>
        <v>7.5471698113207544E-2</v>
      </c>
      <c r="AL195" s="205">
        <f ca="1">IF($AH195&gt;0,OFFSET(DATA!$F$6,$AG$10+27*AL$10,$AG195,1,1)/$AH195,0)</f>
        <v>6.9182389937106917E-2</v>
      </c>
      <c r="AM195" s="205">
        <f ca="1">IF($AH195&gt;0,OFFSET(DATA!$F$6,$AG$10+27*AM$10,$AG195,1,1)/$AH195,0)</f>
        <v>5.0314465408805034E-2</v>
      </c>
      <c r="AN195" s="205">
        <f ca="1">IF($AH195&gt;0,OFFSET(DATA!$F$6,$AG$10+27*AN$10,$AG195,1,1)/$AH195,0)</f>
        <v>2.5157232704402517E-2</v>
      </c>
      <c r="AO195" s="1">
        <f ca="1">OFFSET(DATA!$F$6,$AG$10+27*AO$10,$AG195,1,1)</f>
        <v>4</v>
      </c>
      <c r="AP195" s="1">
        <f t="shared" ca="1" si="5"/>
        <v>4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3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159</v>
      </c>
      <c r="AI196" s="205">
        <f ca="1">IF($AH196&gt;0,OFFSET(DATA!$F$6,$AG$10+27*AI$10,$AG196,1,1)/$AH196,0)</f>
        <v>0.70440251572327039</v>
      </c>
      <c r="AJ196" s="205">
        <f ca="1">IF($AH196&gt;0,OFFSET(DATA!$F$6,$AG$10+27*AJ$10,$AG196,1,1)/$AH196,0)</f>
        <v>0</v>
      </c>
      <c r="AK196" s="205">
        <f ca="1">IF($AH196&gt;0,OFFSET(DATA!$F$6,$AG$10+27*AK$10,$AG196,1,1)/$AH196,0)</f>
        <v>7.5471698113207544E-2</v>
      </c>
      <c r="AL196" s="205">
        <f ca="1">IF($AH196&gt;0,OFFSET(DATA!$F$6,$AG$10+27*AL$10,$AG196,1,1)/$AH196,0)</f>
        <v>8.8050314465408799E-2</v>
      </c>
      <c r="AM196" s="205">
        <f ca="1">IF($AH196&gt;0,OFFSET(DATA!$F$6,$AG$10+27*AM$10,$AG196,1,1)/$AH196,0)</f>
        <v>5.6603773584905662E-2</v>
      </c>
      <c r="AN196" s="205">
        <f ca="1">IF($AH196&gt;0,OFFSET(DATA!$F$6,$AG$10+27*AN$10,$AG196,1,1)/$AH196,0)</f>
        <v>2.5157232704402517E-2</v>
      </c>
      <c r="AO196" s="1">
        <f ca="1">OFFSET(DATA!$F$6,$AG$10+27*AO$10,$AG196,1,1)</f>
        <v>5</v>
      </c>
      <c r="AP196" s="1">
        <f t="shared" ca="1" si="5"/>
        <v>5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4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158</v>
      </c>
      <c r="AI197" s="205">
        <f ca="1">IF($AH197&gt;0,OFFSET(DATA!$F$6,$AG$10+27*AI$10,$AG197,1,1)/$AH197,0)</f>
        <v>0.689873417721519</v>
      </c>
      <c r="AJ197" s="205">
        <f ca="1">IF($AH197&gt;0,OFFSET(DATA!$F$6,$AG$10+27*AJ$10,$AG197,1,1)/$AH197,0)</f>
        <v>6.3291139240506328E-3</v>
      </c>
      <c r="AK197" s="205">
        <f ca="1">IF($AH197&gt;0,OFFSET(DATA!$F$6,$AG$10+27*AK$10,$AG197,1,1)/$AH197,0)</f>
        <v>6.9620253164556958E-2</v>
      </c>
      <c r="AL197" s="205">
        <f ca="1">IF($AH197&gt;0,OFFSET(DATA!$F$6,$AG$10+27*AL$10,$AG197,1,1)/$AH197,0)</f>
        <v>5.6962025316455694E-2</v>
      </c>
      <c r="AM197" s="205">
        <f ca="1">IF($AH197&gt;0,OFFSET(DATA!$F$6,$AG$10+27*AM$10,$AG197,1,1)/$AH197,0)</f>
        <v>8.8607594936708861E-2</v>
      </c>
      <c r="AN197" s="205">
        <f ca="1">IF($AH197&gt;0,OFFSET(DATA!$F$6,$AG$10+27*AN$10,$AG197,1,1)/$AH197,0)</f>
        <v>2.5316455696202531E-2</v>
      </c>
      <c r="AO197" s="1">
        <f ca="1">OFFSET(DATA!$F$6,$AG$10+27*AO$10,$AG197,1,1)</f>
        <v>4</v>
      </c>
      <c r="AP197" s="1">
        <f t="shared" ca="1" si="5"/>
        <v>4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4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163</v>
      </c>
      <c r="AI198" s="205">
        <f ca="1">IF($AH198&gt;0,OFFSET(DATA!$F$6,$AG$10+27*AI$10,$AG198,1,1)/$AH198,0)</f>
        <v>0.67484662576687116</v>
      </c>
      <c r="AJ198" s="205">
        <f ca="1">IF($AH198&gt;0,OFFSET(DATA!$F$6,$AG$10+27*AJ$10,$AG198,1,1)/$AH198,0)</f>
        <v>0</v>
      </c>
      <c r="AK198" s="205">
        <f ca="1">IF($AH198&gt;0,OFFSET(DATA!$F$6,$AG$10+27*AK$10,$AG198,1,1)/$AH198,0)</f>
        <v>7.3619631901840496E-2</v>
      </c>
      <c r="AL198" s="205">
        <f ca="1">IF($AH198&gt;0,OFFSET(DATA!$F$6,$AG$10+27*AL$10,$AG198,1,1)/$AH198,0)</f>
        <v>5.5214723926380369E-2</v>
      </c>
      <c r="AM198" s="205">
        <f ca="1">IF($AH198&gt;0,OFFSET(DATA!$F$6,$AG$10+27*AM$10,$AG198,1,1)/$AH198,0)</f>
        <v>9.815950920245399E-2</v>
      </c>
      <c r="AN198" s="205">
        <f ca="1">IF($AH198&gt;0,OFFSET(DATA!$F$6,$AG$10+27*AN$10,$AG198,1,1)/$AH198,0)</f>
        <v>3.6809815950920248E-2</v>
      </c>
      <c r="AO198" s="1">
        <f ca="1">OFFSET(DATA!$F$6,$AG$10+27*AO$10,$AG198,1,1)</f>
        <v>6</v>
      </c>
      <c r="AP198" s="1">
        <f t="shared" ca="1" si="5"/>
        <v>6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6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135</v>
      </c>
      <c r="AI199" s="205">
        <f ca="1">IF($AH199&gt;0,OFFSET(DATA!$F$6,$AG$10+27*AI$10,$AG199,1,1)/$AH199,0)</f>
        <v>0.67407407407407405</v>
      </c>
      <c r="AJ199" s="205">
        <f ca="1">IF($AH199&gt;0,OFFSET(DATA!$F$6,$AG$10+27*AJ$10,$AG199,1,1)/$AH199,0)</f>
        <v>0</v>
      </c>
      <c r="AK199" s="205">
        <f ca="1">IF($AH199&gt;0,OFFSET(DATA!$F$6,$AG$10+27*AK$10,$AG199,1,1)/$AH199,0)</f>
        <v>0.1037037037037037</v>
      </c>
      <c r="AL199" s="205">
        <f ca="1">IF($AH199&gt;0,OFFSET(DATA!$F$6,$AG$10+27*AL$10,$AG199,1,1)/$AH199,0)</f>
        <v>5.185185185185185E-2</v>
      </c>
      <c r="AM199" s="205">
        <f ca="1">IF($AH199&gt;0,OFFSET(DATA!$F$6,$AG$10+27*AM$10,$AG199,1,1)/$AH199,0)</f>
        <v>2.2222222222222223E-2</v>
      </c>
      <c r="AN199" s="205">
        <f ca="1">IF($AH199&gt;0,OFFSET(DATA!$F$6,$AG$10+27*AN$10,$AG199,1,1)/$AH199,0)</f>
        <v>1.4814814814814815E-2</v>
      </c>
      <c r="AO199" s="1">
        <f ca="1">OFFSET(DATA!$F$6,$AG$10+27*AO$10,$AG199,1,1)</f>
        <v>5</v>
      </c>
      <c r="AP199" s="1">
        <f t="shared" ca="1" si="5"/>
        <v>5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5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137</v>
      </c>
      <c r="AI200" s="205">
        <f ca="1">IF($AH200&gt;0,OFFSET(DATA!$F$6,$AG$10+27*AI$10,$AG200,1,1)/$AH200,0)</f>
        <v>0.65693430656934304</v>
      </c>
      <c r="AJ200" s="205">
        <f ca="1">IF($AH200&gt;0,OFFSET(DATA!$F$6,$AG$10+27*AJ$10,$AG200,1,1)/$AH200,0)</f>
        <v>0</v>
      </c>
      <c r="AK200" s="205">
        <f ca="1">IF($AH200&gt;0,OFFSET(DATA!$F$6,$AG$10+27*AK$10,$AG200,1,1)/$AH200,0)</f>
        <v>0.10218978102189781</v>
      </c>
      <c r="AL200" s="205">
        <f ca="1">IF($AH200&gt;0,OFFSET(DATA!$F$6,$AG$10+27*AL$10,$AG200,1,1)/$AH200,0)</f>
        <v>4.3795620437956206E-2</v>
      </c>
      <c r="AM200" s="205">
        <f ca="1">IF($AH200&gt;0,OFFSET(DATA!$F$6,$AG$10+27*AM$10,$AG200,1,1)/$AH200,0)</f>
        <v>6.569343065693431E-2</v>
      </c>
      <c r="AN200" s="205">
        <f ca="1">IF($AH200&gt;0,OFFSET(DATA!$F$6,$AG$10+27*AN$10,$AG200,1,1)/$AH200,0)</f>
        <v>2.9197080291970802E-2</v>
      </c>
      <c r="AO200" s="1">
        <f ca="1">OFFSET(DATA!$F$6,$AG$10+27*AO$10,$AG200,1,1)</f>
        <v>6</v>
      </c>
      <c r="AP200" s="1">
        <f t="shared" ca="1" si="5"/>
        <v>6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6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142</v>
      </c>
      <c r="AI201" s="205">
        <f ca="1">IF($AH201&gt;0,OFFSET(DATA!$F$6,$AG$10+27*AI$10,$AG201,1,1)/$AH201,0)</f>
        <v>0.64084507042253525</v>
      </c>
      <c r="AJ201" s="205">
        <f ca="1">IF($AH201&gt;0,OFFSET(DATA!$F$6,$AG$10+27*AJ$10,$AG201,1,1)/$AH201,0)</f>
        <v>0</v>
      </c>
      <c r="AK201" s="205">
        <f ca="1">IF($AH201&gt;0,OFFSET(DATA!$F$6,$AG$10+27*AK$10,$AG201,1,1)/$AH201,0)</f>
        <v>9.8591549295774641E-2</v>
      </c>
      <c r="AL201" s="205">
        <f ca="1">IF($AH201&gt;0,OFFSET(DATA!$F$6,$AG$10+27*AL$10,$AG201,1,1)/$AH201,0)</f>
        <v>5.6338028169014086E-2</v>
      </c>
      <c r="AM201" s="205">
        <f ca="1">IF($AH201&gt;0,OFFSET(DATA!$F$6,$AG$10+27*AM$10,$AG201,1,1)/$AH201,0)</f>
        <v>9.8591549295774641E-2</v>
      </c>
      <c r="AN201" s="205">
        <f ca="1">IF($AH201&gt;0,OFFSET(DATA!$F$6,$AG$10+27*AN$10,$AG201,1,1)/$AH201,0)</f>
        <v>3.5211267605633804E-2</v>
      </c>
      <c r="AO201" s="1">
        <f ca="1">OFFSET(DATA!$F$6,$AG$10+27*AO$10,$AG201,1,1)</f>
        <v>9</v>
      </c>
      <c r="AP201" s="1">
        <f t="shared" ca="1" si="5"/>
        <v>9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8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148</v>
      </c>
      <c r="AI202" s="205">
        <f ca="1">IF($AH202&gt;0,OFFSET(DATA!$F$6,$AG$10+27*AI$10,$AG202,1,1)/$AH202,0)</f>
        <v>0.66216216216216217</v>
      </c>
      <c r="AJ202" s="205">
        <f ca="1">IF($AH202&gt;0,OFFSET(DATA!$F$6,$AG$10+27*AJ$10,$AG202,1,1)/$AH202,0)</f>
        <v>0</v>
      </c>
      <c r="AK202" s="205">
        <f ca="1">IF($AH202&gt;0,OFFSET(DATA!$F$6,$AG$10+27*AK$10,$AG202,1,1)/$AH202,0)</f>
        <v>8.7837837837837843E-2</v>
      </c>
      <c r="AL202" s="205">
        <f ca="1">IF($AH202&gt;0,OFFSET(DATA!$F$6,$AG$10+27*AL$10,$AG202,1,1)/$AH202,0)</f>
        <v>4.0540540540540543E-2</v>
      </c>
      <c r="AM202" s="205">
        <f ca="1">IF($AH202&gt;0,OFFSET(DATA!$F$6,$AG$10+27*AM$10,$AG202,1,1)/$AH202,0)</f>
        <v>0.12837837837837837</v>
      </c>
      <c r="AN202" s="205">
        <f ca="1">IF($AH202&gt;0,OFFSET(DATA!$F$6,$AG$10+27*AN$10,$AG202,1,1)/$AH202,0)</f>
        <v>7.4324324324324328E-2</v>
      </c>
      <c r="AO202" s="1">
        <f ca="1">OFFSET(DATA!$F$6,$AG$10+27*AO$10,$AG202,1,1)</f>
        <v>9</v>
      </c>
      <c r="AP202" s="1">
        <f t="shared" ca="1" si="5"/>
        <v>9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7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149</v>
      </c>
      <c r="AI203" s="205">
        <f ca="1">IF($AH203&gt;0,OFFSET(DATA!$F$6,$AG$10+27*AI$10,$AG203,1,1)/$AH203,0)</f>
        <v>0.67785234899328861</v>
      </c>
      <c r="AJ203" s="205">
        <f ca="1">IF($AH203&gt;0,OFFSET(DATA!$F$6,$AG$10+27*AJ$10,$AG203,1,1)/$AH203,0)</f>
        <v>0</v>
      </c>
      <c r="AK203" s="205">
        <f ca="1">IF($AH203&gt;0,OFFSET(DATA!$F$6,$AG$10+27*AK$10,$AG203,1,1)/$AH203,0)</f>
        <v>8.7248322147651006E-2</v>
      </c>
      <c r="AL203" s="205">
        <f ca="1">IF($AH203&gt;0,OFFSET(DATA!$F$6,$AG$10+27*AL$10,$AG203,1,1)/$AH203,0)</f>
        <v>3.3557046979865772E-2</v>
      </c>
      <c r="AM203" s="205">
        <f ca="1">IF($AH203&gt;0,OFFSET(DATA!$F$6,$AG$10+27*AM$10,$AG203,1,1)/$AH203,0)</f>
        <v>8.0536912751677847E-2</v>
      </c>
      <c r="AN203" s="205">
        <f ca="1">IF($AH203&gt;0,OFFSET(DATA!$F$6,$AG$10+27*AN$10,$AG203,1,1)/$AH203,0)</f>
        <v>4.0268456375838924E-2</v>
      </c>
      <c r="AO203" s="1">
        <f ca="1">OFFSET(DATA!$F$6,$AG$10+27*AO$10,$AG203,1,1)</f>
        <v>3</v>
      </c>
      <c r="AP203" s="1">
        <f t="shared" ca="1" si="5"/>
        <v>3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3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143</v>
      </c>
      <c r="AI204" s="205">
        <f ca="1">IF($AH204&gt;0,OFFSET(DATA!$F$6,$AG$10+27*AI$10,$AG204,1,1)/$AH204,0)</f>
        <v>0.69930069930069927</v>
      </c>
      <c r="AJ204" s="205">
        <f ca="1">IF($AH204&gt;0,OFFSET(DATA!$F$6,$AG$10+27*AJ$10,$AG204,1,1)/$AH204,0)</f>
        <v>0</v>
      </c>
      <c r="AK204" s="205">
        <f ca="1">IF($AH204&gt;0,OFFSET(DATA!$F$6,$AG$10+27*AK$10,$AG204,1,1)/$AH204,0)</f>
        <v>9.0909090909090912E-2</v>
      </c>
      <c r="AL204" s="205">
        <f ca="1">IF($AH204&gt;0,OFFSET(DATA!$F$6,$AG$10+27*AL$10,$AG204,1,1)/$AH204,0)</f>
        <v>2.7972027972027972E-2</v>
      </c>
      <c r="AM204" s="205">
        <f ca="1">IF($AH204&gt;0,OFFSET(DATA!$F$6,$AG$10+27*AM$10,$AG204,1,1)/$AH204,0)</f>
        <v>7.6923076923076927E-2</v>
      </c>
      <c r="AN204" s="205">
        <f ca="1">IF($AH204&gt;0,OFFSET(DATA!$F$6,$AG$10+27*AN$10,$AG204,1,1)/$AH204,0)</f>
        <v>2.097902097902098E-2</v>
      </c>
      <c r="AO204" s="1">
        <f ca="1">OFFSET(DATA!$F$6,$AG$10+27*AO$10,$AG204,1,1)</f>
        <v>3</v>
      </c>
      <c r="AP204" s="1">
        <f t="shared" ca="1" si="5"/>
        <v>3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3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135</v>
      </c>
      <c r="AI205" s="205">
        <f ca="1">IF($AH205&gt;0,OFFSET(DATA!$F$6,$AG$10+27*AI$10,$AG205,1,1)/$AH205,0)</f>
        <v>0.71111111111111114</v>
      </c>
      <c r="AJ205" s="205">
        <f ca="1">IF($AH205&gt;0,OFFSET(DATA!$F$6,$AG$10+27*AJ$10,$AG205,1,1)/$AH205,0)</f>
        <v>0</v>
      </c>
      <c r="AK205" s="205">
        <f ca="1">IF($AH205&gt;0,OFFSET(DATA!$F$6,$AG$10+27*AK$10,$AG205,1,1)/$AH205,0)</f>
        <v>9.6296296296296297E-2</v>
      </c>
      <c r="AL205" s="205">
        <f ca="1">IF($AH205&gt;0,OFFSET(DATA!$F$6,$AG$10+27*AL$10,$AG205,1,1)/$AH205,0)</f>
        <v>2.9629629629629631E-2</v>
      </c>
      <c r="AM205" s="205">
        <f ca="1">IF($AH205&gt;0,OFFSET(DATA!$F$6,$AG$10+27*AM$10,$AG205,1,1)/$AH205,0)</f>
        <v>5.9259259259259262E-2</v>
      </c>
      <c r="AN205" s="205">
        <f ca="1">IF($AH205&gt;0,OFFSET(DATA!$F$6,$AG$10+27*AN$10,$AG205,1,1)/$AH205,0)</f>
        <v>3.7037037037037035E-2</v>
      </c>
      <c r="AO205" s="1">
        <f ca="1">OFFSET(DATA!$F$6,$AG$10+27*AO$10,$AG205,1,1)</f>
        <v>2</v>
      </c>
      <c r="AP205" s="1">
        <f t="shared" ref="AP205:AP268" ca="1" si="7">IF($AP$8=1,$AO205,$BA205)</f>
        <v>2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3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136</v>
      </c>
      <c r="AI206" s="205">
        <f ca="1">IF($AH206&gt;0,OFFSET(DATA!$F$6,$AG$10+27*AI$10,$AG206,1,1)/$AH206,0)</f>
        <v>0.72058823529411764</v>
      </c>
      <c r="AJ206" s="205">
        <f ca="1">IF($AH206&gt;0,OFFSET(DATA!$F$6,$AG$10+27*AJ$10,$AG206,1,1)/$AH206,0)</f>
        <v>0</v>
      </c>
      <c r="AK206" s="205">
        <f ca="1">IF($AH206&gt;0,OFFSET(DATA!$F$6,$AG$10+27*AK$10,$AG206,1,1)/$AH206,0)</f>
        <v>0.10294117647058823</v>
      </c>
      <c r="AL206" s="205">
        <f ca="1">IF($AH206&gt;0,OFFSET(DATA!$F$6,$AG$10+27*AL$10,$AG206,1,1)/$AH206,0)</f>
        <v>2.2058823529411766E-2</v>
      </c>
      <c r="AM206" s="205">
        <f ca="1">IF($AH206&gt;0,OFFSET(DATA!$F$6,$AG$10+27*AM$10,$AG206,1,1)/$AH206,0)</f>
        <v>4.4117647058823532E-2</v>
      </c>
      <c r="AN206" s="205">
        <f ca="1">IF($AH206&gt;0,OFFSET(DATA!$F$6,$AG$10+27*AN$10,$AG206,1,1)/$AH206,0)</f>
        <v>4.4117647058823532E-2</v>
      </c>
      <c r="AO206" s="1">
        <f ca="1">OFFSET(DATA!$F$6,$AG$10+27*AO$10,$AG206,1,1)</f>
        <v>2</v>
      </c>
      <c r="AP206" s="1">
        <f t="shared" ca="1" si="7"/>
        <v>2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3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136</v>
      </c>
      <c r="AI207" s="205">
        <f ca="1">IF($AH207&gt;0,OFFSET(DATA!$F$6,$AG$10+27*AI$10,$AG207,1,1)/$AH207,0)</f>
        <v>0.74264705882352944</v>
      </c>
      <c r="AJ207" s="205">
        <f ca="1">IF($AH207&gt;0,OFFSET(DATA!$F$6,$AG$10+27*AJ$10,$AG207,1,1)/$AH207,0)</f>
        <v>0</v>
      </c>
      <c r="AK207" s="205">
        <f ca="1">IF($AH207&gt;0,OFFSET(DATA!$F$6,$AG$10+27*AK$10,$AG207,1,1)/$AH207,0)</f>
        <v>0.11029411764705882</v>
      </c>
      <c r="AL207" s="205">
        <f ca="1">IF($AH207&gt;0,OFFSET(DATA!$F$6,$AG$10+27*AL$10,$AG207,1,1)/$AH207,0)</f>
        <v>4.4117647058823532E-2</v>
      </c>
      <c r="AM207" s="205">
        <f ca="1">IF($AH207&gt;0,OFFSET(DATA!$F$6,$AG$10+27*AM$10,$AG207,1,1)/$AH207,0)</f>
        <v>2.9411764705882353E-2</v>
      </c>
      <c r="AN207" s="205">
        <f ca="1">IF($AH207&gt;0,OFFSET(DATA!$F$6,$AG$10+27*AN$10,$AG207,1,1)/$AH207,0)</f>
        <v>2.9411764705882353E-2</v>
      </c>
      <c r="AO207" s="1">
        <f ca="1">OFFSET(DATA!$F$6,$AG$10+27*AO$10,$AG207,1,1)</f>
        <v>3</v>
      </c>
      <c r="AP207" s="1">
        <f t="shared" ca="1" si="7"/>
        <v>3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3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130</v>
      </c>
      <c r="AI208" s="205">
        <f ca="1">IF($AH208&gt;0,OFFSET(DATA!$F$6,$AG$10+27*AI$10,$AG208,1,1)/$AH208,0)</f>
        <v>0.72307692307692306</v>
      </c>
      <c r="AJ208" s="205">
        <f ca="1">IF($AH208&gt;0,OFFSET(DATA!$F$6,$AG$10+27*AJ$10,$AG208,1,1)/$AH208,0)</f>
        <v>0</v>
      </c>
      <c r="AK208" s="205">
        <f ca="1">IF($AH208&gt;0,OFFSET(DATA!$F$6,$AG$10+27*AK$10,$AG208,1,1)/$AH208,0)</f>
        <v>0.1</v>
      </c>
      <c r="AL208" s="205">
        <f ca="1">IF($AH208&gt;0,OFFSET(DATA!$F$6,$AG$10+27*AL$10,$AG208,1,1)/$AH208,0)</f>
        <v>3.8461538461538464E-2</v>
      </c>
      <c r="AM208" s="205">
        <f ca="1">IF($AH208&gt;0,OFFSET(DATA!$F$6,$AG$10+27*AM$10,$AG208,1,1)/$AH208,0)</f>
        <v>3.0769230769230771E-2</v>
      </c>
      <c r="AN208" s="205">
        <f ca="1">IF($AH208&gt;0,OFFSET(DATA!$F$6,$AG$10+27*AN$10,$AG208,1,1)/$AH208,0)</f>
        <v>2.3076923076923078E-2</v>
      </c>
      <c r="AO208" s="1">
        <f ca="1">OFFSET(DATA!$F$6,$AG$10+27*AO$10,$AG208,1,1)</f>
        <v>2</v>
      </c>
      <c r="AP208" s="1">
        <f t="shared" ca="1" si="7"/>
        <v>2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134</v>
      </c>
      <c r="AI209" s="205">
        <f ca="1">IF($AH209&gt;0,OFFSET(DATA!$F$6,$AG$10+27*AI$10,$AG209,1,1)/$AH209,0)</f>
        <v>0.69402985074626866</v>
      </c>
      <c r="AJ209" s="205">
        <f ca="1">IF($AH209&gt;0,OFFSET(DATA!$F$6,$AG$10+27*AJ$10,$AG209,1,1)/$AH209,0)</f>
        <v>0</v>
      </c>
      <c r="AK209" s="205">
        <f ca="1">IF($AH209&gt;0,OFFSET(DATA!$F$6,$AG$10+27*AK$10,$AG209,1,1)/$AH209,0)</f>
        <v>0.1044776119402985</v>
      </c>
      <c r="AL209" s="205">
        <f ca="1">IF($AH209&gt;0,OFFSET(DATA!$F$6,$AG$10+27*AL$10,$AG209,1,1)/$AH209,0)</f>
        <v>2.9850746268656716E-2</v>
      </c>
      <c r="AM209" s="205">
        <f ca="1">IF($AH209&gt;0,OFFSET(DATA!$F$6,$AG$10+27*AM$10,$AG209,1,1)/$AH209,0)</f>
        <v>4.4776119402985072E-2</v>
      </c>
      <c r="AN209" s="205">
        <f ca="1">IF($AH209&gt;0,OFFSET(DATA!$F$6,$AG$10+27*AN$10,$AG209,1,1)/$AH209,0)</f>
        <v>2.9850746268656716E-2</v>
      </c>
      <c r="AO209" s="1">
        <f ca="1">OFFSET(DATA!$F$6,$AG$10+27*AO$10,$AG209,1,1)</f>
        <v>3</v>
      </c>
      <c r="AP209" s="1">
        <f t="shared" ca="1" si="7"/>
        <v>3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3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144</v>
      </c>
      <c r="AI210" s="205">
        <f ca="1">IF($AH210&gt;0,OFFSET(DATA!$F$6,$AG$10+27*AI$10,$AG210,1,1)/$AH210,0)</f>
        <v>0.66666666666666663</v>
      </c>
      <c r="AJ210" s="205">
        <f ca="1">IF($AH210&gt;0,OFFSET(DATA!$F$6,$AG$10+27*AJ$10,$AG210,1,1)/$AH210,0)</f>
        <v>0</v>
      </c>
      <c r="AK210" s="205">
        <f ca="1">IF($AH210&gt;0,OFFSET(DATA!$F$6,$AG$10+27*AK$10,$AG210,1,1)/$AH210,0)</f>
        <v>0.10416666666666667</v>
      </c>
      <c r="AL210" s="205">
        <f ca="1">IF($AH210&gt;0,OFFSET(DATA!$F$6,$AG$10+27*AL$10,$AG210,1,1)/$AH210,0)</f>
        <v>1.3888888888888888E-2</v>
      </c>
      <c r="AM210" s="205">
        <f ca="1">IF($AH210&gt;0,OFFSET(DATA!$F$6,$AG$10+27*AM$10,$AG210,1,1)/$AH210,0)</f>
        <v>6.25E-2</v>
      </c>
      <c r="AN210" s="205">
        <f ca="1">IF($AH210&gt;0,OFFSET(DATA!$F$6,$AG$10+27*AN$10,$AG210,1,1)/$AH210,0)</f>
        <v>3.4722222222222224E-2</v>
      </c>
      <c r="AO210" s="1">
        <f ca="1">OFFSET(DATA!$F$6,$AG$10+27*AO$10,$AG210,1,1)</f>
        <v>5</v>
      </c>
      <c r="AP210" s="1">
        <f t="shared" ca="1" si="7"/>
        <v>5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5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154</v>
      </c>
      <c r="AI211" s="205">
        <f ca="1">IF($AH211&gt;0,OFFSET(DATA!$F$6,$AG$10+27*AI$10,$AG211,1,1)/$AH211,0)</f>
        <v>0.62337662337662336</v>
      </c>
      <c r="AJ211" s="205">
        <f ca="1">IF($AH211&gt;0,OFFSET(DATA!$F$6,$AG$10+27*AJ$10,$AG211,1,1)/$AH211,0)</f>
        <v>0</v>
      </c>
      <c r="AK211" s="205">
        <f ca="1">IF($AH211&gt;0,OFFSET(DATA!$F$6,$AG$10+27*AK$10,$AG211,1,1)/$AH211,0)</f>
        <v>0.1038961038961039</v>
      </c>
      <c r="AL211" s="205">
        <f ca="1">IF($AH211&gt;0,OFFSET(DATA!$F$6,$AG$10+27*AL$10,$AG211,1,1)/$AH211,0)</f>
        <v>1.948051948051948E-2</v>
      </c>
      <c r="AM211" s="205">
        <f ca="1">IF($AH211&gt;0,OFFSET(DATA!$F$6,$AG$10+27*AM$10,$AG211,1,1)/$AH211,0)</f>
        <v>6.4935064935064929E-2</v>
      </c>
      <c r="AN211" s="205">
        <f ca="1">IF($AH211&gt;0,OFFSET(DATA!$F$6,$AG$10+27*AN$10,$AG211,1,1)/$AH211,0)</f>
        <v>5.1948051948051951E-2</v>
      </c>
      <c r="AO211" s="1">
        <f ca="1">OFFSET(DATA!$F$6,$AG$10+27*AO$10,$AG211,1,1)</f>
        <v>8</v>
      </c>
      <c r="AP211" s="1">
        <f t="shared" ca="1" si="7"/>
        <v>8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9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157</v>
      </c>
      <c r="AI212" s="205">
        <f ca="1">IF($AH212&gt;0,OFFSET(DATA!$F$6,$AG$10+27*AI$10,$AG212,1,1)/$AH212,0)</f>
        <v>0.6560509554140127</v>
      </c>
      <c r="AJ212" s="205">
        <f ca="1">IF($AH212&gt;0,OFFSET(DATA!$F$6,$AG$10+27*AJ$10,$AG212,1,1)/$AH212,0)</f>
        <v>0</v>
      </c>
      <c r="AK212" s="205">
        <f ca="1">IF($AH212&gt;0,OFFSET(DATA!$F$6,$AG$10+27*AK$10,$AG212,1,1)/$AH212,0)</f>
        <v>0.10191082802547771</v>
      </c>
      <c r="AL212" s="205">
        <f ca="1">IF($AH212&gt;0,OFFSET(DATA!$F$6,$AG$10+27*AL$10,$AG212,1,1)/$AH212,0)</f>
        <v>2.5477707006369428E-2</v>
      </c>
      <c r="AM212" s="205">
        <f ca="1">IF($AH212&gt;0,OFFSET(DATA!$F$6,$AG$10+27*AM$10,$AG212,1,1)/$AH212,0)</f>
        <v>5.7324840764331211E-2</v>
      </c>
      <c r="AN212" s="205">
        <f ca="1">IF($AH212&gt;0,OFFSET(DATA!$F$6,$AG$10+27*AN$10,$AG212,1,1)/$AH212,0)</f>
        <v>4.4585987261146494E-2</v>
      </c>
      <c r="AO212" s="1">
        <f ca="1">OFFSET(DATA!$F$6,$AG$10+27*AO$10,$AG212,1,1)</f>
        <v>3</v>
      </c>
      <c r="AP212" s="1">
        <f t="shared" ca="1" si="7"/>
        <v>3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3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162</v>
      </c>
      <c r="AI213" s="205">
        <f ca="1">IF($AH213&gt;0,OFFSET(DATA!$F$6,$AG$10+27*AI$10,$AG213,1,1)/$AH213,0)</f>
        <v>0.64814814814814814</v>
      </c>
      <c r="AJ213" s="205">
        <f ca="1">IF($AH213&gt;0,OFFSET(DATA!$F$6,$AG$10+27*AJ$10,$AG213,1,1)/$AH213,0)</f>
        <v>0</v>
      </c>
      <c r="AK213" s="205">
        <f ca="1">IF($AH213&gt;0,OFFSET(DATA!$F$6,$AG$10+27*AK$10,$AG213,1,1)/$AH213,0)</f>
        <v>0.11728395061728394</v>
      </c>
      <c r="AL213" s="205">
        <f ca="1">IF($AH213&gt;0,OFFSET(DATA!$F$6,$AG$10+27*AL$10,$AG213,1,1)/$AH213,0)</f>
        <v>5.5555555555555552E-2</v>
      </c>
      <c r="AM213" s="205">
        <f ca="1">IF($AH213&gt;0,OFFSET(DATA!$F$6,$AG$10+27*AM$10,$AG213,1,1)/$AH213,0)</f>
        <v>3.7037037037037035E-2</v>
      </c>
      <c r="AN213" s="205">
        <f ca="1">IF($AH213&gt;0,OFFSET(DATA!$F$6,$AG$10+27*AN$10,$AG213,1,1)/$AH213,0)</f>
        <v>1.8518518518518517E-2</v>
      </c>
      <c r="AO213" s="1">
        <f ca="1">OFFSET(DATA!$F$6,$AG$10+27*AO$10,$AG213,1,1)</f>
        <v>6</v>
      </c>
      <c r="AP213" s="1">
        <f t="shared" ca="1" si="7"/>
        <v>6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7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168</v>
      </c>
      <c r="AI214" s="205">
        <f ca="1">IF($AH214&gt;0,OFFSET(DATA!$F$6,$AG$10+27*AI$10,$AG214,1,1)/$AH214,0)</f>
        <v>0.63095238095238093</v>
      </c>
      <c r="AJ214" s="205">
        <f ca="1">IF($AH214&gt;0,OFFSET(DATA!$F$6,$AG$10+27*AJ$10,$AG214,1,1)/$AH214,0)</f>
        <v>0</v>
      </c>
      <c r="AK214" s="205">
        <f ca="1">IF($AH214&gt;0,OFFSET(DATA!$F$6,$AG$10+27*AK$10,$AG214,1,1)/$AH214,0)</f>
        <v>0.10714285714285714</v>
      </c>
      <c r="AL214" s="205">
        <f ca="1">IF($AH214&gt;0,OFFSET(DATA!$F$6,$AG$10+27*AL$10,$AG214,1,1)/$AH214,0)</f>
        <v>5.3571428571428568E-2</v>
      </c>
      <c r="AM214" s="205">
        <f ca="1">IF($AH214&gt;0,OFFSET(DATA!$F$6,$AG$10+27*AM$10,$AG214,1,1)/$AH214,0)</f>
        <v>3.5714285714285712E-2</v>
      </c>
      <c r="AN214" s="205">
        <f ca="1">IF($AH214&gt;0,OFFSET(DATA!$F$6,$AG$10+27*AN$10,$AG214,1,1)/$AH214,0)</f>
        <v>1.7857142857142856E-2</v>
      </c>
      <c r="AO214" s="1">
        <f ca="1">OFFSET(DATA!$F$6,$AG$10+27*AO$10,$AG214,1,1)</f>
        <v>6</v>
      </c>
      <c r="AP214" s="1">
        <f t="shared" ca="1" si="7"/>
        <v>6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7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174</v>
      </c>
      <c r="AI215" s="205">
        <f ca="1">IF($AH215&gt;0,OFFSET(DATA!$F$6,$AG$10+27*AI$10,$AG215,1,1)/$AH215,0)</f>
        <v>0.64367816091954022</v>
      </c>
      <c r="AJ215" s="205">
        <f ca="1">IF($AH215&gt;0,OFFSET(DATA!$F$6,$AG$10+27*AJ$10,$AG215,1,1)/$AH215,0)</f>
        <v>0</v>
      </c>
      <c r="AK215" s="205">
        <f ca="1">IF($AH215&gt;0,OFFSET(DATA!$F$6,$AG$10+27*AK$10,$AG215,1,1)/$AH215,0)</f>
        <v>9.7701149425287362E-2</v>
      </c>
      <c r="AL215" s="205">
        <f ca="1">IF($AH215&gt;0,OFFSET(DATA!$F$6,$AG$10+27*AL$10,$AG215,1,1)/$AH215,0)</f>
        <v>6.8965517241379309E-2</v>
      </c>
      <c r="AM215" s="205">
        <f ca="1">IF($AH215&gt;0,OFFSET(DATA!$F$6,$AG$10+27*AM$10,$AG215,1,1)/$AH215,0)</f>
        <v>5.7471264367816091E-2</v>
      </c>
      <c r="AN215" s="205">
        <f ca="1">IF($AH215&gt;0,OFFSET(DATA!$F$6,$AG$10+27*AN$10,$AG215,1,1)/$AH215,0)</f>
        <v>1.7241379310344827E-2</v>
      </c>
      <c r="AO215" s="1">
        <f ca="1">OFFSET(DATA!$F$6,$AG$10+27*AO$10,$AG215,1,1)</f>
        <v>6</v>
      </c>
      <c r="AP215" s="1">
        <f t="shared" ca="1" si="7"/>
        <v>6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7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172</v>
      </c>
      <c r="AI216" s="205">
        <f ca="1">IF($AH216&gt;0,OFFSET(DATA!$F$6,$AG$10+27*AI$10,$AG216,1,1)/$AH216,0)</f>
        <v>0.69767441860465118</v>
      </c>
      <c r="AJ216" s="205">
        <f ca="1">IF($AH216&gt;0,OFFSET(DATA!$F$6,$AG$10+27*AJ$10,$AG216,1,1)/$AH216,0)</f>
        <v>0</v>
      </c>
      <c r="AK216" s="205">
        <f ca="1">IF($AH216&gt;0,OFFSET(DATA!$F$6,$AG$10+27*AK$10,$AG216,1,1)/$AH216,0)</f>
        <v>0.10465116279069768</v>
      </c>
      <c r="AL216" s="205">
        <f ca="1">IF($AH216&gt;0,OFFSET(DATA!$F$6,$AG$10+27*AL$10,$AG216,1,1)/$AH216,0)</f>
        <v>7.5581395348837205E-2</v>
      </c>
      <c r="AM216" s="205">
        <f ca="1">IF($AH216&gt;0,OFFSET(DATA!$F$6,$AG$10+27*AM$10,$AG216,1,1)/$AH216,0)</f>
        <v>4.0697674418604654E-2</v>
      </c>
      <c r="AN216" s="205">
        <f ca="1">IF($AH216&gt;0,OFFSET(DATA!$F$6,$AG$10+27*AN$10,$AG216,1,1)/$AH216,0)</f>
        <v>1.7441860465116279E-2</v>
      </c>
      <c r="AO216" s="1">
        <f ca="1">OFFSET(DATA!$F$6,$AG$10+27*AO$10,$AG216,1,1)</f>
        <v>2</v>
      </c>
      <c r="AP216" s="1">
        <f t="shared" ca="1" si="7"/>
        <v>2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165</v>
      </c>
      <c r="AI217" s="205">
        <f ca="1">IF($AH217&gt;0,OFFSET(DATA!$F$6,$AG$10+27*AI$10,$AG217,1,1)/$AH217,0)</f>
        <v>0.69090909090909092</v>
      </c>
      <c r="AJ217" s="205">
        <f ca="1">IF($AH217&gt;0,OFFSET(DATA!$F$6,$AG$10+27*AJ$10,$AG217,1,1)/$AH217,0)</f>
        <v>0</v>
      </c>
      <c r="AK217" s="205">
        <f ca="1">IF($AH217&gt;0,OFFSET(DATA!$F$6,$AG$10+27*AK$10,$AG217,1,1)/$AH217,0)</f>
        <v>0.11515151515151516</v>
      </c>
      <c r="AL217" s="205">
        <f ca="1">IF($AH217&gt;0,OFFSET(DATA!$F$6,$AG$10+27*AL$10,$AG217,1,1)/$AH217,0)</f>
        <v>6.6666666666666666E-2</v>
      </c>
      <c r="AM217" s="205">
        <f ca="1">IF($AH217&gt;0,OFFSET(DATA!$F$6,$AG$10+27*AM$10,$AG217,1,1)/$AH217,0)</f>
        <v>4.2424242424242427E-2</v>
      </c>
      <c r="AN217" s="205">
        <f ca="1">IF($AH217&gt;0,OFFSET(DATA!$F$6,$AG$10+27*AN$10,$AG217,1,1)/$AH217,0)</f>
        <v>2.4242424242424242E-2</v>
      </c>
      <c r="AO217" s="1">
        <f ca="1">OFFSET(DATA!$F$6,$AG$10+27*AO$10,$AG217,1,1)</f>
        <v>2</v>
      </c>
      <c r="AP217" s="1">
        <f t="shared" ca="1" si="7"/>
        <v>2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2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168</v>
      </c>
      <c r="AI218" s="205">
        <f ca="1">IF($AH218&gt;0,OFFSET(DATA!$F$6,$AG$10+27*AI$10,$AG218,1,1)/$AH218,0)</f>
        <v>0.68452380952380953</v>
      </c>
      <c r="AJ218" s="205">
        <f ca="1">IF($AH218&gt;0,OFFSET(DATA!$F$6,$AG$10+27*AJ$10,$AG218,1,1)/$AH218,0)</f>
        <v>0</v>
      </c>
      <c r="AK218" s="205">
        <f ca="1">IF($AH218&gt;0,OFFSET(DATA!$F$6,$AG$10+27*AK$10,$AG218,1,1)/$AH218,0)</f>
        <v>0.1130952380952381</v>
      </c>
      <c r="AL218" s="205">
        <f ca="1">IF($AH218&gt;0,OFFSET(DATA!$F$6,$AG$10+27*AL$10,$AG218,1,1)/$AH218,0)</f>
        <v>5.9523809523809521E-2</v>
      </c>
      <c r="AM218" s="205">
        <f ca="1">IF($AH218&gt;0,OFFSET(DATA!$F$6,$AG$10+27*AM$10,$AG218,1,1)/$AH218,0)</f>
        <v>7.1428571428571425E-2</v>
      </c>
      <c r="AN218" s="205">
        <f ca="1">IF($AH218&gt;0,OFFSET(DATA!$F$6,$AG$10+27*AN$10,$AG218,1,1)/$AH218,0)</f>
        <v>4.1666666666666664E-2</v>
      </c>
      <c r="AO218" s="1">
        <f ca="1">OFFSET(DATA!$F$6,$AG$10+27*AO$10,$AG218,1,1)</f>
        <v>3</v>
      </c>
      <c r="AP218" s="1">
        <f t="shared" ca="1" si="7"/>
        <v>3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3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177</v>
      </c>
      <c r="AI219" s="205">
        <f ca="1">IF($AH219&gt;0,OFFSET(DATA!$F$6,$AG$10+27*AI$10,$AG219,1,1)/$AH219,0)</f>
        <v>0.66101694915254239</v>
      </c>
      <c r="AJ219" s="205">
        <f ca="1">IF($AH219&gt;0,OFFSET(DATA!$F$6,$AG$10+27*AJ$10,$AG219,1,1)/$AH219,0)</f>
        <v>0</v>
      </c>
      <c r="AK219" s="205">
        <f ca="1">IF($AH219&gt;0,OFFSET(DATA!$F$6,$AG$10+27*AK$10,$AG219,1,1)/$AH219,0)</f>
        <v>0.11299435028248588</v>
      </c>
      <c r="AL219" s="205">
        <f ca="1">IF($AH219&gt;0,OFFSET(DATA!$F$6,$AG$10+27*AL$10,$AG219,1,1)/$AH219,0)</f>
        <v>3.3898305084745763E-2</v>
      </c>
      <c r="AM219" s="205">
        <f ca="1">IF($AH219&gt;0,OFFSET(DATA!$F$6,$AG$10+27*AM$10,$AG219,1,1)/$AH219,0)</f>
        <v>0.10169491525423729</v>
      </c>
      <c r="AN219" s="205">
        <f ca="1">IF($AH219&gt;0,OFFSET(DATA!$F$6,$AG$10+27*AN$10,$AG219,1,1)/$AH219,0)</f>
        <v>6.7796610169491525E-2</v>
      </c>
      <c r="AO219" s="1">
        <f ca="1">OFFSET(DATA!$F$6,$AG$10+27*AO$10,$AG219,1,1)</f>
        <v>6</v>
      </c>
      <c r="AP219" s="1">
        <f t="shared" ca="1" si="7"/>
        <v>6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5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178</v>
      </c>
      <c r="AI220" s="205">
        <f ca="1">IF($AH220&gt;0,OFFSET(DATA!$F$6,$AG$10+27*AI$10,$AG220,1,1)/$AH220,0)</f>
        <v>0.6741573033707865</v>
      </c>
      <c r="AJ220" s="205">
        <f ca="1">IF($AH220&gt;0,OFFSET(DATA!$F$6,$AG$10+27*AJ$10,$AG220,1,1)/$AH220,0)</f>
        <v>0</v>
      </c>
      <c r="AK220" s="205">
        <f ca="1">IF($AH220&gt;0,OFFSET(DATA!$F$6,$AG$10+27*AK$10,$AG220,1,1)/$AH220,0)</f>
        <v>0.11235955056179775</v>
      </c>
      <c r="AL220" s="205">
        <f ca="1">IF($AH220&gt;0,OFFSET(DATA!$F$6,$AG$10+27*AL$10,$AG220,1,1)/$AH220,0)</f>
        <v>3.3707865168539325E-2</v>
      </c>
      <c r="AM220" s="205">
        <f ca="1">IF($AH220&gt;0,OFFSET(DATA!$F$6,$AG$10+27*AM$10,$AG220,1,1)/$AH220,0)</f>
        <v>0.10112359550561797</v>
      </c>
      <c r="AN220" s="205">
        <f ca="1">IF($AH220&gt;0,OFFSET(DATA!$F$6,$AG$10+27*AN$10,$AG220,1,1)/$AH220,0)</f>
        <v>8.4269662921348312E-2</v>
      </c>
      <c r="AO220" s="1">
        <f ca="1">OFFSET(DATA!$F$6,$AG$10+27*AO$10,$AG220,1,1)</f>
        <v>2</v>
      </c>
      <c r="AP220" s="1">
        <f t="shared" ca="1" si="7"/>
        <v>2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167</v>
      </c>
      <c r="AI221" s="205">
        <f ca="1">IF($AH221&gt;0,OFFSET(DATA!$F$6,$AG$10+27*AI$10,$AG221,1,1)/$AH221,0)</f>
        <v>0.69461077844311381</v>
      </c>
      <c r="AJ221" s="205">
        <f ca="1">IF($AH221&gt;0,OFFSET(DATA!$F$6,$AG$10+27*AJ$10,$AG221,1,1)/$AH221,0)</f>
        <v>0</v>
      </c>
      <c r="AK221" s="205">
        <f ca="1">IF($AH221&gt;0,OFFSET(DATA!$F$6,$AG$10+27*AK$10,$AG221,1,1)/$AH221,0)</f>
        <v>0.10778443113772455</v>
      </c>
      <c r="AL221" s="205">
        <f ca="1">IF($AH221&gt;0,OFFSET(DATA!$F$6,$AG$10+27*AL$10,$AG221,1,1)/$AH221,0)</f>
        <v>2.9940119760479042E-2</v>
      </c>
      <c r="AM221" s="205">
        <f ca="1">IF($AH221&gt;0,OFFSET(DATA!$F$6,$AG$10+27*AM$10,$AG221,1,1)/$AH221,0)</f>
        <v>9.580838323353294E-2</v>
      </c>
      <c r="AN221" s="205">
        <f ca="1">IF($AH221&gt;0,OFFSET(DATA!$F$6,$AG$10+27*AN$10,$AG221,1,1)/$AH221,0)</f>
        <v>6.5868263473053898E-2</v>
      </c>
      <c r="AO221" s="1">
        <f ca="1">OFFSET(DATA!$F$6,$AG$10+27*AO$10,$AG221,1,1)</f>
        <v>2</v>
      </c>
      <c r="AP221" s="1">
        <f t="shared" ca="1" si="7"/>
        <v>2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2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149</v>
      </c>
      <c r="AI222" s="205">
        <f ca="1">IF($AH222&gt;0,OFFSET(DATA!$F$6,$AG$10+27*AI$10,$AG222,1,1)/$AH222,0)</f>
        <v>0.69798657718120805</v>
      </c>
      <c r="AJ222" s="205">
        <f ca="1">IF($AH222&gt;0,OFFSET(DATA!$F$6,$AG$10+27*AJ$10,$AG222,1,1)/$AH222,0)</f>
        <v>0</v>
      </c>
      <c r="AK222" s="205">
        <f ca="1">IF($AH222&gt;0,OFFSET(DATA!$F$6,$AG$10+27*AK$10,$AG222,1,1)/$AH222,0)</f>
        <v>0.10738255033557047</v>
      </c>
      <c r="AL222" s="205">
        <f ca="1">IF($AH222&gt;0,OFFSET(DATA!$F$6,$AG$10+27*AL$10,$AG222,1,1)/$AH222,0)</f>
        <v>4.0268456375838924E-2</v>
      </c>
      <c r="AM222" s="205">
        <f ca="1">IF($AH222&gt;0,OFFSET(DATA!$F$6,$AG$10+27*AM$10,$AG222,1,1)/$AH222,0)</f>
        <v>7.3825503355704702E-2</v>
      </c>
      <c r="AN222" s="205">
        <f ca="1">IF($AH222&gt;0,OFFSET(DATA!$F$6,$AG$10+27*AN$10,$AG222,1,1)/$AH222,0)</f>
        <v>4.6979865771812082E-2</v>
      </c>
      <c r="AO222" s="1">
        <f ca="1">OFFSET(DATA!$F$6,$AG$10+27*AO$10,$AG222,1,1)</f>
        <v>3</v>
      </c>
      <c r="AP222" s="1">
        <f t="shared" ca="1" si="7"/>
        <v>3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154</v>
      </c>
      <c r="AI223" s="205">
        <f ca="1">IF($AH223&gt;0,OFFSET(DATA!$F$6,$AG$10+27*AI$10,$AG223,1,1)/$AH223,0)</f>
        <v>0.67532467532467533</v>
      </c>
      <c r="AJ223" s="205">
        <f ca="1">IF($AH223&gt;0,OFFSET(DATA!$F$6,$AG$10+27*AJ$10,$AG223,1,1)/$AH223,0)</f>
        <v>0</v>
      </c>
      <c r="AK223" s="205">
        <f ca="1">IF($AH223&gt;0,OFFSET(DATA!$F$6,$AG$10+27*AK$10,$AG223,1,1)/$AH223,0)</f>
        <v>0.1038961038961039</v>
      </c>
      <c r="AL223" s="205">
        <f ca="1">IF($AH223&gt;0,OFFSET(DATA!$F$6,$AG$10+27*AL$10,$AG223,1,1)/$AH223,0)</f>
        <v>2.5974025974025976E-2</v>
      </c>
      <c r="AM223" s="205">
        <f ca="1">IF($AH223&gt;0,OFFSET(DATA!$F$6,$AG$10+27*AM$10,$AG223,1,1)/$AH223,0)</f>
        <v>8.4415584415584416E-2</v>
      </c>
      <c r="AN223" s="205">
        <f ca="1">IF($AH223&gt;0,OFFSET(DATA!$F$6,$AG$10+27*AN$10,$AG223,1,1)/$AH223,0)</f>
        <v>5.844155844155844E-2</v>
      </c>
      <c r="AO223" s="1">
        <f ca="1">OFFSET(DATA!$F$6,$AG$10+27*AO$10,$AG223,1,1)</f>
        <v>4</v>
      </c>
      <c r="AP223" s="1">
        <f t="shared" ca="1" si="7"/>
        <v>4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4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155</v>
      </c>
      <c r="AI224" s="205">
        <f ca="1">IF($AH224&gt;0,OFFSET(DATA!$F$6,$AG$10+27*AI$10,$AG224,1,1)/$AH224,0)</f>
        <v>0.71612903225806457</v>
      </c>
      <c r="AJ224" s="205">
        <f ca="1">IF($AH224&gt;0,OFFSET(DATA!$F$6,$AG$10+27*AJ$10,$AG224,1,1)/$AH224,0)</f>
        <v>0</v>
      </c>
      <c r="AK224" s="205">
        <f ca="1">IF($AH224&gt;0,OFFSET(DATA!$F$6,$AG$10+27*AK$10,$AG224,1,1)/$AH224,0)</f>
        <v>0.1032258064516129</v>
      </c>
      <c r="AL224" s="205">
        <f ca="1">IF($AH224&gt;0,OFFSET(DATA!$F$6,$AG$10+27*AL$10,$AG224,1,1)/$AH224,0)</f>
        <v>2.5806451612903226E-2</v>
      </c>
      <c r="AM224" s="205">
        <f ca="1">IF($AH224&gt;0,OFFSET(DATA!$F$6,$AG$10+27*AM$10,$AG224,1,1)/$AH224,0)</f>
        <v>9.6774193548387094E-2</v>
      </c>
      <c r="AN224" s="205">
        <f ca="1">IF($AH224&gt;0,OFFSET(DATA!$F$6,$AG$10+27*AN$10,$AG224,1,1)/$AH224,0)</f>
        <v>6.4516129032258063E-2</v>
      </c>
      <c r="AO224" s="1">
        <f ca="1">OFFSET(DATA!$F$6,$AG$10+27*AO$10,$AG224,1,1)</f>
        <v>5</v>
      </c>
      <c r="AP224" s="1">
        <f t="shared" ca="1" si="7"/>
        <v>5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3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152</v>
      </c>
      <c r="AI225" s="205">
        <f ca="1">IF($AH225&gt;0,OFFSET(DATA!$F$6,$AG$10+27*AI$10,$AG225,1,1)/$AH225,0)</f>
        <v>0.71710526315789469</v>
      </c>
      <c r="AJ225" s="205">
        <f ca="1">IF($AH225&gt;0,OFFSET(DATA!$F$6,$AG$10+27*AJ$10,$AG225,1,1)/$AH225,0)</f>
        <v>0</v>
      </c>
      <c r="AK225" s="205">
        <f ca="1">IF($AH225&gt;0,OFFSET(DATA!$F$6,$AG$10+27*AK$10,$AG225,1,1)/$AH225,0)</f>
        <v>9.8684210526315791E-2</v>
      </c>
      <c r="AL225" s="205">
        <f ca="1">IF($AH225&gt;0,OFFSET(DATA!$F$6,$AG$10+27*AL$10,$AG225,1,1)/$AH225,0)</f>
        <v>3.2894736842105261E-2</v>
      </c>
      <c r="AM225" s="205">
        <f ca="1">IF($AH225&gt;0,OFFSET(DATA!$F$6,$AG$10+27*AM$10,$AG225,1,1)/$AH225,0)</f>
        <v>5.2631578947368418E-2</v>
      </c>
      <c r="AN225" s="205">
        <f ca="1">IF($AH225&gt;0,OFFSET(DATA!$F$6,$AG$10+27*AN$10,$AG225,1,1)/$AH225,0)</f>
        <v>4.6052631578947366E-2</v>
      </c>
      <c r="AO225" s="1">
        <f ca="1">OFFSET(DATA!$F$6,$AG$10+27*AO$10,$AG225,1,1)</f>
        <v>3</v>
      </c>
      <c r="AP225" s="1">
        <f t="shared" ca="1" si="7"/>
        <v>3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3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135</v>
      </c>
      <c r="AI226" s="205">
        <f ca="1">IF($AH226&gt;0,OFFSET(DATA!$F$6,$AG$10+27*AI$10,$AG226,1,1)/$AH226,0)</f>
        <v>0.77777777777777779</v>
      </c>
      <c r="AJ226" s="205">
        <f ca="1">IF($AH226&gt;0,OFFSET(DATA!$F$6,$AG$10+27*AJ$10,$AG226,1,1)/$AH226,0)</f>
        <v>0</v>
      </c>
      <c r="AK226" s="205">
        <f ca="1">IF($AH226&gt;0,OFFSET(DATA!$F$6,$AG$10+27*AK$10,$AG226,1,1)/$AH226,0)</f>
        <v>0.11851851851851852</v>
      </c>
      <c r="AL226" s="205">
        <f ca="1">IF($AH226&gt;0,OFFSET(DATA!$F$6,$AG$10+27*AL$10,$AG226,1,1)/$AH226,0)</f>
        <v>5.185185185185185E-2</v>
      </c>
      <c r="AM226" s="205">
        <f ca="1">IF($AH226&gt;0,OFFSET(DATA!$F$6,$AG$10+27*AM$10,$AG226,1,1)/$AH226,0)</f>
        <v>2.2222222222222223E-2</v>
      </c>
      <c r="AN226" s="205">
        <f ca="1">IF($AH226&gt;0,OFFSET(DATA!$F$6,$AG$10+27*AN$10,$AG226,1,1)/$AH226,0)</f>
        <v>2.2222222222222223E-2</v>
      </c>
      <c r="AO226" s="1">
        <f ca="1">OFFSET(DATA!$F$6,$AG$10+27*AO$10,$AG226,1,1)</f>
        <v>2</v>
      </c>
      <c r="AP226" s="1">
        <f t="shared" ca="1" si="7"/>
        <v>2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140</v>
      </c>
      <c r="AI227" s="205">
        <f ca="1">IF($AH227&gt;0,OFFSET(DATA!$F$6,$AG$10+27*AI$10,$AG227,1,1)/$AH227,0)</f>
        <v>0.72857142857142854</v>
      </c>
      <c r="AJ227" s="205">
        <f ca="1">IF($AH227&gt;0,OFFSET(DATA!$F$6,$AG$10+27*AJ$10,$AG227,1,1)/$AH227,0)</f>
        <v>0</v>
      </c>
      <c r="AK227" s="205">
        <f ca="1">IF($AH227&gt;0,OFFSET(DATA!$F$6,$AG$10+27*AK$10,$AG227,1,1)/$AH227,0)</f>
        <v>0.11428571428571428</v>
      </c>
      <c r="AL227" s="205">
        <f ca="1">IF($AH227&gt;0,OFFSET(DATA!$F$6,$AG$10+27*AL$10,$AG227,1,1)/$AH227,0)</f>
        <v>4.2857142857142858E-2</v>
      </c>
      <c r="AM227" s="205">
        <f ca="1">IF($AH227&gt;0,OFFSET(DATA!$F$6,$AG$10+27*AM$10,$AG227,1,1)/$AH227,0)</f>
        <v>2.8571428571428571E-2</v>
      </c>
      <c r="AN227" s="205">
        <f ca="1">IF($AH227&gt;0,OFFSET(DATA!$F$6,$AG$10+27*AN$10,$AG227,1,1)/$AH227,0)</f>
        <v>2.8571428571428571E-2</v>
      </c>
      <c r="AO227" s="1">
        <f ca="1">OFFSET(DATA!$F$6,$AG$10+27*AO$10,$AG227,1,1)</f>
        <v>3</v>
      </c>
      <c r="AP227" s="1">
        <f t="shared" ca="1" si="7"/>
        <v>3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3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145</v>
      </c>
      <c r="AI228" s="205">
        <f ca="1">IF($AH228&gt;0,OFFSET(DATA!$F$6,$AG$10+27*AI$10,$AG228,1,1)/$AH228,0)</f>
        <v>0.69655172413793098</v>
      </c>
      <c r="AJ228" s="205">
        <f ca="1">IF($AH228&gt;0,OFFSET(DATA!$F$6,$AG$10+27*AJ$10,$AG228,1,1)/$AH228,0)</f>
        <v>0</v>
      </c>
      <c r="AK228" s="205">
        <f ca="1">IF($AH228&gt;0,OFFSET(DATA!$F$6,$AG$10+27*AK$10,$AG228,1,1)/$AH228,0)</f>
        <v>0.1103448275862069</v>
      </c>
      <c r="AL228" s="205">
        <f ca="1">IF($AH228&gt;0,OFFSET(DATA!$F$6,$AG$10+27*AL$10,$AG228,1,1)/$AH228,0)</f>
        <v>4.8275862068965517E-2</v>
      </c>
      <c r="AM228" s="205">
        <f ca="1">IF($AH228&gt;0,OFFSET(DATA!$F$6,$AG$10+27*AM$10,$AG228,1,1)/$AH228,0)</f>
        <v>4.1379310344827586E-2</v>
      </c>
      <c r="AN228" s="205">
        <f ca="1">IF($AH228&gt;0,OFFSET(DATA!$F$6,$AG$10+27*AN$10,$AG228,1,1)/$AH228,0)</f>
        <v>2.7586206896551724E-2</v>
      </c>
      <c r="AO228" s="1">
        <f ca="1">OFFSET(DATA!$F$6,$AG$10+27*AO$10,$AG228,1,1)</f>
        <v>4</v>
      </c>
      <c r="AP228" s="1">
        <f t="shared" ca="1" si="7"/>
        <v>4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4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144</v>
      </c>
      <c r="AI229" s="205">
        <f ca="1">IF($AH229&gt;0,OFFSET(DATA!$F$6,$AG$10+27*AI$10,$AG229,1,1)/$AH229,0)</f>
        <v>0.69444444444444442</v>
      </c>
      <c r="AJ229" s="205">
        <f ca="1">IF($AH229&gt;0,OFFSET(DATA!$F$6,$AG$10+27*AJ$10,$AG229,1,1)/$AH229,0)</f>
        <v>0</v>
      </c>
      <c r="AK229" s="205">
        <f ca="1">IF($AH229&gt;0,OFFSET(DATA!$F$6,$AG$10+27*AK$10,$AG229,1,1)/$AH229,0)</f>
        <v>0.11805555555555555</v>
      </c>
      <c r="AL229" s="205">
        <f ca="1">IF($AH229&gt;0,OFFSET(DATA!$F$6,$AG$10+27*AL$10,$AG229,1,1)/$AH229,0)</f>
        <v>4.1666666666666664E-2</v>
      </c>
      <c r="AM229" s="205">
        <f ca="1">IF($AH229&gt;0,OFFSET(DATA!$F$6,$AG$10+27*AM$10,$AG229,1,1)/$AH229,0)</f>
        <v>4.1666666666666664E-2</v>
      </c>
      <c r="AN229" s="205">
        <f ca="1">IF($AH229&gt;0,OFFSET(DATA!$F$6,$AG$10+27*AN$10,$AG229,1,1)/$AH229,0)</f>
        <v>2.0833333333333332E-2</v>
      </c>
      <c r="AO229" s="1">
        <f ca="1">OFFSET(DATA!$F$6,$AG$10+27*AO$10,$AG229,1,1)</f>
        <v>3</v>
      </c>
      <c r="AP229" s="1">
        <f t="shared" ca="1" si="7"/>
        <v>3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3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137</v>
      </c>
      <c r="AI230" s="205">
        <f ca="1">IF($AH230&gt;0,OFFSET(DATA!$F$6,$AG$10+27*AI$10,$AG230,1,1)/$AH230,0)</f>
        <v>0.70802919708029199</v>
      </c>
      <c r="AJ230" s="205">
        <f ca="1">IF($AH230&gt;0,OFFSET(DATA!$F$6,$AG$10+27*AJ$10,$AG230,1,1)/$AH230,0)</f>
        <v>0</v>
      </c>
      <c r="AK230" s="205">
        <f ca="1">IF($AH230&gt;0,OFFSET(DATA!$F$6,$AG$10+27*AK$10,$AG230,1,1)/$AH230,0)</f>
        <v>0.10948905109489052</v>
      </c>
      <c r="AL230" s="205">
        <f ca="1">IF($AH230&gt;0,OFFSET(DATA!$F$6,$AG$10+27*AL$10,$AG230,1,1)/$AH230,0)</f>
        <v>2.1897810218978103E-2</v>
      </c>
      <c r="AM230" s="205">
        <f ca="1">IF($AH230&gt;0,OFFSET(DATA!$F$6,$AG$10+27*AM$10,$AG230,1,1)/$AH230,0)</f>
        <v>5.8394160583941604E-2</v>
      </c>
      <c r="AN230" s="205">
        <f ca="1">IF($AH230&gt;0,OFFSET(DATA!$F$6,$AG$10+27*AN$10,$AG230,1,1)/$AH230,0)</f>
        <v>2.9197080291970802E-2</v>
      </c>
      <c r="AO230" s="1">
        <f ca="1">OFFSET(DATA!$F$6,$AG$10+27*AO$10,$AG230,1,1)</f>
        <v>3</v>
      </c>
      <c r="AP230" s="1">
        <f t="shared" ca="1" si="7"/>
        <v>3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3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151</v>
      </c>
      <c r="AI231" s="205">
        <f ca="1">IF($AH231&gt;0,OFFSET(DATA!$F$6,$AG$10+27*AI$10,$AG231,1,1)/$AH231,0)</f>
        <v>0.67549668874172186</v>
      </c>
      <c r="AJ231" s="205">
        <f ca="1">IF($AH231&gt;0,OFFSET(DATA!$F$6,$AG$10+27*AJ$10,$AG231,1,1)/$AH231,0)</f>
        <v>0</v>
      </c>
      <c r="AK231" s="205">
        <f ca="1">IF($AH231&gt;0,OFFSET(DATA!$F$6,$AG$10+27*AK$10,$AG231,1,1)/$AH231,0)</f>
        <v>9.2715231788079472E-2</v>
      </c>
      <c r="AL231" s="205">
        <f ca="1">IF($AH231&gt;0,OFFSET(DATA!$F$6,$AG$10+27*AL$10,$AG231,1,1)/$AH231,0)</f>
        <v>4.6357615894039736E-2</v>
      </c>
      <c r="AM231" s="205">
        <f ca="1">IF($AH231&gt;0,OFFSET(DATA!$F$6,$AG$10+27*AM$10,$AG231,1,1)/$AH231,0)</f>
        <v>5.2980132450331126E-2</v>
      </c>
      <c r="AN231" s="205">
        <f ca="1">IF($AH231&gt;0,OFFSET(DATA!$F$6,$AG$10+27*AN$10,$AG231,1,1)/$AH231,0)</f>
        <v>2.6490066225165563E-2</v>
      </c>
      <c r="AO231" s="1">
        <f ca="1">OFFSET(DATA!$F$6,$AG$10+27*AO$10,$AG231,1,1)</f>
        <v>5</v>
      </c>
      <c r="AP231" s="1">
        <f t="shared" ca="1" si="7"/>
        <v>5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5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155</v>
      </c>
      <c r="AI232" s="205">
        <f ca="1">IF($AH232&gt;0,OFFSET(DATA!$F$6,$AG$10+27*AI$10,$AG232,1,1)/$AH232,0)</f>
        <v>0.67741935483870963</v>
      </c>
      <c r="AJ232" s="205">
        <f ca="1">IF($AH232&gt;0,OFFSET(DATA!$F$6,$AG$10+27*AJ$10,$AG232,1,1)/$AH232,0)</f>
        <v>0</v>
      </c>
      <c r="AK232" s="205">
        <f ca="1">IF($AH232&gt;0,OFFSET(DATA!$F$6,$AG$10+27*AK$10,$AG232,1,1)/$AH232,0)</f>
        <v>9.0322580645161285E-2</v>
      </c>
      <c r="AL232" s="205">
        <f ca="1">IF($AH232&gt;0,OFFSET(DATA!$F$6,$AG$10+27*AL$10,$AG232,1,1)/$AH232,0)</f>
        <v>7.7419354838709681E-2</v>
      </c>
      <c r="AM232" s="205">
        <f ca="1">IF($AH232&gt;0,OFFSET(DATA!$F$6,$AG$10+27*AM$10,$AG232,1,1)/$AH232,0)</f>
        <v>0.1032258064516129</v>
      </c>
      <c r="AN232" s="205">
        <f ca="1">IF($AH232&gt;0,OFFSET(DATA!$F$6,$AG$10+27*AN$10,$AG232,1,1)/$AH232,0)</f>
        <v>5.1612903225806452E-2</v>
      </c>
      <c r="AO232" s="1">
        <f ca="1">OFFSET(DATA!$F$6,$AG$10+27*AO$10,$AG232,1,1)</f>
        <v>6</v>
      </c>
      <c r="AP232" s="1">
        <f t="shared" ca="1" si="7"/>
        <v>6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5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156</v>
      </c>
      <c r="AI233" s="205">
        <f ca="1">IF($AH233&gt;0,OFFSET(DATA!$F$6,$AG$10+27*AI$10,$AG233,1,1)/$AH233,0)</f>
        <v>0.69871794871794868</v>
      </c>
      <c r="AJ233" s="205">
        <f ca="1">IF($AH233&gt;0,OFFSET(DATA!$F$6,$AG$10+27*AJ$10,$AG233,1,1)/$AH233,0)</f>
        <v>0</v>
      </c>
      <c r="AK233" s="205">
        <f ca="1">IF($AH233&gt;0,OFFSET(DATA!$F$6,$AG$10+27*AK$10,$AG233,1,1)/$AH233,0)</f>
        <v>8.9743589743589744E-2</v>
      </c>
      <c r="AL233" s="205">
        <f ca="1">IF($AH233&gt;0,OFFSET(DATA!$F$6,$AG$10+27*AL$10,$AG233,1,1)/$AH233,0)</f>
        <v>5.128205128205128E-2</v>
      </c>
      <c r="AM233" s="205">
        <f ca="1">IF($AH233&gt;0,OFFSET(DATA!$F$6,$AG$10+27*AM$10,$AG233,1,1)/$AH233,0)</f>
        <v>0.10897435897435898</v>
      </c>
      <c r="AN233" s="205">
        <f ca="1">IF($AH233&gt;0,OFFSET(DATA!$F$6,$AG$10+27*AN$10,$AG233,1,1)/$AH233,0)</f>
        <v>6.4102564102564097E-2</v>
      </c>
      <c r="AO233" s="1">
        <f ca="1">OFFSET(DATA!$F$6,$AG$10+27*AO$10,$AG233,1,1)</f>
        <v>5</v>
      </c>
      <c r="AP233" s="1">
        <f t="shared" ca="1" si="7"/>
        <v>5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3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141</v>
      </c>
      <c r="AI234" s="205">
        <f ca="1">IF($AH234&gt;0,OFFSET(DATA!$F$6,$AG$10+27*AI$10,$AG234,1,1)/$AH234,0)</f>
        <v>0.73049645390070927</v>
      </c>
      <c r="AJ234" s="205">
        <f ca="1">IF($AH234&gt;0,OFFSET(DATA!$F$6,$AG$10+27*AJ$10,$AG234,1,1)/$AH234,0)</f>
        <v>0</v>
      </c>
      <c r="AK234" s="205">
        <f ca="1">IF($AH234&gt;0,OFFSET(DATA!$F$6,$AG$10+27*AK$10,$AG234,1,1)/$AH234,0)</f>
        <v>9.9290780141843976E-2</v>
      </c>
      <c r="AL234" s="205">
        <f ca="1">IF($AH234&gt;0,OFFSET(DATA!$F$6,$AG$10+27*AL$10,$AG234,1,1)/$AH234,0)</f>
        <v>3.5460992907801421E-2</v>
      </c>
      <c r="AM234" s="205">
        <f ca="1">IF($AH234&gt;0,OFFSET(DATA!$F$6,$AG$10+27*AM$10,$AG234,1,1)/$AH234,0)</f>
        <v>7.0921985815602842E-2</v>
      </c>
      <c r="AN234" s="205">
        <f ca="1">IF($AH234&gt;0,OFFSET(DATA!$F$6,$AG$10+27*AN$10,$AG234,1,1)/$AH234,0)</f>
        <v>4.2553191489361701E-2</v>
      </c>
      <c r="AO234" s="1">
        <f ca="1">OFFSET(DATA!$F$6,$AG$10+27*AO$10,$AG234,1,1)</f>
        <v>3</v>
      </c>
      <c r="AP234" s="1">
        <f t="shared" ca="1" si="7"/>
        <v>3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3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143</v>
      </c>
      <c r="AI235" s="205">
        <f ca="1">IF($AH235&gt;0,OFFSET(DATA!$F$6,$AG$10+27*AI$10,$AG235,1,1)/$AH235,0)</f>
        <v>0.69930069930069927</v>
      </c>
      <c r="AJ235" s="205">
        <f ca="1">IF($AH235&gt;0,OFFSET(DATA!$F$6,$AG$10+27*AJ$10,$AG235,1,1)/$AH235,0)</f>
        <v>0</v>
      </c>
      <c r="AK235" s="205">
        <f ca="1">IF($AH235&gt;0,OFFSET(DATA!$F$6,$AG$10+27*AK$10,$AG235,1,1)/$AH235,0)</f>
        <v>9.7902097902097904E-2</v>
      </c>
      <c r="AL235" s="205">
        <f ca="1">IF($AH235&gt;0,OFFSET(DATA!$F$6,$AG$10+27*AL$10,$AG235,1,1)/$AH235,0)</f>
        <v>3.4965034965034968E-2</v>
      </c>
      <c r="AM235" s="205">
        <f ca="1">IF($AH235&gt;0,OFFSET(DATA!$F$6,$AG$10+27*AM$10,$AG235,1,1)/$AH235,0)</f>
        <v>7.6923076923076927E-2</v>
      </c>
      <c r="AN235" s="205">
        <f ca="1">IF($AH235&gt;0,OFFSET(DATA!$F$6,$AG$10+27*AN$10,$AG235,1,1)/$AH235,0)</f>
        <v>5.5944055944055944E-2</v>
      </c>
      <c r="AO235" s="1">
        <f ca="1">OFFSET(DATA!$F$6,$AG$10+27*AO$10,$AG235,1,1)</f>
        <v>5</v>
      </c>
      <c r="AP235" s="1">
        <f t="shared" ca="1" si="7"/>
        <v>5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4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144</v>
      </c>
      <c r="AI236" s="205">
        <f ca="1">IF($AH236&gt;0,OFFSET(DATA!$F$6,$AG$10+27*AI$10,$AG236,1,1)/$AH236,0)</f>
        <v>0.68055555555555558</v>
      </c>
      <c r="AJ236" s="205">
        <f ca="1">IF($AH236&gt;0,OFFSET(DATA!$F$6,$AG$10+27*AJ$10,$AG236,1,1)/$AH236,0)</f>
        <v>0</v>
      </c>
      <c r="AK236" s="205">
        <f ca="1">IF($AH236&gt;0,OFFSET(DATA!$F$6,$AG$10+27*AK$10,$AG236,1,1)/$AH236,0)</f>
        <v>9.7222222222222224E-2</v>
      </c>
      <c r="AL236" s="205">
        <f ca="1">IF($AH236&gt;0,OFFSET(DATA!$F$6,$AG$10+27*AL$10,$AG236,1,1)/$AH236,0)</f>
        <v>4.8611111111111112E-2</v>
      </c>
      <c r="AM236" s="205">
        <f ca="1">IF($AH236&gt;0,OFFSET(DATA!$F$6,$AG$10+27*AM$10,$AG236,1,1)/$AH236,0)</f>
        <v>9.7222222222222224E-2</v>
      </c>
      <c r="AN236" s="205">
        <f ca="1">IF($AH236&gt;0,OFFSET(DATA!$F$6,$AG$10+27*AN$10,$AG236,1,1)/$AH236,0)</f>
        <v>6.9444444444444448E-2</v>
      </c>
      <c r="AO236" s="1">
        <f ca="1">OFFSET(DATA!$F$6,$AG$10+27*AO$10,$AG236,1,1)</f>
        <v>9</v>
      </c>
      <c r="AP236" s="1">
        <f t="shared" ca="1" si="7"/>
        <v>9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7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146</v>
      </c>
      <c r="AI237" s="205">
        <f ca="1">IF($AH237&gt;0,OFFSET(DATA!$F$6,$AG$10+27*AI$10,$AG237,1,1)/$AH237,0)</f>
        <v>0.67808219178082196</v>
      </c>
      <c r="AJ237" s="205">
        <f ca="1">IF($AH237&gt;0,OFFSET(DATA!$F$6,$AG$10+27*AJ$10,$AG237,1,1)/$AH237,0)</f>
        <v>0</v>
      </c>
      <c r="AK237" s="205">
        <f ca="1">IF($AH237&gt;0,OFFSET(DATA!$F$6,$AG$10+27*AK$10,$AG237,1,1)/$AH237,0)</f>
        <v>9.5890410958904104E-2</v>
      </c>
      <c r="AL237" s="205">
        <f ca="1">IF($AH237&gt;0,OFFSET(DATA!$F$6,$AG$10+27*AL$10,$AG237,1,1)/$AH237,0)</f>
        <v>4.7945205479452052E-2</v>
      </c>
      <c r="AM237" s="205">
        <f ca="1">IF($AH237&gt;0,OFFSET(DATA!$F$6,$AG$10+27*AM$10,$AG237,1,1)/$AH237,0)</f>
        <v>7.5342465753424653E-2</v>
      </c>
      <c r="AN237" s="205">
        <f ca="1">IF($AH237&gt;0,OFFSET(DATA!$F$6,$AG$10+27*AN$10,$AG237,1,1)/$AH237,0)</f>
        <v>6.1643835616438353E-2</v>
      </c>
      <c r="AO237" s="1">
        <f ca="1">OFFSET(DATA!$F$6,$AG$10+27*AO$10,$AG237,1,1)</f>
        <v>6</v>
      </c>
      <c r="AP237" s="1">
        <f t="shared" ca="1" si="7"/>
        <v>6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6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130</v>
      </c>
      <c r="AI238" s="205">
        <f ca="1">IF($AH238&gt;0,OFFSET(DATA!$F$6,$AG$10+27*AI$10,$AG238,1,1)/$AH238,0)</f>
        <v>0.66923076923076918</v>
      </c>
      <c r="AJ238" s="205">
        <f ca="1">IF($AH238&gt;0,OFFSET(DATA!$F$6,$AG$10+27*AJ$10,$AG238,1,1)/$AH238,0)</f>
        <v>0</v>
      </c>
      <c r="AK238" s="205">
        <f ca="1">IF($AH238&gt;0,OFFSET(DATA!$F$6,$AG$10+27*AK$10,$AG238,1,1)/$AH238,0)</f>
        <v>0.11538461538461539</v>
      </c>
      <c r="AL238" s="205">
        <f ca="1">IF($AH238&gt;0,OFFSET(DATA!$F$6,$AG$10+27*AL$10,$AG238,1,1)/$AH238,0)</f>
        <v>6.1538461538461542E-2</v>
      </c>
      <c r="AM238" s="205">
        <f ca="1">IF($AH238&gt;0,OFFSET(DATA!$F$6,$AG$10+27*AM$10,$AG238,1,1)/$AH238,0)</f>
        <v>3.8461538461538464E-2</v>
      </c>
      <c r="AN238" s="205">
        <f ca="1">IF($AH238&gt;0,OFFSET(DATA!$F$6,$AG$10+27*AN$10,$AG238,1,1)/$AH238,0)</f>
        <v>3.0769230769230771E-2</v>
      </c>
      <c r="AO238" s="1">
        <f ca="1">OFFSET(DATA!$F$6,$AG$10+27*AO$10,$AG238,1,1)</f>
        <v>4</v>
      </c>
      <c r="AP238" s="1">
        <f t="shared" ca="1" si="7"/>
        <v>4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4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133</v>
      </c>
      <c r="AI239" s="205">
        <f ca="1">IF($AH239&gt;0,OFFSET(DATA!$F$6,$AG$10+27*AI$10,$AG239,1,1)/$AH239,0)</f>
        <v>0.65413533834586468</v>
      </c>
      <c r="AJ239" s="205">
        <f ca="1">IF($AH239&gt;0,OFFSET(DATA!$F$6,$AG$10+27*AJ$10,$AG239,1,1)/$AH239,0)</f>
        <v>0</v>
      </c>
      <c r="AK239" s="205">
        <f ca="1">IF($AH239&gt;0,OFFSET(DATA!$F$6,$AG$10+27*AK$10,$AG239,1,1)/$AH239,0)</f>
        <v>0.11278195488721804</v>
      </c>
      <c r="AL239" s="205">
        <f ca="1">IF($AH239&gt;0,OFFSET(DATA!$F$6,$AG$10+27*AL$10,$AG239,1,1)/$AH239,0)</f>
        <v>0.10526315789473684</v>
      </c>
      <c r="AM239" s="205">
        <f ca="1">IF($AH239&gt;0,OFFSET(DATA!$F$6,$AG$10+27*AM$10,$AG239,1,1)/$AH239,0)</f>
        <v>3.7593984962406013E-2</v>
      </c>
      <c r="AN239" s="205">
        <f ca="1">IF($AH239&gt;0,OFFSET(DATA!$F$6,$AG$10+27*AN$10,$AG239,1,1)/$AH239,0)</f>
        <v>2.2556390977443608E-2</v>
      </c>
      <c r="AO239" s="1">
        <f ca="1">OFFSET(DATA!$F$6,$AG$10+27*AO$10,$AG239,1,1)</f>
        <v>7</v>
      </c>
      <c r="AP239" s="1">
        <f t="shared" ca="1" si="7"/>
        <v>7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7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139</v>
      </c>
      <c r="AI240" s="205">
        <f ca="1">IF($AH240&gt;0,OFFSET(DATA!$F$6,$AG$10+27*AI$10,$AG240,1,1)/$AH240,0)</f>
        <v>0.65467625899280579</v>
      </c>
      <c r="AJ240" s="205">
        <f ca="1">IF($AH240&gt;0,OFFSET(DATA!$F$6,$AG$10+27*AJ$10,$AG240,1,1)/$AH240,0)</f>
        <v>0</v>
      </c>
      <c r="AK240" s="205">
        <f ca="1">IF($AH240&gt;0,OFFSET(DATA!$F$6,$AG$10+27*AK$10,$AG240,1,1)/$AH240,0)</f>
        <v>0.1079136690647482</v>
      </c>
      <c r="AL240" s="205">
        <f ca="1">IF($AH240&gt;0,OFFSET(DATA!$F$6,$AG$10+27*AL$10,$AG240,1,1)/$AH240,0)</f>
        <v>9.3525179856115109E-2</v>
      </c>
      <c r="AM240" s="205">
        <f ca="1">IF($AH240&gt;0,OFFSET(DATA!$F$6,$AG$10+27*AM$10,$AG240,1,1)/$AH240,0)</f>
        <v>5.0359712230215826E-2</v>
      </c>
      <c r="AN240" s="205">
        <f ca="1">IF($AH240&gt;0,OFFSET(DATA!$F$6,$AG$10+27*AN$10,$AG240,1,1)/$AH240,0)</f>
        <v>3.5971223021582732E-2</v>
      </c>
      <c r="AO240" s="1">
        <f ca="1">OFFSET(DATA!$F$6,$AG$10+27*AO$10,$AG240,1,1)</f>
        <v>7</v>
      </c>
      <c r="AP240" s="1">
        <f t="shared" ca="1" si="7"/>
        <v>7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7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145</v>
      </c>
      <c r="AI241" s="205">
        <f ca="1">IF($AH241&gt;0,OFFSET(DATA!$F$6,$AG$10+27*AI$10,$AG241,1,1)/$AH241,0)</f>
        <v>0.6344827586206897</v>
      </c>
      <c r="AJ241" s="205">
        <f ca="1">IF($AH241&gt;0,OFFSET(DATA!$F$6,$AG$10+27*AJ$10,$AG241,1,1)/$AH241,0)</f>
        <v>0</v>
      </c>
      <c r="AK241" s="205">
        <f ca="1">IF($AH241&gt;0,OFFSET(DATA!$F$6,$AG$10+27*AK$10,$AG241,1,1)/$AH241,0)</f>
        <v>0.11724137931034483</v>
      </c>
      <c r="AL241" s="205">
        <f ca="1">IF($AH241&gt;0,OFFSET(DATA!$F$6,$AG$10+27*AL$10,$AG241,1,1)/$AH241,0)</f>
        <v>8.2758620689655171E-2</v>
      </c>
      <c r="AM241" s="205">
        <f ca="1">IF($AH241&gt;0,OFFSET(DATA!$F$6,$AG$10+27*AM$10,$AG241,1,1)/$AH241,0)</f>
        <v>6.2068965517241378E-2</v>
      </c>
      <c r="AN241" s="205">
        <f ca="1">IF($AH241&gt;0,OFFSET(DATA!$F$6,$AG$10+27*AN$10,$AG241,1,1)/$AH241,0)</f>
        <v>6.2068965517241378E-2</v>
      </c>
      <c r="AO241" s="1">
        <f ca="1">OFFSET(DATA!$F$6,$AG$10+27*AO$10,$AG241,1,1)</f>
        <v>8</v>
      </c>
      <c r="AP241" s="1">
        <f t="shared" ca="1" si="7"/>
        <v>8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7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149</v>
      </c>
      <c r="AI242" s="205">
        <f ca="1">IF($AH242&gt;0,OFFSET(DATA!$F$6,$AG$10+27*AI$10,$AG242,1,1)/$AH242,0)</f>
        <v>0.64429530201342278</v>
      </c>
      <c r="AJ242" s="205">
        <f ca="1">IF($AH242&gt;0,OFFSET(DATA!$F$6,$AG$10+27*AJ$10,$AG242,1,1)/$AH242,0)</f>
        <v>0</v>
      </c>
      <c r="AK242" s="205">
        <f ca="1">IF($AH242&gt;0,OFFSET(DATA!$F$6,$AG$10+27*AK$10,$AG242,1,1)/$AH242,0)</f>
        <v>0.12080536912751678</v>
      </c>
      <c r="AL242" s="205">
        <f ca="1">IF($AH242&gt;0,OFFSET(DATA!$F$6,$AG$10+27*AL$10,$AG242,1,1)/$AH242,0)</f>
        <v>6.0402684563758392E-2</v>
      </c>
      <c r="AM242" s="205">
        <f ca="1">IF($AH242&gt;0,OFFSET(DATA!$F$6,$AG$10+27*AM$10,$AG242,1,1)/$AH242,0)</f>
        <v>9.3959731543624164E-2</v>
      </c>
      <c r="AN242" s="205">
        <f ca="1">IF($AH242&gt;0,OFFSET(DATA!$F$6,$AG$10+27*AN$10,$AG242,1,1)/$AH242,0)</f>
        <v>8.0536912751677847E-2</v>
      </c>
      <c r="AO242" s="1">
        <f ca="1">OFFSET(DATA!$F$6,$AG$10+27*AO$10,$AG242,1,1)</f>
        <v>7</v>
      </c>
      <c r="AP242" s="1">
        <f t="shared" ca="1" si="7"/>
        <v>7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6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153</v>
      </c>
      <c r="AI243" s="205">
        <f ca="1">IF($AH243&gt;0,OFFSET(DATA!$F$6,$AG$10+27*AI$10,$AG243,1,1)/$AH243,0)</f>
        <v>0.6470588235294118</v>
      </c>
      <c r="AJ243" s="205">
        <f ca="1">IF($AH243&gt;0,OFFSET(DATA!$F$6,$AG$10+27*AJ$10,$AG243,1,1)/$AH243,0)</f>
        <v>0</v>
      </c>
      <c r="AK243" s="205">
        <f ca="1">IF($AH243&gt;0,OFFSET(DATA!$F$6,$AG$10+27*AK$10,$AG243,1,1)/$AH243,0)</f>
        <v>0.11764705882352941</v>
      </c>
      <c r="AL243" s="205">
        <f ca="1">IF($AH243&gt;0,OFFSET(DATA!$F$6,$AG$10+27*AL$10,$AG243,1,1)/$AH243,0)</f>
        <v>3.9215686274509803E-2</v>
      </c>
      <c r="AM243" s="205">
        <f ca="1">IF($AH243&gt;0,OFFSET(DATA!$F$6,$AG$10+27*AM$10,$AG243,1,1)/$AH243,0)</f>
        <v>0.12418300653594772</v>
      </c>
      <c r="AN243" s="205">
        <f ca="1">IF($AH243&gt;0,OFFSET(DATA!$F$6,$AG$10+27*AN$10,$AG243,1,1)/$AH243,0)</f>
        <v>0.1111111111111111</v>
      </c>
      <c r="AO243" s="1">
        <f ca="1">OFFSET(DATA!$F$6,$AG$10+27*AO$10,$AG243,1,1)</f>
        <v>8</v>
      </c>
      <c r="AP243" s="1">
        <f t="shared" ca="1" si="7"/>
        <v>8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6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143</v>
      </c>
      <c r="AI244" s="205">
        <f ca="1">IF($AH244&gt;0,OFFSET(DATA!$F$6,$AG$10+27*AI$10,$AG244,1,1)/$AH244,0)</f>
        <v>0.62937062937062938</v>
      </c>
      <c r="AJ244" s="205">
        <f ca="1">IF($AH244&gt;0,OFFSET(DATA!$F$6,$AG$10+27*AJ$10,$AG244,1,1)/$AH244,0)</f>
        <v>0</v>
      </c>
      <c r="AK244" s="205">
        <f ca="1">IF($AH244&gt;0,OFFSET(DATA!$F$6,$AG$10+27*AK$10,$AG244,1,1)/$AH244,0)</f>
        <v>0.11888111888111888</v>
      </c>
      <c r="AL244" s="205">
        <f ca="1">IF($AH244&gt;0,OFFSET(DATA!$F$6,$AG$10+27*AL$10,$AG244,1,1)/$AH244,0)</f>
        <v>5.5944055944055944E-2</v>
      </c>
      <c r="AM244" s="205">
        <f ca="1">IF($AH244&gt;0,OFFSET(DATA!$F$6,$AG$10+27*AM$10,$AG244,1,1)/$AH244,0)</f>
        <v>0.12587412587412589</v>
      </c>
      <c r="AN244" s="205">
        <f ca="1">IF($AH244&gt;0,OFFSET(DATA!$F$6,$AG$10+27*AN$10,$AG244,1,1)/$AH244,0)</f>
        <v>0.1048951048951049</v>
      </c>
      <c r="AO244" s="1">
        <f ca="1">OFFSET(DATA!$F$6,$AG$10+27*AO$10,$AG244,1,1)</f>
        <v>10</v>
      </c>
      <c r="AP244" s="1">
        <f t="shared" ca="1" si="7"/>
        <v>10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7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147</v>
      </c>
      <c r="AI245" s="205">
        <f ca="1">IF($AH245&gt;0,OFFSET(DATA!$F$6,$AG$10+27*AI$10,$AG245,1,1)/$AH245,0)</f>
        <v>0.63265306122448983</v>
      </c>
      <c r="AJ245" s="205">
        <f ca="1">IF($AH245&gt;0,OFFSET(DATA!$F$6,$AG$10+27*AJ$10,$AG245,1,1)/$AH245,0)</f>
        <v>0</v>
      </c>
      <c r="AK245" s="205">
        <f ca="1">IF($AH245&gt;0,OFFSET(DATA!$F$6,$AG$10+27*AK$10,$AG245,1,1)/$AH245,0)</f>
        <v>0.12244897959183673</v>
      </c>
      <c r="AL245" s="205">
        <f ca="1">IF($AH245&gt;0,OFFSET(DATA!$F$6,$AG$10+27*AL$10,$AG245,1,1)/$AH245,0)</f>
        <v>4.7619047619047616E-2</v>
      </c>
      <c r="AM245" s="205">
        <f ca="1">IF($AH245&gt;0,OFFSET(DATA!$F$6,$AG$10+27*AM$10,$AG245,1,1)/$AH245,0)</f>
        <v>0.17006802721088435</v>
      </c>
      <c r="AN245" s="205">
        <f ca="1">IF($AH245&gt;0,OFFSET(DATA!$F$6,$AG$10+27*AN$10,$AG245,1,1)/$AH245,0)</f>
        <v>0.12925170068027211</v>
      </c>
      <c r="AO245" s="1">
        <f ca="1">OFFSET(DATA!$F$6,$AG$10+27*AO$10,$AG245,1,1)</f>
        <v>11</v>
      </c>
      <c r="AP245" s="1">
        <f t="shared" ca="1" si="7"/>
        <v>11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8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147</v>
      </c>
      <c r="AI246" s="205">
        <f ca="1">IF($AH246&gt;0,OFFSET(DATA!$F$6,$AG$10+27*AI$10,$AG246,1,1)/$AH246,0)</f>
        <v>0.62585034013605445</v>
      </c>
      <c r="AJ246" s="205">
        <f ca="1">IF($AH246&gt;0,OFFSET(DATA!$F$6,$AG$10+27*AJ$10,$AG246,1,1)/$AH246,0)</f>
        <v>0</v>
      </c>
      <c r="AK246" s="205">
        <f ca="1">IF($AH246&gt;0,OFFSET(DATA!$F$6,$AG$10+27*AK$10,$AG246,1,1)/$AH246,0)</f>
        <v>0.12925170068027211</v>
      </c>
      <c r="AL246" s="205">
        <f ca="1">IF($AH246&gt;0,OFFSET(DATA!$F$6,$AG$10+27*AL$10,$AG246,1,1)/$AH246,0)</f>
        <v>4.7619047619047616E-2</v>
      </c>
      <c r="AM246" s="205">
        <f ca="1">IF($AH246&gt;0,OFFSET(DATA!$F$6,$AG$10+27*AM$10,$AG246,1,1)/$AH246,0)</f>
        <v>0.12925170068027211</v>
      </c>
      <c r="AN246" s="205">
        <f ca="1">IF($AH246&gt;0,OFFSET(DATA!$F$6,$AG$10+27*AN$10,$AG246,1,1)/$AH246,0)</f>
        <v>0.11564625850340136</v>
      </c>
      <c r="AO246" s="1">
        <f ca="1">OFFSET(DATA!$F$6,$AG$10+27*AO$10,$AG246,1,1)</f>
        <v>9</v>
      </c>
      <c r="AP246" s="1">
        <f t="shared" ca="1" si="7"/>
        <v>9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9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135</v>
      </c>
      <c r="AI247" s="205">
        <f ca="1">IF($AH247&gt;0,OFFSET(DATA!$F$6,$AG$10+27*AI$10,$AG247,1,1)/$AH247,0)</f>
        <v>0.65925925925925921</v>
      </c>
      <c r="AJ247" s="205">
        <f ca="1">IF($AH247&gt;0,OFFSET(DATA!$F$6,$AG$10+27*AJ$10,$AG247,1,1)/$AH247,0)</f>
        <v>0</v>
      </c>
      <c r="AK247" s="205">
        <f ca="1">IF($AH247&gt;0,OFFSET(DATA!$F$6,$AG$10+27*AK$10,$AG247,1,1)/$AH247,0)</f>
        <v>0.12592592592592591</v>
      </c>
      <c r="AL247" s="205">
        <f ca="1">IF($AH247&gt;0,OFFSET(DATA!$F$6,$AG$10+27*AL$10,$AG247,1,1)/$AH247,0)</f>
        <v>8.1481481481481488E-2</v>
      </c>
      <c r="AM247" s="205">
        <f ca="1">IF($AH247&gt;0,OFFSET(DATA!$F$6,$AG$10+27*AM$10,$AG247,1,1)/$AH247,0)</f>
        <v>8.8888888888888892E-2</v>
      </c>
      <c r="AN247" s="205">
        <f ca="1">IF($AH247&gt;0,OFFSET(DATA!$F$6,$AG$10+27*AN$10,$AG247,1,1)/$AH247,0)</f>
        <v>8.1481481481481488E-2</v>
      </c>
      <c r="AO247" s="1">
        <f ca="1">OFFSET(DATA!$F$6,$AG$10+27*AO$10,$AG247,1,1)</f>
        <v>5</v>
      </c>
      <c r="AP247" s="1">
        <f t="shared" ca="1" si="7"/>
        <v>5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4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134</v>
      </c>
      <c r="AI248" s="205">
        <f ca="1">IF($AH248&gt;0,OFFSET(DATA!$F$6,$AG$10+27*AI$10,$AG248,1,1)/$AH248,0)</f>
        <v>0.63432835820895528</v>
      </c>
      <c r="AJ248" s="205">
        <f ca="1">IF($AH248&gt;0,OFFSET(DATA!$F$6,$AG$10+27*AJ$10,$AG248,1,1)/$AH248,0)</f>
        <v>0</v>
      </c>
      <c r="AK248" s="205">
        <f ca="1">IF($AH248&gt;0,OFFSET(DATA!$F$6,$AG$10+27*AK$10,$AG248,1,1)/$AH248,0)</f>
        <v>0.12686567164179105</v>
      </c>
      <c r="AL248" s="205">
        <f ca="1">IF($AH248&gt;0,OFFSET(DATA!$F$6,$AG$10+27*AL$10,$AG248,1,1)/$AH248,0)</f>
        <v>7.4626865671641784E-2</v>
      </c>
      <c r="AM248" s="205">
        <f ca="1">IF($AH248&gt;0,OFFSET(DATA!$F$6,$AG$10+27*AM$10,$AG248,1,1)/$AH248,0)</f>
        <v>7.4626865671641784E-2</v>
      </c>
      <c r="AN248" s="205">
        <f ca="1">IF($AH248&gt;0,OFFSET(DATA!$F$6,$AG$10+27*AN$10,$AG248,1,1)/$AH248,0)</f>
        <v>5.9701492537313432E-2</v>
      </c>
      <c r="AO248" s="1">
        <f ca="1">OFFSET(DATA!$F$6,$AG$10+27*AO$10,$AG248,1,1)</f>
        <v>9</v>
      </c>
      <c r="AP248" s="1">
        <f t="shared" ca="1" si="7"/>
        <v>9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8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139</v>
      </c>
      <c r="AI249" s="205">
        <f ca="1">IF($AH249&gt;0,OFFSET(DATA!$F$6,$AG$10+27*AI$10,$AG249,1,1)/$AH249,0)</f>
        <v>0.60431654676258995</v>
      </c>
      <c r="AJ249" s="205">
        <f ca="1">IF($AH249&gt;0,OFFSET(DATA!$F$6,$AG$10+27*AJ$10,$AG249,1,1)/$AH249,0)</f>
        <v>0</v>
      </c>
      <c r="AK249" s="205">
        <f ca="1">IF($AH249&gt;0,OFFSET(DATA!$F$6,$AG$10+27*AK$10,$AG249,1,1)/$AH249,0)</f>
        <v>0.12949640287769784</v>
      </c>
      <c r="AL249" s="205">
        <f ca="1">IF($AH249&gt;0,OFFSET(DATA!$F$6,$AG$10+27*AL$10,$AG249,1,1)/$AH249,0)</f>
        <v>6.4748201438848921E-2</v>
      </c>
      <c r="AM249" s="205">
        <f ca="1">IF($AH249&gt;0,OFFSET(DATA!$F$6,$AG$10+27*AM$10,$AG249,1,1)/$AH249,0)</f>
        <v>0.10071942446043165</v>
      </c>
      <c r="AN249" s="205">
        <f ca="1">IF($AH249&gt;0,OFFSET(DATA!$F$6,$AG$10+27*AN$10,$AG249,1,1)/$AH249,0)</f>
        <v>6.4748201438848921E-2</v>
      </c>
      <c r="AO249" s="1">
        <f ca="1">OFFSET(DATA!$F$6,$AG$10+27*AO$10,$AG249,1,1)</f>
        <v>10</v>
      </c>
      <c r="AP249" s="1">
        <f t="shared" ca="1" si="7"/>
        <v>10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8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143</v>
      </c>
      <c r="AI250" s="205">
        <f ca="1">IF($AH250&gt;0,OFFSET(DATA!$F$6,$AG$10+27*AI$10,$AG250,1,1)/$AH250,0)</f>
        <v>0.62937062937062938</v>
      </c>
      <c r="AJ250" s="205">
        <f ca="1">IF($AH250&gt;0,OFFSET(DATA!$F$6,$AG$10+27*AJ$10,$AG250,1,1)/$AH250,0)</f>
        <v>0</v>
      </c>
      <c r="AK250" s="205">
        <f ca="1">IF($AH250&gt;0,OFFSET(DATA!$F$6,$AG$10+27*AK$10,$AG250,1,1)/$AH250,0)</f>
        <v>0.12587412587412589</v>
      </c>
      <c r="AL250" s="205">
        <f ca="1">IF($AH250&gt;0,OFFSET(DATA!$F$6,$AG$10+27*AL$10,$AG250,1,1)/$AH250,0)</f>
        <v>6.2937062937062943E-2</v>
      </c>
      <c r="AM250" s="205">
        <f ca="1">IF($AH250&gt;0,OFFSET(DATA!$F$6,$AG$10+27*AM$10,$AG250,1,1)/$AH250,0)</f>
        <v>0.1048951048951049</v>
      </c>
      <c r="AN250" s="205">
        <f ca="1">IF($AH250&gt;0,OFFSET(DATA!$F$6,$AG$10+27*AN$10,$AG250,1,1)/$AH250,0)</f>
        <v>6.2937062937062943E-2</v>
      </c>
      <c r="AO250" s="1">
        <f ca="1">OFFSET(DATA!$F$6,$AG$10+27*AO$10,$AG250,1,1)</f>
        <v>7</v>
      </c>
      <c r="AP250" s="1">
        <f t="shared" ca="1" si="7"/>
        <v>7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6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137</v>
      </c>
      <c r="AI251" s="205">
        <f ca="1">IF($AH251&gt;0,OFFSET(DATA!$F$6,$AG$10+27*AI$10,$AG251,1,1)/$AH251,0)</f>
        <v>0.66423357664233573</v>
      </c>
      <c r="AJ251" s="205">
        <f ca="1">IF($AH251&gt;0,OFFSET(DATA!$F$6,$AG$10+27*AJ$10,$AG251,1,1)/$AH251,0)</f>
        <v>0</v>
      </c>
      <c r="AK251" s="205">
        <f ca="1">IF($AH251&gt;0,OFFSET(DATA!$F$6,$AG$10+27*AK$10,$AG251,1,1)/$AH251,0)</f>
        <v>0.12408759124087591</v>
      </c>
      <c r="AL251" s="205">
        <f ca="1">IF($AH251&gt;0,OFFSET(DATA!$F$6,$AG$10+27*AL$10,$AG251,1,1)/$AH251,0)</f>
        <v>3.6496350364963501E-2</v>
      </c>
      <c r="AM251" s="205">
        <f ca="1">IF($AH251&gt;0,OFFSET(DATA!$F$6,$AG$10+27*AM$10,$AG251,1,1)/$AH251,0)</f>
        <v>9.4890510948905105E-2</v>
      </c>
      <c r="AN251" s="205">
        <f ca="1">IF($AH251&gt;0,OFFSET(DATA!$F$6,$AG$10+27*AN$10,$AG251,1,1)/$AH251,0)</f>
        <v>5.1094890510948905E-2</v>
      </c>
      <c r="AO251" s="1">
        <f ca="1">OFFSET(DATA!$F$6,$AG$10+27*AO$10,$AG251,1,1)</f>
        <v>4</v>
      </c>
      <c r="AP251" s="1">
        <f t="shared" ca="1" si="7"/>
        <v>4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4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141</v>
      </c>
      <c r="AI252" s="205">
        <f ca="1">IF($AH252&gt;0,OFFSET(DATA!$F$6,$AG$10+27*AI$10,$AG252,1,1)/$AH252,0)</f>
        <v>0.63829787234042556</v>
      </c>
      <c r="AJ252" s="205">
        <f ca="1">IF($AH252&gt;0,OFFSET(DATA!$F$6,$AG$10+27*AJ$10,$AG252,1,1)/$AH252,0)</f>
        <v>0</v>
      </c>
      <c r="AK252" s="205">
        <f ca="1">IF($AH252&gt;0,OFFSET(DATA!$F$6,$AG$10+27*AK$10,$AG252,1,1)/$AH252,0)</f>
        <v>0.12056737588652482</v>
      </c>
      <c r="AL252" s="205">
        <f ca="1">IF($AH252&gt;0,OFFSET(DATA!$F$6,$AG$10+27*AL$10,$AG252,1,1)/$AH252,0)</f>
        <v>3.5460992907801421E-2</v>
      </c>
      <c r="AM252" s="205">
        <f ca="1">IF($AH252&gt;0,OFFSET(DATA!$F$6,$AG$10+27*AM$10,$AG252,1,1)/$AH252,0)</f>
        <v>0.1276595744680851</v>
      </c>
      <c r="AN252" s="205">
        <f ca="1">IF($AH252&gt;0,OFFSET(DATA!$F$6,$AG$10+27*AN$10,$AG252,1,1)/$AH252,0)</f>
        <v>6.3829787234042548E-2</v>
      </c>
      <c r="AO252" s="1">
        <f ca="1">OFFSET(DATA!$F$6,$AG$10+27*AO$10,$AG252,1,1)</f>
        <v>6</v>
      </c>
      <c r="AP252" s="1">
        <f t="shared" ca="1" si="7"/>
        <v>6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6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139</v>
      </c>
      <c r="AI253" s="205">
        <f ca="1">IF($AH253&gt;0,OFFSET(DATA!$F$6,$AG$10+27*AI$10,$AG253,1,1)/$AH253,0)</f>
        <v>0.64388489208633093</v>
      </c>
      <c r="AJ253" s="205">
        <f ca="1">IF($AH253&gt;0,OFFSET(DATA!$F$6,$AG$10+27*AJ$10,$AG253,1,1)/$AH253,0)</f>
        <v>0</v>
      </c>
      <c r="AK253" s="205">
        <f ca="1">IF($AH253&gt;0,OFFSET(DATA!$F$6,$AG$10+27*AK$10,$AG253,1,1)/$AH253,0)</f>
        <v>0.13309352517985612</v>
      </c>
      <c r="AL253" s="205">
        <f ca="1">IF($AH253&gt;0,OFFSET(DATA!$F$6,$AG$10+27*AL$10,$AG253,1,1)/$AH253,0)</f>
        <v>3.237410071942446E-2</v>
      </c>
      <c r="AM253" s="205">
        <f ca="1">IF($AH253&gt;0,OFFSET(DATA!$F$6,$AG$10+27*AM$10,$AG253,1,1)/$AH253,0)</f>
        <v>0.12949640287769784</v>
      </c>
      <c r="AN253" s="205">
        <f ca="1">IF($AH253&gt;0,OFFSET(DATA!$F$6,$AG$10+27*AN$10,$AG253,1,1)/$AH253,0)</f>
        <v>6.83453237410072E-2</v>
      </c>
      <c r="AO253" s="1">
        <f ca="1">OFFSET(DATA!$F$6,$AG$10+27*AO$10,$AG253,1,1)</f>
        <v>6</v>
      </c>
      <c r="AP253" s="1">
        <f t="shared" ca="1" si="7"/>
        <v>6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6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137</v>
      </c>
      <c r="AI254" s="205">
        <f ca="1">IF($AH254&gt;0,OFFSET(DATA!$F$6,$AG$10+27*AI$10,$AG254,1,1)/$AH254,0)</f>
        <v>0.64963503649635035</v>
      </c>
      <c r="AJ254" s="205">
        <f ca="1">IF($AH254&gt;0,OFFSET(DATA!$F$6,$AG$10+27*AJ$10,$AG254,1,1)/$AH254,0)</f>
        <v>0</v>
      </c>
      <c r="AK254" s="205">
        <f ca="1">IF($AH254&gt;0,OFFSET(DATA!$F$6,$AG$10+27*AK$10,$AG254,1,1)/$AH254,0)</f>
        <v>0.145985401459854</v>
      </c>
      <c r="AL254" s="205">
        <f ca="1">IF($AH254&gt;0,OFFSET(DATA!$F$6,$AG$10+27*AL$10,$AG254,1,1)/$AH254,0)</f>
        <v>2.9197080291970802E-2</v>
      </c>
      <c r="AM254" s="205">
        <f ca="1">IF($AH254&gt;0,OFFSET(DATA!$F$6,$AG$10+27*AM$10,$AG254,1,1)/$AH254,0)</f>
        <v>0.13138686131386862</v>
      </c>
      <c r="AN254" s="205">
        <f ca="1">IF($AH254&gt;0,OFFSET(DATA!$F$6,$AG$10+27*AN$10,$AG254,1,1)/$AH254,0)</f>
        <v>7.2992700729927001E-2</v>
      </c>
      <c r="AO254" s="1">
        <f ca="1">OFFSET(DATA!$F$6,$AG$10+27*AO$10,$AG254,1,1)</f>
        <v>7</v>
      </c>
      <c r="AP254" s="1">
        <f t="shared" ca="1" si="7"/>
        <v>7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7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139</v>
      </c>
      <c r="AI255" s="205">
        <f ca="1">IF($AH255&gt;0,OFFSET(DATA!$F$6,$AG$10+27*AI$10,$AG255,1,1)/$AH255,0)</f>
        <v>0.6690647482014388</v>
      </c>
      <c r="AJ255" s="205">
        <f ca="1">IF($AH255&gt;0,OFFSET(DATA!$F$6,$AG$10+27*AJ$10,$AG255,1,1)/$AH255,0)</f>
        <v>0</v>
      </c>
      <c r="AK255" s="205">
        <f ca="1">IF($AH255&gt;0,OFFSET(DATA!$F$6,$AG$10+27*AK$10,$AG255,1,1)/$AH255,0)</f>
        <v>0.14388489208633093</v>
      </c>
      <c r="AL255" s="205">
        <f ca="1">IF($AH255&gt;0,OFFSET(DATA!$F$6,$AG$10+27*AL$10,$AG255,1,1)/$AH255,0)</f>
        <v>3.5971223021582732E-2</v>
      </c>
      <c r="AM255" s="205">
        <f ca="1">IF($AH255&gt;0,OFFSET(DATA!$F$6,$AG$10+27*AM$10,$AG255,1,1)/$AH255,0)</f>
        <v>0.1223021582733813</v>
      </c>
      <c r="AN255" s="205">
        <f ca="1">IF($AH255&gt;0,OFFSET(DATA!$F$6,$AG$10+27*AN$10,$AG255,1,1)/$AH255,0)</f>
        <v>0.10071942446043165</v>
      </c>
      <c r="AO255" s="1">
        <f ca="1">OFFSET(DATA!$F$6,$AG$10+27*AO$10,$AG255,1,1)</f>
        <v>6</v>
      </c>
      <c r="AP255" s="1">
        <f t="shared" ca="1" si="7"/>
        <v>6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4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142</v>
      </c>
      <c r="AI256" s="205">
        <f ca="1">IF($AH256&gt;0,OFFSET(DATA!$F$6,$AG$10+27*AI$10,$AG256,1,1)/$AH256,0)</f>
        <v>0.66901408450704225</v>
      </c>
      <c r="AJ256" s="205">
        <f ca="1">IF($AH256&gt;0,OFFSET(DATA!$F$6,$AG$10+27*AJ$10,$AG256,1,1)/$AH256,0)</f>
        <v>0</v>
      </c>
      <c r="AK256" s="205">
        <f ca="1">IF($AH256&gt;0,OFFSET(DATA!$F$6,$AG$10+27*AK$10,$AG256,1,1)/$AH256,0)</f>
        <v>0.13380281690140844</v>
      </c>
      <c r="AL256" s="205">
        <f ca="1">IF($AH256&gt;0,OFFSET(DATA!$F$6,$AG$10+27*AL$10,$AG256,1,1)/$AH256,0)</f>
        <v>3.5211267605633804E-2</v>
      </c>
      <c r="AM256" s="205">
        <f ca="1">IF($AH256&gt;0,OFFSET(DATA!$F$6,$AG$10+27*AM$10,$AG256,1,1)/$AH256,0)</f>
        <v>9.154929577464789E-2</v>
      </c>
      <c r="AN256" s="205">
        <f ca="1">IF($AH256&gt;0,OFFSET(DATA!$F$6,$AG$10+27*AN$10,$AG256,1,1)/$AH256,0)</f>
        <v>8.4507042253521125E-2</v>
      </c>
      <c r="AO256" s="1">
        <f ca="1">OFFSET(DATA!$F$6,$AG$10+27*AO$10,$AG256,1,1)</f>
        <v>5</v>
      </c>
      <c r="AP256" s="1">
        <f t="shared" ca="1" si="7"/>
        <v>5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4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137</v>
      </c>
      <c r="AI257" s="205">
        <f ca="1">IF($AH257&gt;0,OFFSET(DATA!$F$6,$AG$10+27*AI$10,$AG257,1,1)/$AH257,0)</f>
        <v>0.63503649635036497</v>
      </c>
      <c r="AJ257" s="205">
        <f ca="1">IF($AH257&gt;0,OFFSET(DATA!$F$6,$AG$10+27*AJ$10,$AG257,1,1)/$AH257,0)</f>
        <v>0</v>
      </c>
      <c r="AK257" s="205">
        <f ca="1">IF($AH257&gt;0,OFFSET(DATA!$F$6,$AG$10+27*AK$10,$AG257,1,1)/$AH257,0)</f>
        <v>0.13138686131386862</v>
      </c>
      <c r="AL257" s="205">
        <f ca="1">IF($AH257&gt;0,OFFSET(DATA!$F$6,$AG$10+27*AL$10,$AG257,1,1)/$AH257,0)</f>
        <v>3.6496350364963501E-2</v>
      </c>
      <c r="AM257" s="205">
        <f ca="1">IF($AH257&gt;0,OFFSET(DATA!$F$6,$AG$10+27*AM$10,$AG257,1,1)/$AH257,0)</f>
        <v>9.4890510948905105E-2</v>
      </c>
      <c r="AN257" s="205">
        <f ca="1">IF($AH257&gt;0,OFFSET(DATA!$F$6,$AG$10+27*AN$10,$AG257,1,1)/$AH257,0)</f>
        <v>7.2992700729927001E-2</v>
      </c>
      <c r="AO257" s="1">
        <f ca="1">OFFSET(DATA!$F$6,$AG$10+27*AO$10,$AG257,1,1)</f>
        <v>6</v>
      </c>
      <c r="AP257" s="1">
        <f t="shared" ca="1" si="7"/>
        <v>6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5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141</v>
      </c>
      <c r="AI258" s="205">
        <f ca="1">IF($AH258&gt;0,OFFSET(DATA!$F$6,$AG$10+27*AI$10,$AG258,1,1)/$AH258,0)</f>
        <v>0.61702127659574468</v>
      </c>
      <c r="AJ258" s="205">
        <f ca="1">IF($AH258&gt;0,OFFSET(DATA!$F$6,$AG$10+27*AJ$10,$AG258,1,1)/$AH258,0)</f>
        <v>0</v>
      </c>
      <c r="AK258" s="205">
        <f ca="1">IF($AH258&gt;0,OFFSET(DATA!$F$6,$AG$10+27*AK$10,$AG258,1,1)/$AH258,0)</f>
        <v>0.1276595744680851</v>
      </c>
      <c r="AL258" s="205">
        <f ca="1">IF($AH258&gt;0,OFFSET(DATA!$F$6,$AG$10+27*AL$10,$AG258,1,1)/$AH258,0)</f>
        <v>4.9645390070921988E-2</v>
      </c>
      <c r="AM258" s="205">
        <f ca="1">IF($AH258&gt;0,OFFSET(DATA!$F$6,$AG$10+27*AM$10,$AG258,1,1)/$AH258,0)</f>
        <v>9.2198581560283682E-2</v>
      </c>
      <c r="AN258" s="205">
        <f ca="1">IF($AH258&gt;0,OFFSET(DATA!$F$6,$AG$10+27*AN$10,$AG258,1,1)/$AH258,0)</f>
        <v>7.0921985815602842E-2</v>
      </c>
      <c r="AO258" s="1">
        <f ca="1">OFFSET(DATA!$F$6,$AG$10+27*AO$10,$AG258,1,1)</f>
        <v>9</v>
      </c>
      <c r="AP258" s="1">
        <f t="shared" ca="1" si="7"/>
        <v>9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8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147</v>
      </c>
      <c r="AI259" s="205">
        <f ca="1">IF($AH259&gt;0,OFFSET(DATA!$F$6,$AG$10+27*AI$10,$AG259,1,1)/$AH259,0)</f>
        <v>0.63945578231292521</v>
      </c>
      <c r="AJ259" s="205">
        <f ca="1">IF($AH259&gt;0,OFFSET(DATA!$F$6,$AG$10+27*AJ$10,$AG259,1,1)/$AH259,0)</f>
        <v>0</v>
      </c>
      <c r="AK259" s="205">
        <f ca="1">IF($AH259&gt;0,OFFSET(DATA!$F$6,$AG$10+27*AK$10,$AG259,1,1)/$AH259,0)</f>
        <v>0.12925170068027211</v>
      </c>
      <c r="AL259" s="205">
        <f ca="1">IF($AH259&gt;0,OFFSET(DATA!$F$6,$AG$10+27*AL$10,$AG259,1,1)/$AH259,0)</f>
        <v>2.0408163265306121E-2</v>
      </c>
      <c r="AM259" s="205">
        <f ca="1">IF($AH259&gt;0,OFFSET(DATA!$F$6,$AG$10+27*AM$10,$AG259,1,1)/$AH259,0)</f>
        <v>0.12244897959183673</v>
      </c>
      <c r="AN259" s="205">
        <f ca="1">IF($AH259&gt;0,OFFSET(DATA!$F$6,$AG$10+27*AN$10,$AG259,1,1)/$AH259,0)</f>
        <v>9.5238095238095233E-2</v>
      </c>
      <c r="AO259" s="1">
        <f ca="1">OFFSET(DATA!$F$6,$AG$10+27*AO$10,$AG259,1,1)</f>
        <v>6</v>
      </c>
      <c r="AP259" s="1">
        <f t="shared" ca="1" si="7"/>
        <v>6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5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140</v>
      </c>
      <c r="AI260" s="205">
        <f ca="1">IF($AH260&gt;0,OFFSET(DATA!$F$6,$AG$10+27*AI$10,$AG260,1,1)/$AH260,0)</f>
        <v>0.63571428571428568</v>
      </c>
      <c r="AJ260" s="205">
        <f ca="1">IF($AH260&gt;0,OFFSET(DATA!$F$6,$AG$10+27*AJ$10,$AG260,1,1)/$AH260,0)</f>
        <v>0</v>
      </c>
      <c r="AK260" s="205">
        <f ca="1">IF($AH260&gt;0,OFFSET(DATA!$F$6,$AG$10+27*AK$10,$AG260,1,1)/$AH260,0)</f>
        <v>0.12857142857142856</v>
      </c>
      <c r="AL260" s="205">
        <f ca="1">IF($AH260&gt;0,OFFSET(DATA!$F$6,$AG$10+27*AL$10,$AG260,1,1)/$AH260,0)</f>
        <v>4.2857142857142858E-2</v>
      </c>
      <c r="AM260" s="205">
        <f ca="1">IF($AH260&gt;0,OFFSET(DATA!$F$6,$AG$10+27*AM$10,$AG260,1,1)/$AH260,0)</f>
        <v>0.10714285714285714</v>
      </c>
      <c r="AN260" s="205">
        <f ca="1">IF($AH260&gt;0,OFFSET(DATA!$F$6,$AG$10+27*AN$10,$AG260,1,1)/$AH260,0)</f>
        <v>9.285714285714286E-2</v>
      </c>
      <c r="AO260" s="1">
        <f ca="1">OFFSET(DATA!$F$6,$AG$10+27*AO$10,$AG260,1,1)</f>
        <v>6</v>
      </c>
      <c r="AP260" s="1">
        <f t="shared" ca="1" si="7"/>
        <v>6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4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137</v>
      </c>
      <c r="AI261" s="205">
        <f ca="1">IF($AH261&gt;0,OFFSET(DATA!$F$6,$AG$10+27*AI$10,$AG261,1,1)/$AH261,0)</f>
        <v>0.59124087591240881</v>
      </c>
      <c r="AJ261" s="205">
        <f ca="1">IF($AH261&gt;0,OFFSET(DATA!$F$6,$AG$10+27*AJ$10,$AG261,1,1)/$AH261,0)</f>
        <v>0</v>
      </c>
      <c r="AK261" s="205">
        <f ca="1">IF($AH261&gt;0,OFFSET(DATA!$F$6,$AG$10+27*AK$10,$AG261,1,1)/$AH261,0)</f>
        <v>0.12408759124087591</v>
      </c>
      <c r="AL261" s="205">
        <f ca="1">IF($AH261&gt;0,OFFSET(DATA!$F$6,$AG$10+27*AL$10,$AG261,1,1)/$AH261,0)</f>
        <v>8.0291970802919707E-2</v>
      </c>
      <c r="AM261" s="205">
        <f ca="1">IF($AH261&gt;0,OFFSET(DATA!$F$6,$AG$10+27*AM$10,$AG261,1,1)/$AH261,0)</f>
        <v>8.0291970802919707E-2</v>
      </c>
      <c r="AN261" s="205">
        <f ca="1">IF($AH261&gt;0,OFFSET(DATA!$F$6,$AG$10+27*AN$10,$AG261,1,1)/$AH261,0)</f>
        <v>8.0291970802919707E-2</v>
      </c>
      <c r="AO261" s="1">
        <f ca="1">OFFSET(DATA!$F$6,$AG$10+27*AO$10,$AG261,1,1)</f>
        <v>12</v>
      </c>
      <c r="AP261" s="1">
        <f t="shared" ca="1" si="7"/>
        <v>12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10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147</v>
      </c>
      <c r="AI262" s="205">
        <f ca="1">IF($AH262&gt;0,OFFSET(DATA!$F$6,$AG$10+27*AI$10,$AG262,1,1)/$AH262,0)</f>
        <v>0.55782312925170063</v>
      </c>
      <c r="AJ262" s="205">
        <f ca="1">IF($AH262&gt;0,OFFSET(DATA!$F$6,$AG$10+27*AJ$10,$AG262,1,1)/$AH262,0)</f>
        <v>0</v>
      </c>
      <c r="AK262" s="205">
        <f ca="1">IF($AH262&gt;0,OFFSET(DATA!$F$6,$AG$10+27*AK$10,$AG262,1,1)/$AH262,0)</f>
        <v>0.11564625850340136</v>
      </c>
      <c r="AL262" s="205">
        <f ca="1">IF($AH262&gt;0,OFFSET(DATA!$F$6,$AG$10+27*AL$10,$AG262,1,1)/$AH262,0)</f>
        <v>0.10204081632653061</v>
      </c>
      <c r="AM262" s="205">
        <f ca="1">IF($AH262&gt;0,OFFSET(DATA!$F$6,$AG$10+27*AM$10,$AG262,1,1)/$AH262,0)</f>
        <v>7.4829931972789115E-2</v>
      </c>
      <c r="AN262" s="205">
        <f ca="1">IF($AH262&gt;0,OFFSET(DATA!$F$6,$AG$10+27*AN$10,$AG262,1,1)/$AH262,0)</f>
        <v>7.4829931972789115E-2</v>
      </c>
      <c r="AO262" s="1">
        <f ca="1">OFFSET(DATA!$F$6,$AG$10+27*AO$10,$AG262,1,1)</f>
        <v>11</v>
      </c>
      <c r="AP262" s="1">
        <f t="shared" ca="1" si="7"/>
        <v>11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9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143</v>
      </c>
      <c r="AI263" s="205">
        <f ca="1">IF($AH263&gt;0,OFFSET(DATA!$F$6,$AG$10+27*AI$10,$AG263,1,1)/$AH263,0)</f>
        <v>0.57342657342657344</v>
      </c>
      <c r="AJ263" s="205">
        <f ca="1">IF($AH263&gt;0,OFFSET(DATA!$F$6,$AG$10+27*AJ$10,$AG263,1,1)/$AH263,0)</f>
        <v>0</v>
      </c>
      <c r="AK263" s="205">
        <f ca="1">IF($AH263&gt;0,OFFSET(DATA!$F$6,$AG$10+27*AK$10,$AG263,1,1)/$AH263,0)</f>
        <v>0.11188811188811189</v>
      </c>
      <c r="AL263" s="205">
        <f ca="1">IF($AH263&gt;0,OFFSET(DATA!$F$6,$AG$10+27*AL$10,$AG263,1,1)/$AH263,0)</f>
        <v>0.11188811188811189</v>
      </c>
      <c r="AM263" s="205">
        <f ca="1">IF($AH263&gt;0,OFFSET(DATA!$F$6,$AG$10+27*AM$10,$AG263,1,1)/$AH263,0)</f>
        <v>7.6923076923076927E-2</v>
      </c>
      <c r="AN263" s="205">
        <f ca="1">IF($AH263&gt;0,OFFSET(DATA!$F$6,$AG$10+27*AN$10,$AG263,1,1)/$AH263,0)</f>
        <v>6.9930069930069935E-2</v>
      </c>
      <c r="AO263" s="1">
        <f ca="1">OFFSET(DATA!$F$6,$AG$10+27*AO$10,$AG263,1,1)</f>
        <v>10</v>
      </c>
      <c r="AP263" s="1">
        <f t="shared" ca="1" si="7"/>
        <v>10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8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150</v>
      </c>
      <c r="AI264" s="205">
        <f ca="1">IF($AH264&gt;0,OFFSET(DATA!$F$6,$AG$10+27*AI$10,$AG264,1,1)/$AH264,0)</f>
        <v>0.55333333333333334</v>
      </c>
      <c r="AJ264" s="205">
        <f ca="1">IF($AH264&gt;0,OFFSET(DATA!$F$6,$AG$10+27*AJ$10,$AG264,1,1)/$AH264,0)</f>
        <v>0</v>
      </c>
      <c r="AK264" s="205">
        <f ca="1">IF($AH264&gt;0,OFFSET(DATA!$F$6,$AG$10+27*AK$10,$AG264,1,1)/$AH264,0)</f>
        <v>0.10666666666666667</v>
      </c>
      <c r="AL264" s="205">
        <f ca="1">IF($AH264&gt;0,OFFSET(DATA!$F$6,$AG$10+27*AL$10,$AG264,1,1)/$AH264,0)</f>
        <v>0.08</v>
      </c>
      <c r="AM264" s="205">
        <f ca="1">IF($AH264&gt;0,OFFSET(DATA!$F$6,$AG$10+27*AM$10,$AG264,1,1)/$AH264,0)</f>
        <v>0.11333333333333333</v>
      </c>
      <c r="AN264" s="205">
        <f ca="1">IF($AH264&gt;0,OFFSET(DATA!$F$6,$AG$10+27*AN$10,$AG264,1,1)/$AH264,0)</f>
        <v>6.6666666666666666E-2</v>
      </c>
      <c r="AO264" s="1">
        <f ca="1">OFFSET(DATA!$F$6,$AG$10+27*AO$10,$AG264,1,1)</f>
        <v>11</v>
      </c>
      <c r="AP264" s="1">
        <f t="shared" ca="1" si="7"/>
        <v>11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10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146</v>
      </c>
      <c r="AI265" s="205">
        <f ca="1">IF($AH265&gt;0,OFFSET(DATA!$F$6,$AG$10+27*AI$10,$AG265,1,1)/$AH265,0)</f>
        <v>0.5821917808219178</v>
      </c>
      <c r="AJ265" s="205">
        <f ca="1">IF($AH265&gt;0,OFFSET(DATA!$F$6,$AG$10+27*AJ$10,$AG265,1,1)/$AH265,0)</f>
        <v>0</v>
      </c>
      <c r="AK265" s="205">
        <f ca="1">IF($AH265&gt;0,OFFSET(DATA!$F$6,$AG$10+27*AK$10,$AG265,1,1)/$AH265,0)</f>
        <v>0.11643835616438356</v>
      </c>
      <c r="AL265" s="205">
        <f ca="1">IF($AH265&gt;0,OFFSET(DATA!$F$6,$AG$10+27*AL$10,$AG265,1,1)/$AH265,0)</f>
        <v>7.5342465753424653E-2</v>
      </c>
      <c r="AM265" s="205">
        <f ca="1">IF($AH265&gt;0,OFFSET(DATA!$F$6,$AG$10+27*AM$10,$AG265,1,1)/$AH265,0)</f>
        <v>0.11643835616438356</v>
      </c>
      <c r="AN265" s="205">
        <f ca="1">IF($AH265&gt;0,OFFSET(DATA!$F$6,$AG$10+27*AN$10,$AG265,1,1)/$AH265,0)</f>
        <v>7.5342465753424653E-2</v>
      </c>
      <c r="AO265" s="1">
        <f ca="1">OFFSET(DATA!$F$6,$AG$10+27*AO$10,$AG265,1,1)</f>
        <v>8</v>
      </c>
      <c r="AP265" s="1">
        <f t="shared" ca="1" si="7"/>
        <v>8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7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139</v>
      </c>
      <c r="AI266" s="205">
        <f ca="1">IF($AH266&gt;0,OFFSET(DATA!$F$6,$AG$10+27*AI$10,$AG266,1,1)/$AH266,0)</f>
        <v>0.58992805755395683</v>
      </c>
      <c r="AJ266" s="205">
        <f ca="1">IF($AH266&gt;0,OFFSET(DATA!$F$6,$AG$10+27*AJ$10,$AG266,1,1)/$AH266,0)</f>
        <v>0</v>
      </c>
      <c r="AK266" s="205">
        <f ca="1">IF($AH266&gt;0,OFFSET(DATA!$F$6,$AG$10+27*AK$10,$AG266,1,1)/$AH266,0)</f>
        <v>0.1223021582733813</v>
      </c>
      <c r="AL266" s="205">
        <f ca="1">IF($AH266&gt;0,OFFSET(DATA!$F$6,$AG$10+27*AL$10,$AG266,1,1)/$AH266,0)</f>
        <v>6.4748201438848921E-2</v>
      </c>
      <c r="AM266" s="205">
        <f ca="1">IF($AH266&gt;0,OFFSET(DATA!$F$6,$AG$10+27*AM$10,$AG266,1,1)/$AH266,0)</f>
        <v>0.11510791366906475</v>
      </c>
      <c r="AN266" s="205">
        <f ca="1">IF($AH266&gt;0,OFFSET(DATA!$F$6,$AG$10+27*AN$10,$AG266,1,1)/$AH266,0)</f>
        <v>6.4748201438848921E-2</v>
      </c>
      <c r="AO266" s="1">
        <f ca="1">OFFSET(DATA!$F$6,$AG$10+27*AO$10,$AG266,1,1)</f>
        <v>7</v>
      </c>
      <c r="AP266" s="1">
        <f t="shared" ca="1" si="7"/>
        <v>7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7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139</v>
      </c>
      <c r="AI267" s="205">
        <f ca="1">IF($AH267&gt;0,OFFSET(DATA!$F$6,$AG$10+27*AI$10,$AG267,1,1)/$AH267,0)</f>
        <v>0.59712230215827333</v>
      </c>
      <c r="AJ267" s="205">
        <f ca="1">IF($AH267&gt;0,OFFSET(DATA!$F$6,$AG$10+27*AJ$10,$AG267,1,1)/$AH267,0)</f>
        <v>0</v>
      </c>
      <c r="AK267" s="205">
        <f ca="1">IF($AH267&gt;0,OFFSET(DATA!$F$6,$AG$10+27*AK$10,$AG267,1,1)/$AH267,0)</f>
        <v>0.1223021582733813</v>
      </c>
      <c r="AL267" s="205">
        <f ca="1">IF($AH267&gt;0,OFFSET(DATA!$F$6,$AG$10+27*AL$10,$AG267,1,1)/$AH267,0)</f>
        <v>7.1942446043165464E-2</v>
      </c>
      <c r="AM267" s="205">
        <f ca="1">IF($AH267&gt;0,OFFSET(DATA!$F$6,$AG$10+27*AM$10,$AG267,1,1)/$AH267,0)</f>
        <v>0.11510791366906475</v>
      </c>
      <c r="AN267" s="205">
        <f ca="1">IF($AH267&gt;0,OFFSET(DATA!$F$6,$AG$10+27*AN$10,$AG267,1,1)/$AH267,0)</f>
        <v>8.6330935251798566E-2</v>
      </c>
      <c r="AO267" s="1">
        <f ca="1">OFFSET(DATA!$F$6,$AG$10+27*AO$10,$AG267,1,1)</f>
        <v>9</v>
      </c>
      <c r="AP267" s="1">
        <f t="shared" ca="1" si="7"/>
        <v>9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7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145</v>
      </c>
      <c r="AI268" s="205">
        <f ca="1">IF($AH268&gt;0,OFFSET(DATA!$F$6,$AG$10+27*AI$10,$AG268,1,1)/$AH268,0)</f>
        <v>0.59310344827586203</v>
      </c>
      <c r="AJ268" s="205">
        <f ca="1">IF($AH268&gt;0,OFFSET(DATA!$F$6,$AG$10+27*AJ$10,$AG268,1,1)/$AH268,0)</f>
        <v>0</v>
      </c>
      <c r="AK268" s="205">
        <f ca="1">IF($AH268&gt;0,OFFSET(DATA!$F$6,$AG$10+27*AK$10,$AG268,1,1)/$AH268,0)</f>
        <v>0.12413793103448276</v>
      </c>
      <c r="AL268" s="205">
        <f ca="1">IF($AH268&gt;0,OFFSET(DATA!$F$6,$AG$10+27*AL$10,$AG268,1,1)/$AH268,0)</f>
        <v>3.4482758620689655E-2</v>
      </c>
      <c r="AM268" s="205">
        <f ca="1">IF($AH268&gt;0,OFFSET(DATA!$F$6,$AG$10+27*AM$10,$AG268,1,1)/$AH268,0)</f>
        <v>0.13793103448275862</v>
      </c>
      <c r="AN268" s="205">
        <f ca="1">IF($AH268&gt;0,OFFSET(DATA!$F$6,$AG$10+27*AN$10,$AG268,1,1)/$AH268,0)</f>
        <v>9.6551724137931033E-2</v>
      </c>
      <c r="AO268" s="1">
        <f ca="1">OFFSET(DATA!$F$6,$AG$10+27*AO$10,$AG268,1,1)</f>
        <v>8</v>
      </c>
      <c r="AP268" s="1">
        <f t="shared" ca="1" si="7"/>
        <v>8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7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121</v>
      </c>
      <c r="AI269" s="205">
        <f ca="1">IF($AH269&gt;0,OFFSET(DATA!$F$6,$AG$10+27*AI$10,$AG269,1,1)/$AH269,0)</f>
        <v>0.62809917355371903</v>
      </c>
      <c r="AJ269" s="205">
        <f ca="1">IF($AH269&gt;0,OFFSET(DATA!$F$6,$AG$10+27*AJ$10,$AG269,1,1)/$AH269,0)</f>
        <v>0</v>
      </c>
      <c r="AK269" s="205">
        <f ca="1">IF($AH269&gt;0,OFFSET(DATA!$F$6,$AG$10+27*AK$10,$AG269,1,1)/$AH269,0)</f>
        <v>0.14049586776859505</v>
      </c>
      <c r="AL269" s="205">
        <f ca="1">IF($AH269&gt;0,OFFSET(DATA!$F$6,$AG$10+27*AL$10,$AG269,1,1)/$AH269,0)</f>
        <v>4.1322314049586778E-2</v>
      </c>
      <c r="AM269" s="205">
        <f ca="1">IF($AH269&gt;0,OFFSET(DATA!$F$6,$AG$10+27*AM$10,$AG269,1,1)/$AH269,0)</f>
        <v>8.2644628099173556E-2</v>
      </c>
      <c r="AN269" s="205">
        <f ca="1">IF($AH269&gt;0,OFFSET(DATA!$F$6,$AG$10+27*AN$10,$AG269,1,1)/$AH269,0)</f>
        <v>5.7851239669421489E-2</v>
      </c>
      <c r="AO269" s="1">
        <f ca="1">OFFSET(DATA!$F$6,$AG$10+27*AO$10,$AG269,1,1)</f>
        <v>5</v>
      </c>
      <c r="AP269" s="1">
        <f ca="1">IF($AP$8=1,$AO269,$BA269)</f>
        <v>5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4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132</v>
      </c>
      <c r="AI270" s="205">
        <f ca="1">IF($AH270&gt;0,OFFSET(DATA!$F$6,$AG$10+27*AI$10,$AG270,1,1)/$AH270,0)</f>
        <v>0.60606060606060608</v>
      </c>
      <c r="AJ270" s="205">
        <f ca="1">IF($AH270&gt;0,OFFSET(DATA!$F$6,$AG$10+27*AJ$10,$AG270,1,1)/$AH270,0)</f>
        <v>0</v>
      </c>
      <c r="AK270" s="205">
        <f ca="1">IF($AH270&gt;0,OFFSET(DATA!$F$6,$AG$10+27*AK$10,$AG270,1,1)/$AH270,0)</f>
        <v>0.15151515151515152</v>
      </c>
      <c r="AL270" s="205">
        <f ca="1">IF($AH270&gt;0,OFFSET(DATA!$F$6,$AG$10+27*AL$10,$AG270,1,1)/$AH270,0)</f>
        <v>3.787878787878788E-2</v>
      </c>
      <c r="AM270" s="205">
        <f ca="1">IF($AH270&gt;0,OFFSET(DATA!$F$6,$AG$10+27*AM$10,$AG270,1,1)/$AH270,0)</f>
        <v>9.8484848484848481E-2</v>
      </c>
      <c r="AN270" s="205">
        <f ca="1">IF($AH270&gt;0,OFFSET(DATA!$F$6,$AG$10+27*AN$10,$AG270,1,1)/$AH270,0)</f>
        <v>6.8181818181818177E-2</v>
      </c>
      <c r="AO270" s="1">
        <f ca="1">OFFSET(DATA!$F$6,$AG$10+27*AO$10,$AG270,1,1)</f>
        <v>7</v>
      </c>
      <c r="AP270" s="1">
        <f ca="1">IF($AP$8=1,$AO270,$BA270)</f>
        <v>7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5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132</v>
      </c>
      <c r="AI271" s="205">
        <f ca="1">IF($AH271&gt;0,OFFSET(DATA!$F$6,$AG$10+27*AI$10,$AG271,1,1)/$AH271,0)</f>
        <v>0.60984848484848486</v>
      </c>
      <c r="AJ271" s="205">
        <f ca="1">IF($AH271&gt;0,OFFSET(DATA!$F$6,$AG$10+27*AJ$10,$AG271,1,1)/$AH271,0)</f>
        <v>0</v>
      </c>
      <c r="AK271" s="205">
        <f ca="1">IF($AH271&gt;0,OFFSET(DATA!$F$6,$AG$10+27*AK$10,$AG271,1,1)/$AH271,0)</f>
        <v>0.15151515151515152</v>
      </c>
      <c r="AL271" s="205">
        <f ca="1">IF($AH271&gt;0,OFFSET(DATA!$F$6,$AG$10+27*AL$10,$AG271,1,1)/$AH271,0)</f>
        <v>4.1666666666666664E-2</v>
      </c>
      <c r="AM271" s="205">
        <f ca="1">IF($AH271&gt;0,OFFSET(DATA!$F$6,$AG$10+27*AM$10,$AG271,1,1)/$AH271,0)</f>
        <v>0.10227272727272728</v>
      </c>
      <c r="AN271" s="205">
        <f ca="1">IF($AH271&gt;0,OFFSET(DATA!$F$6,$AG$10+27*AN$10,$AG271,1,1)/$AH271,0)</f>
        <v>7.575757575757576E-2</v>
      </c>
      <c r="AO271" s="1">
        <f ca="1">OFFSET(DATA!$F$6,$AG$10+27*AO$10,$AG271,1,1)</f>
        <v>7</v>
      </c>
      <c r="AP271" s="1">
        <f ca="1">IF($AP$8=1,$AO271,$BA271)</f>
        <v>7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5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132</v>
      </c>
      <c r="AI272" s="205">
        <f ca="1">IF($AH272&gt;0,OFFSET(DATA!$F$6,$AG$10+27*AI$10,$AG272,1,1)/$AH272,0)</f>
        <v>0.61363636363636365</v>
      </c>
      <c r="AJ272" s="205">
        <f ca="1">IF($AH272&gt;0,OFFSET(DATA!$F$6,$AG$10+27*AJ$10,$AG272,1,1)/$AH272,0)</f>
        <v>0</v>
      </c>
      <c r="AK272" s="205">
        <f ca="1">IF($AH272&gt;0,OFFSET(DATA!$F$6,$AG$10+27*AK$10,$AG272,1,1)/$AH272,0)</f>
        <v>0.15151515151515152</v>
      </c>
      <c r="AL272" s="205">
        <f ca="1">IF($AH272&gt;0,OFFSET(DATA!$F$6,$AG$10+27*AL$10,$AG272,1,1)/$AH272,0)</f>
        <v>4.5454545454545456E-2</v>
      </c>
      <c r="AM272" s="205">
        <f ca="1">IF($AH272&gt;0,OFFSET(DATA!$F$6,$AG$10+27*AM$10,$AG272,1,1)/$AH272,0)</f>
        <v>0.10606060606060606</v>
      </c>
      <c r="AN272" s="205">
        <f ca="1">IF($AH272&gt;0,OFFSET(DATA!$F$6,$AG$10+27*AN$10,$AG272,1,1)/$AH272,0)</f>
        <v>8.3333333333333329E-2</v>
      </c>
      <c r="AO272" s="1">
        <f ca="1">OFFSET(DATA!$F$6,$AG$10+27*AO$10,$AG272,1,1)</f>
        <v>6</v>
      </c>
      <c r="AP272" s="1">
        <f ca="1">IF($AP$8=1,$AO272,$BA272)</f>
        <v>6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4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116</v>
      </c>
      <c r="AI273" s="205">
        <f ca="1">IF($AH273&gt;0,OFFSET(DATA!$F$6,$AG$10+27*AI$10,$AG273,1,1)/$AH273,0)</f>
        <v>0.67241379310344829</v>
      </c>
      <c r="AJ273" s="205">
        <f ca="1">IF($AH273&gt;0,OFFSET(DATA!$F$6,$AG$10+27*AJ$10,$AG273,1,1)/$AH273,0)</f>
        <v>0</v>
      </c>
      <c r="AK273" s="205">
        <f ca="1">IF($AH273&gt;0,OFFSET(DATA!$F$6,$AG$10+27*AK$10,$AG273,1,1)/$AH273,0)</f>
        <v>0.17241379310344829</v>
      </c>
      <c r="AL273" s="205">
        <f ca="1">IF($AH273&gt;0,OFFSET(DATA!$F$6,$AG$10+27*AL$10,$AG273,1,1)/$AH273,0)</f>
        <v>4.3103448275862072E-2</v>
      </c>
      <c r="AM273" s="205">
        <f ca="1">IF($AH273&gt;0,OFFSET(DATA!$F$6,$AG$10+27*AM$10,$AG273,1,1)/$AH273,0)</f>
        <v>0.14655172413793102</v>
      </c>
      <c r="AN273" s="205">
        <f ca="1">IF($AH273&gt;0,OFFSET(DATA!$F$6,$AG$10+27*AN$10,$AG273,1,1)/$AH273,0)</f>
        <v>9.4827586206896547E-2</v>
      </c>
      <c r="AO273" s="472">
        <f ca="1">OFFSET(DATA!$F$6,$AG$10+27*AO$10,$AG273,1,1)</f>
        <v>7</v>
      </c>
      <c r="AP273" s="472">
        <f ca="1">IF($AP$8=1,$AO273,$BA273)</f>
        <v>7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4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115</v>
      </c>
      <c r="AI274" s="205">
        <f ca="1">IF($AH274&gt;0,OFFSET(DATA!$F$6,$AG$10+27*AI$10,$AG274,1,1)/$AH274,0)</f>
        <v>0.64347826086956517</v>
      </c>
      <c r="AJ274" s="205">
        <f ca="1">IF($AH274&gt;0,OFFSET(DATA!$F$6,$AG$10+27*AJ$10,$AG274,1,1)/$AH274,0)</f>
        <v>0</v>
      </c>
      <c r="AK274" s="205">
        <f ca="1">IF($AH274&gt;0,OFFSET(DATA!$F$6,$AG$10+27*AK$10,$AG274,1,1)/$AH274,0)</f>
        <v>0.15652173913043479</v>
      </c>
      <c r="AL274" s="205">
        <f ca="1">IF($AH274&gt;0,OFFSET(DATA!$F$6,$AG$10+27*AL$10,$AG274,1,1)/$AH274,0)</f>
        <v>3.4782608695652174E-2</v>
      </c>
      <c r="AM274" s="205">
        <f ca="1">IF($AH274&gt;0,OFFSET(DATA!$F$6,$AG$10+27*AM$10,$AG274,1,1)/$AH274,0)</f>
        <v>4.3478260869565216E-2</v>
      </c>
      <c r="AN274" s="205">
        <f ca="1">IF($AH274&gt;0,OFFSET(DATA!$F$6,$AG$10+27*AN$10,$AG274,1,1)/$AH274,0)</f>
        <v>4.3478260869565216E-2</v>
      </c>
      <c r="AO274" s="472">
        <f ca="1">OFFSET(DATA!$F$6,$AG$10+27*AO$10,$AG274,1,1)</f>
        <v>4</v>
      </c>
      <c r="AP274" s="472">
        <f t="shared" ref="AP274:AP358" ca="1" si="10">IF($AP$8=1,$AO274,$BA274)</f>
        <v>4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4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119</v>
      </c>
      <c r="AI275" s="205">
        <f ca="1">IF($AH275&gt;0,OFFSET(DATA!$F$6,$AG$10+27*AI$10,$AG275,1,1)/$AH275,0)</f>
        <v>0.61344537815126055</v>
      </c>
      <c r="AJ275" s="205">
        <f ca="1">IF($AH275&gt;0,OFFSET(DATA!$F$6,$AG$10+27*AJ$10,$AG275,1,1)/$AH275,0)</f>
        <v>0</v>
      </c>
      <c r="AK275" s="205">
        <f ca="1">IF($AH275&gt;0,OFFSET(DATA!$F$6,$AG$10+27*AK$10,$AG275,1,1)/$AH275,0)</f>
        <v>0.15966386554621848</v>
      </c>
      <c r="AL275" s="205">
        <f ca="1">IF($AH275&gt;0,OFFSET(DATA!$F$6,$AG$10+27*AL$10,$AG275,1,1)/$AH275,0)</f>
        <v>3.3613445378151259E-2</v>
      </c>
      <c r="AM275" s="205">
        <f ca="1">IF($AH275&gt;0,OFFSET(DATA!$F$6,$AG$10+27*AM$10,$AG275,1,1)/$AH275,0)</f>
        <v>7.5630252100840331E-2</v>
      </c>
      <c r="AN275" s="205">
        <f ca="1">IF($AH275&gt;0,OFFSET(DATA!$F$6,$AG$10+27*AN$10,$AG275,1,1)/$AH275,0)</f>
        <v>4.2016806722689079E-2</v>
      </c>
      <c r="AO275" s="472">
        <f ca="1">OFFSET(DATA!$F$6,$AG$10+27*AO$10,$AG275,1,1)</f>
        <v>6</v>
      </c>
      <c r="AP275" s="472">
        <f t="shared" ca="1" si="10"/>
        <v>6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5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121</v>
      </c>
      <c r="AI276" s="205">
        <f ca="1">IF($AH276&gt;0,OFFSET(DATA!$F$6,$AG$10+27*AI$10,$AG276,1,1)/$AH276,0)</f>
        <v>0.65289256198347112</v>
      </c>
      <c r="AJ276" s="205">
        <f ca="1">IF($AH276&gt;0,OFFSET(DATA!$F$6,$AG$10+27*AJ$10,$AG276,1,1)/$AH276,0)</f>
        <v>0</v>
      </c>
      <c r="AK276" s="205">
        <f ca="1">IF($AH276&gt;0,OFFSET(DATA!$F$6,$AG$10+27*AK$10,$AG276,1,1)/$AH276,0)</f>
        <v>0.14049586776859505</v>
      </c>
      <c r="AL276" s="205">
        <f ca="1">IF($AH276&gt;0,OFFSET(DATA!$F$6,$AG$10+27*AL$10,$AG276,1,1)/$AH276,0)</f>
        <v>5.7851239669421489E-2</v>
      </c>
      <c r="AM276" s="205">
        <f ca="1">IF($AH276&gt;0,OFFSET(DATA!$F$6,$AG$10+27*AM$10,$AG276,1,1)/$AH276,0)</f>
        <v>8.2644628099173556E-2</v>
      </c>
      <c r="AN276" s="205">
        <f ca="1">IF($AH276&gt;0,OFFSET(DATA!$F$6,$AG$10+27*AN$10,$AG276,1,1)/$AH276,0)</f>
        <v>4.9586776859504134E-2</v>
      </c>
      <c r="AO276" s="472">
        <f ca="1">OFFSET(DATA!$F$6,$AG$10+27*AO$10,$AG276,1,1)</f>
        <v>6</v>
      </c>
      <c r="AP276" s="472">
        <f t="shared" ca="1" si="10"/>
        <v>6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4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129</v>
      </c>
      <c r="AI277" s="205">
        <f ca="1">IF($AH277&gt;0,OFFSET(DATA!$F$6,$AG$10+27*AI$10,$AG277,1,1)/$AH277,0)</f>
        <v>0.60465116279069764</v>
      </c>
      <c r="AJ277" s="205">
        <f ca="1">IF($AH277&gt;0,OFFSET(DATA!$F$6,$AG$10+27*AJ$10,$AG277,1,1)/$AH277,0)</f>
        <v>0</v>
      </c>
      <c r="AK277" s="205">
        <f ca="1">IF($AH277&gt;0,OFFSET(DATA!$F$6,$AG$10+27*AK$10,$AG277,1,1)/$AH277,0)</f>
        <v>0.13953488372093023</v>
      </c>
      <c r="AL277" s="205">
        <f ca="1">IF($AH277&gt;0,OFFSET(DATA!$F$6,$AG$10+27*AL$10,$AG277,1,1)/$AH277,0)</f>
        <v>3.875968992248062E-2</v>
      </c>
      <c r="AM277" s="205">
        <f ca="1">IF($AH277&gt;0,OFFSET(DATA!$F$6,$AG$10+27*AM$10,$AG277,1,1)/$AH277,0)</f>
        <v>8.5271317829457363E-2</v>
      </c>
      <c r="AN277" s="205">
        <f ca="1">IF($AH277&gt;0,OFFSET(DATA!$F$6,$AG$10+27*AN$10,$AG277,1,1)/$AH277,0)</f>
        <v>4.6511627906976744E-2</v>
      </c>
      <c r="AO277" s="472">
        <f ca="1">OFFSET(DATA!$F$6,$AG$10+27*AO$10,$AG277,1,1)</f>
        <v>8</v>
      </c>
      <c r="AP277" s="472">
        <f t="shared" ca="1" si="10"/>
        <v>8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7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118</v>
      </c>
      <c r="AI278" s="205">
        <f ca="1">IF($AH278&gt;0,OFFSET(DATA!$F$6,$AG$10+27*AI$10,$AG278,1,1)/$AH278,0)</f>
        <v>0.6271186440677966</v>
      </c>
      <c r="AJ278" s="205">
        <f ca="1">IF($AH278&gt;0,OFFSET(DATA!$F$6,$AG$10+27*AJ$10,$AG278,1,1)/$AH278,0)</f>
        <v>0</v>
      </c>
      <c r="AK278" s="205">
        <f ca="1">IF($AH278&gt;0,OFFSET(DATA!$F$6,$AG$10+27*AK$10,$AG278,1,1)/$AH278,0)</f>
        <v>0.1440677966101695</v>
      </c>
      <c r="AL278" s="205">
        <f ca="1">IF($AH278&gt;0,OFFSET(DATA!$F$6,$AG$10+27*AL$10,$AG278,1,1)/$AH278,0)</f>
        <v>5.9322033898305086E-2</v>
      </c>
      <c r="AM278" s="205">
        <f ca="1">IF($AH278&gt;0,OFFSET(DATA!$F$6,$AG$10+27*AM$10,$AG278,1,1)/$AH278,0)</f>
        <v>8.4745762711864403E-2</v>
      </c>
      <c r="AN278" s="205">
        <f ca="1">IF($AH278&gt;0,OFFSET(DATA!$F$6,$AG$10+27*AN$10,$AG278,1,1)/$AH278,0)</f>
        <v>5.0847457627118647E-2</v>
      </c>
      <c r="AO278" s="472">
        <f ca="1">OFFSET(DATA!$F$6,$AG$10+27*AO$10,$AG278,1,1)</f>
        <v>5</v>
      </c>
      <c r="AP278" s="472">
        <f t="shared" ca="1" si="10"/>
        <v>5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4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120.5</v>
      </c>
      <c r="AI279" s="205">
        <f ca="1">IF($AH279&gt;0,OFFSET(DATA!$F$6,$AG$10+27*AI$10,$AG279,1,1)/$AH279,0)</f>
        <v>0.6431535269709544</v>
      </c>
      <c r="AJ279" s="205">
        <f ca="1">IF($AH279&gt;0,OFFSET(DATA!$F$6,$AG$10+27*AJ$10,$AG279,1,1)/$AH279,0)</f>
        <v>0</v>
      </c>
      <c r="AK279" s="205">
        <f ca="1">IF($AH279&gt;0,OFFSET(DATA!$F$6,$AG$10+27*AK$10,$AG279,1,1)/$AH279,0)</f>
        <v>0.14107883817427386</v>
      </c>
      <c r="AL279" s="205">
        <f ca="1">IF($AH279&gt;0,OFFSET(DATA!$F$6,$AG$10+27*AL$10,$AG279,1,1)/$AH279,0)</f>
        <v>6.6390041493775934E-2</v>
      </c>
      <c r="AM279" s="205">
        <f ca="1">IF($AH279&gt;0,OFFSET(DATA!$F$6,$AG$10+27*AM$10,$AG279,1,1)/$AH279,0)</f>
        <v>7.4688796680497924E-2</v>
      </c>
      <c r="AN279" s="205">
        <f ca="1">IF($AH279&gt;0,OFFSET(DATA!$F$6,$AG$10+27*AN$10,$AG279,1,1)/$AH279,0)</f>
        <v>4.9792531120331947E-2</v>
      </c>
      <c r="AO279" s="472">
        <f ca="1">OFFSET(DATA!$F$6,$AG$10+27*AO$10,$AG279,1,1)</f>
        <v>5</v>
      </c>
      <c r="AP279" s="472">
        <f t="shared" ca="1" si="10"/>
        <v>5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4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123</v>
      </c>
      <c r="AI280" s="205">
        <f ca="1">IF($AH280&gt;0,OFFSET(DATA!$F$6,$AG$10+27*AI$10,$AG280,1,1)/$AH280,0)</f>
        <v>0.65853658536585369</v>
      </c>
      <c r="AJ280" s="205">
        <f ca="1">IF($AH280&gt;0,OFFSET(DATA!$F$6,$AG$10+27*AJ$10,$AG280,1,1)/$AH280,0)</f>
        <v>0</v>
      </c>
      <c r="AK280" s="205">
        <f ca="1">IF($AH280&gt;0,OFFSET(DATA!$F$6,$AG$10+27*AK$10,$AG280,1,1)/$AH280,0)</f>
        <v>0.13821138211382114</v>
      </c>
      <c r="AL280" s="205">
        <f ca="1">IF($AH280&gt;0,OFFSET(DATA!$F$6,$AG$10+27*AL$10,$AG280,1,1)/$AH280,0)</f>
        <v>7.3170731707317069E-2</v>
      </c>
      <c r="AM280" s="205">
        <f ca="1">IF($AH280&gt;0,OFFSET(DATA!$F$6,$AG$10+27*AM$10,$AG280,1,1)/$AH280,0)</f>
        <v>6.5040650406504072E-2</v>
      </c>
      <c r="AN280" s="205">
        <f ca="1">IF($AH280&gt;0,OFFSET(DATA!$F$6,$AG$10+27*AN$10,$AG280,1,1)/$AH280,0)</f>
        <v>4.878048780487805E-2</v>
      </c>
      <c r="AO280" s="472">
        <f ca="1">OFFSET(DATA!$F$6,$AG$10+27*AO$10,$AG280,1,1)</f>
        <v>5</v>
      </c>
      <c r="AP280" s="472">
        <f t="shared" ca="1" si="10"/>
        <v>5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4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132</v>
      </c>
      <c r="AI281" s="205">
        <f ca="1">IF($AH281&gt;0,OFFSET(DATA!$F$6,$AG$10+27*AI$10,$AG281,1,1)/$AH281,0)</f>
        <v>0.62878787878787878</v>
      </c>
      <c r="AJ281" s="205">
        <f ca="1">IF($AH281&gt;0,OFFSET(DATA!$F$6,$AG$10+27*AJ$10,$AG281,1,1)/$AH281,0)</f>
        <v>0</v>
      </c>
      <c r="AK281" s="205">
        <f ca="1">IF($AH281&gt;0,OFFSET(DATA!$F$6,$AG$10+27*AK$10,$AG281,1,1)/$AH281,0)</f>
        <v>0.13636363636363635</v>
      </c>
      <c r="AL281" s="205">
        <f ca="1">IF($AH281&gt;0,OFFSET(DATA!$F$6,$AG$10+27*AL$10,$AG281,1,1)/$AH281,0)</f>
        <v>5.3030303030303032E-2</v>
      </c>
      <c r="AM281" s="205">
        <f ca="1">IF($AH281&gt;0,OFFSET(DATA!$F$6,$AG$10+27*AM$10,$AG281,1,1)/$AH281,0)</f>
        <v>8.3333333333333329E-2</v>
      </c>
      <c r="AN281" s="205">
        <f ca="1">IF($AH281&gt;0,OFFSET(DATA!$F$6,$AG$10+27*AN$10,$AG281,1,1)/$AH281,0)</f>
        <v>6.0606060606060608E-2</v>
      </c>
      <c r="AO281" s="472">
        <f ca="1">OFFSET(DATA!$F$6,$AG$10+27*AO$10,$AG281,1,1)</f>
        <v>6</v>
      </c>
      <c r="AP281" s="472">
        <f t="shared" ca="1" si="10"/>
        <v>6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5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124</v>
      </c>
      <c r="AI282" s="205">
        <f ca="1">IF($AH282&gt;0,OFFSET(DATA!$F$6,$AG$10+27*AI$10,$AG282,1,1)/$AH282,0)</f>
        <v>0.64516129032258063</v>
      </c>
      <c r="AJ282" s="205">
        <f ca="1">IF($AH282&gt;0,OFFSET(DATA!$F$6,$AG$10+27*AJ$10,$AG282,1,1)/$AH282,0)</f>
        <v>0</v>
      </c>
      <c r="AK282" s="205">
        <f ca="1">IF($AH282&gt;0,OFFSET(DATA!$F$6,$AG$10+27*AK$10,$AG282,1,1)/$AH282,0)</f>
        <v>0.15322580645161291</v>
      </c>
      <c r="AL282" s="205">
        <f ca="1">IF($AH282&gt;0,OFFSET(DATA!$F$6,$AG$10+27*AL$10,$AG282,1,1)/$AH282,0)</f>
        <v>5.6451612903225805E-2</v>
      </c>
      <c r="AM282" s="205">
        <f ca="1">IF($AH282&gt;0,OFFSET(DATA!$F$6,$AG$10+27*AM$10,$AG282,1,1)/$AH282,0)</f>
        <v>5.6451612903225805E-2</v>
      </c>
      <c r="AN282" s="205">
        <f ca="1">IF($AH282&gt;0,OFFSET(DATA!$F$6,$AG$10+27*AN$10,$AG282,1,1)/$AH282,0)</f>
        <v>4.8387096774193547E-2</v>
      </c>
      <c r="AO282" s="472">
        <f ca="1">OFFSET(DATA!$F$6,$AG$10+27*AO$10,$AG282,1,1)</f>
        <v>4</v>
      </c>
      <c r="AP282" s="472">
        <f t="shared" ca="1" si="10"/>
        <v>4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4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126</v>
      </c>
      <c r="AI283" s="205">
        <f ca="1">IF($AH283&gt;0,OFFSET(DATA!$F$6,$AG$10+27*AI$10,$AG283,1,1)/$AH283,0)</f>
        <v>0.60317460317460314</v>
      </c>
      <c r="AJ283" s="205">
        <f ca="1">IF($AH283&gt;0,OFFSET(DATA!$F$6,$AG$10+27*AJ$10,$AG283,1,1)/$AH283,0)</f>
        <v>0</v>
      </c>
      <c r="AK283" s="205">
        <f ca="1">IF($AH283&gt;0,OFFSET(DATA!$F$6,$AG$10+27*AK$10,$AG283,1,1)/$AH283,0)</f>
        <v>0.15873015873015872</v>
      </c>
      <c r="AL283" s="205">
        <f ca="1">IF($AH283&gt;0,OFFSET(DATA!$F$6,$AG$10+27*AL$10,$AG283,1,1)/$AH283,0)</f>
        <v>6.3492063492063489E-2</v>
      </c>
      <c r="AM283" s="205">
        <f ca="1">IF($AH283&gt;0,OFFSET(DATA!$F$6,$AG$10+27*AM$10,$AG283,1,1)/$AH283,0)</f>
        <v>7.1428571428571425E-2</v>
      </c>
      <c r="AN283" s="205">
        <f ca="1">IF($AH283&gt;0,OFFSET(DATA!$F$6,$AG$10+27*AN$10,$AG283,1,1)/$AH283,0)</f>
        <v>5.5555555555555552E-2</v>
      </c>
      <c r="AO283" s="472">
        <f ca="1">OFFSET(DATA!$F$6,$AG$10+27*AO$10,$AG283,1,1)</f>
        <v>7</v>
      </c>
      <c r="AP283" s="472">
        <f t="shared" ca="1" si="10"/>
        <v>7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6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132</v>
      </c>
      <c r="AI284" s="205">
        <f ca="1">IF($AH284&gt;0,OFFSET(DATA!$F$6,$AG$10+27*AI$10,$AG284,1,1)/$AH284,0)</f>
        <v>0.59090909090909094</v>
      </c>
      <c r="AJ284" s="205">
        <f ca="1">IF($AH284&gt;0,OFFSET(DATA!$F$6,$AG$10+27*AJ$10,$AG284,1,1)/$AH284,0)</f>
        <v>0</v>
      </c>
      <c r="AK284" s="205">
        <f ca="1">IF($AH284&gt;0,OFFSET(DATA!$F$6,$AG$10+27*AK$10,$AG284,1,1)/$AH284,0)</f>
        <v>0.15909090909090909</v>
      </c>
      <c r="AL284" s="205">
        <f ca="1">IF($AH284&gt;0,OFFSET(DATA!$F$6,$AG$10+27*AL$10,$AG284,1,1)/$AH284,0)</f>
        <v>6.8181818181818177E-2</v>
      </c>
      <c r="AM284" s="205">
        <f ca="1">IF($AH284&gt;0,OFFSET(DATA!$F$6,$AG$10+27*AM$10,$AG284,1,1)/$AH284,0)</f>
        <v>7.575757575757576E-2</v>
      </c>
      <c r="AN284" s="205">
        <f ca="1">IF($AH284&gt;0,OFFSET(DATA!$F$6,$AG$10+27*AN$10,$AG284,1,1)/$AH284,0)</f>
        <v>5.3030303030303032E-2</v>
      </c>
      <c r="AO284" s="472">
        <f ca="1">OFFSET(DATA!$F$6,$AG$10+27*AO$10,$AG284,1,1)</f>
        <v>10</v>
      </c>
      <c r="AP284" s="472">
        <f t="shared" ca="1" si="10"/>
        <v>10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10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134</v>
      </c>
      <c r="AI285" s="205">
        <f ca="1">IF($AH285&gt;0,OFFSET(DATA!$F$6,$AG$10+27*AI$10,$AG285,1,1)/$AH285,0)</f>
        <v>0.60447761194029848</v>
      </c>
      <c r="AJ285" s="205">
        <f ca="1">IF($AH285&gt;0,OFFSET(DATA!$F$6,$AG$10+27*AJ$10,$AG285,1,1)/$AH285,0)</f>
        <v>0</v>
      </c>
      <c r="AK285" s="205">
        <f ca="1">IF($AH285&gt;0,OFFSET(DATA!$F$6,$AG$10+27*AK$10,$AG285,1,1)/$AH285,0)</f>
        <v>0.15671641791044777</v>
      </c>
      <c r="AL285" s="205">
        <f ca="1">IF($AH285&gt;0,OFFSET(DATA!$F$6,$AG$10+27*AL$10,$AG285,1,1)/$AH285,0)</f>
        <v>5.9701492537313432E-2</v>
      </c>
      <c r="AM285" s="205">
        <f ca="1">IF($AH285&gt;0,OFFSET(DATA!$F$6,$AG$10+27*AM$10,$AG285,1,1)/$AH285,0)</f>
        <v>8.9552238805970144E-2</v>
      </c>
      <c r="AN285" s="205">
        <f ca="1">IF($AH285&gt;0,OFFSET(DATA!$F$6,$AG$10+27*AN$10,$AG285,1,1)/$AH285,0)</f>
        <v>6.7164179104477612E-2</v>
      </c>
      <c r="AO285" s="472">
        <f ca="1">OFFSET(DATA!$F$6,$AG$10+27*AO$10,$AG285,1,1)</f>
        <v>10</v>
      </c>
      <c r="AP285" s="472">
        <f t="shared" ca="1" si="10"/>
        <v>10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9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114</v>
      </c>
      <c r="AI286" s="205">
        <f ca="1">IF($AH286&gt;0,OFFSET(DATA!$F$6,$AG$10+27*AI$10,$AG286,1,1)/$AH286,0)</f>
        <v>0.59649122807017541</v>
      </c>
      <c r="AJ286" s="205">
        <f ca="1">IF($AH286&gt;0,OFFSET(DATA!$F$6,$AG$10+27*AJ$10,$AG286,1,1)/$AH286,0)</f>
        <v>0</v>
      </c>
      <c r="AK286" s="205">
        <f ca="1">IF($AH286&gt;0,OFFSET(DATA!$F$6,$AG$10+27*AK$10,$AG286,1,1)/$AH286,0)</f>
        <v>0.12280701754385964</v>
      </c>
      <c r="AL286" s="205">
        <f ca="1">IF($AH286&gt;0,OFFSET(DATA!$F$6,$AG$10+27*AL$10,$AG286,1,1)/$AH286,0)</f>
        <v>7.8947368421052627E-2</v>
      </c>
      <c r="AM286" s="205">
        <f ca="1">IF($AH286&gt;0,OFFSET(DATA!$F$6,$AG$10+27*AM$10,$AG286,1,1)/$AH286,0)</f>
        <v>5.2631578947368418E-2</v>
      </c>
      <c r="AN286" s="205">
        <f ca="1">IF($AH286&gt;0,OFFSET(DATA!$F$6,$AG$10+27*AN$10,$AG286,1,1)/$AH286,0)</f>
        <v>5.2631578947368418E-2</v>
      </c>
      <c r="AO286" s="472">
        <f ca="1">OFFSET(DATA!$F$6,$AG$10+27*AO$10,$AG286,1,1)</f>
        <v>8</v>
      </c>
      <c r="AP286" s="472">
        <f t="shared" ca="1" si="10"/>
        <v>8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8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115.5</v>
      </c>
      <c r="AI287" s="205">
        <f ca="1">IF($AH287&gt;0,OFFSET(DATA!$F$6,$AG$10+27*AI$10,$AG287,1,1)/$AH287,0)</f>
        <v>0.59307359307359309</v>
      </c>
      <c r="AJ287" s="205">
        <f ca="1">IF($AH287&gt;0,OFFSET(DATA!$F$6,$AG$10+27*AJ$10,$AG287,1,1)/$AH287,0)</f>
        <v>0</v>
      </c>
      <c r="AK287" s="205">
        <f ca="1">IF($AH287&gt;0,OFFSET(DATA!$F$6,$AG$10+27*AK$10,$AG287,1,1)/$AH287,0)</f>
        <v>0.12987012987012986</v>
      </c>
      <c r="AL287" s="205">
        <f ca="1">IF($AH287&gt;0,OFFSET(DATA!$F$6,$AG$10+27*AL$10,$AG287,1,1)/$AH287,0)</f>
        <v>7.792207792207792E-2</v>
      </c>
      <c r="AM287" s="205">
        <f ca="1">IF($AH287&gt;0,OFFSET(DATA!$F$6,$AG$10+27*AM$10,$AG287,1,1)/$AH287,0)</f>
        <v>6.0606060606060608E-2</v>
      </c>
      <c r="AN287" s="205">
        <f ca="1">IF($AH287&gt;0,OFFSET(DATA!$F$6,$AG$10+27*AN$10,$AG287,1,1)/$AH287,0)</f>
        <v>5.1948051948051951E-2</v>
      </c>
      <c r="AO287" s="472">
        <f ca="1">OFFSET(DATA!$F$6,$AG$10+27*AO$10,$AG287,1,1)</f>
        <v>8</v>
      </c>
      <c r="AP287" s="472">
        <f t="shared" ca="1" si="10"/>
        <v>8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8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117</v>
      </c>
      <c r="AI288" s="205">
        <f ca="1">IF($AH288&gt;0,OFFSET(DATA!$F$6,$AG$10+27*AI$10,$AG288,1,1)/$AH288,0)</f>
        <v>0.58974358974358976</v>
      </c>
      <c r="AJ288" s="205">
        <f ca="1">IF($AH288&gt;0,OFFSET(DATA!$F$6,$AG$10+27*AJ$10,$AG288,1,1)/$AH288,0)</f>
        <v>0</v>
      </c>
      <c r="AK288" s="205">
        <f ca="1">IF($AH288&gt;0,OFFSET(DATA!$F$6,$AG$10+27*AK$10,$AG288,1,1)/$AH288,0)</f>
        <v>0.13675213675213677</v>
      </c>
      <c r="AL288" s="205">
        <f ca="1">IF($AH288&gt;0,OFFSET(DATA!$F$6,$AG$10+27*AL$10,$AG288,1,1)/$AH288,0)</f>
        <v>7.6923076923076927E-2</v>
      </c>
      <c r="AM288" s="205">
        <f ca="1">IF($AH288&gt;0,OFFSET(DATA!$F$6,$AG$10+27*AM$10,$AG288,1,1)/$AH288,0)</f>
        <v>6.8376068376068383E-2</v>
      </c>
      <c r="AN288" s="205">
        <f ca="1">IF($AH288&gt;0,OFFSET(DATA!$F$6,$AG$10+27*AN$10,$AG288,1,1)/$AH288,0)</f>
        <v>5.128205128205128E-2</v>
      </c>
      <c r="AO288" s="472">
        <f ca="1">OFFSET(DATA!$F$6,$AG$10+27*AO$10,$AG288,1,1)</f>
        <v>9</v>
      </c>
      <c r="AP288" s="472">
        <f t="shared" ca="1" si="10"/>
        <v>9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8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123</v>
      </c>
      <c r="AI289" s="205">
        <f ca="1">IF($AH289&gt;0,OFFSET(DATA!$F$6,$AG$10+27*AI$10,$AG289,1,1)/$AH289,0)</f>
        <v>0.58536585365853655</v>
      </c>
      <c r="AJ289" s="205">
        <f ca="1">IF($AH289&gt;0,OFFSET(DATA!$F$6,$AG$10+27*AJ$10,$AG289,1,1)/$AH289,0)</f>
        <v>0</v>
      </c>
      <c r="AK289" s="205">
        <f ca="1">IF($AH289&gt;0,OFFSET(DATA!$F$6,$AG$10+27*AK$10,$AG289,1,1)/$AH289,0)</f>
        <v>0.13008130081300814</v>
      </c>
      <c r="AL289" s="205">
        <f ca="1">IF($AH289&gt;0,OFFSET(DATA!$F$6,$AG$10+27*AL$10,$AG289,1,1)/$AH289,0)</f>
        <v>5.6910569105691054E-2</v>
      </c>
      <c r="AM289" s="205">
        <f ca="1">IF($AH289&gt;0,OFFSET(DATA!$F$6,$AG$10+27*AM$10,$AG289,1,1)/$AH289,0)</f>
        <v>8.1300813008130079E-2</v>
      </c>
      <c r="AN289" s="205">
        <f ca="1">IF($AH289&gt;0,OFFSET(DATA!$F$6,$AG$10+27*AN$10,$AG289,1,1)/$AH289,0)</f>
        <v>4.878048780487805E-2</v>
      </c>
      <c r="AO289" s="472">
        <f ca="1">OFFSET(DATA!$F$6,$AG$10+27*AO$10,$AG289,1,1)</f>
        <v>10</v>
      </c>
      <c r="AP289" s="472">
        <f t="shared" ca="1" si="10"/>
        <v>10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9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108</v>
      </c>
      <c r="AI290" s="205">
        <f ca="1">IF($AH290&gt;0,OFFSET(DATA!$F$6,$AG$10+27*AI$10,$AG290,1,1)/$AH290,0)</f>
        <v>0.65740740740740744</v>
      </c>
      <c r="AJ290" s="205">
        <f ca="1">IF($AH290&gt;0,OFFSET(DATA!$F$6,$AG$10+27*AJ$10,$AG290,1,1)/$AH290,0)</f>
        <v>0</v>
      </c>
      <c r="AK290" s="205">
        <f ca="1">IF($AH290&gt;0,OFFSET(DATA!$F$6,$AG$10+27*AK$10,$AG290,1,1)/$AH290,0)</f>
        <v>0.14814814814814814</v>
      </c>
      <c r="AL290" s="205">
        <f ca="1">IF($AH290&gt;0,OFFSET(DATA!$F$6,$AG$10+27*AL$10,$AG290,1,1)/$AH290,0)</f>
        <v>4.6296296296296294E-2</v>
      </c>
      <c r="AM290" s="205">
        <f ca="1">IF($AH290&gt;0,OFFSET(DATA!$F$6,$AG$10+27*AM$10,$AG290,1,1)/$AH290,0)</f>
        <v>0.10185185185185185</v>
      </c>
      <c r="AN290" s="205">
        <f ca="1">IF($AH290&gt;0,OFFSET(DATA!$F$6,$AG$10+27*AN$10,$AG290,1,1)/$AH290,0)</f>
        <v>5.5555555555555552E-2</v>
      </c>
      <c r="AO290" s="472">
        <f ca="1">OFFSET(DATA!$F$6,$AG$10+27*AO$10,$AG290,1,1)</f>
        <v>4</v>
      </c>
      <c r="AP290" s="472">
        <f t="shared" ca="1" si="10"/>
        <v>4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3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109</v>
      </c>
      <c r="AI291" s="205">
        <f ca="1">IF($AH291&gt;0,OFFSET(DATA!$F$6,$AG$10+27*AI$10,$AG291,1,1)/$AH291,0)</f>
        <v>0.62385321100917435</v>
      </c>
      <c r="AJ291" s="205">
        <f ca="1">IF($AH291&gt;0,OFFSET(DATA!$F$6,$AG$10+27*AJ$10,$AG291,1,1)/$AH291,0)</f>
        <v>0</v>
      </c>
      <c r="AK291" s="205">
        <f ca="1">IF($AH291&gt;0,OFFSET(DATA!$F$6,$AG$10+27*AK$10,$AG291,1,1)/$AH291,0)</f>
        <v>0.13761467889908258</v>
      </c>
      <c r="AL291" s="205">
        <f ca="1">IF($AH291&gt;0,OFFSET(DATA!$F$6,$AG$10+27*AL$10,$AG291,1,1)/$AH291,0)</f>
        <v>4.5871559633027525E-2</v>
      </c>
      <c r="AM291" s="205">
        <f ca="1">IF($AH291&gt;0,OFFSET(DATA!$F$6,$AG$10+27*AM$10,$AG291,1,1)/$AH291,0)</f>
        <v>9.1743119266055051E-2</v>
      </c>
      <c r="AN291" s="205">
        <f ca="1">IF($AH291&gt;0,OFFSET(DATA!$F$6,$AG$10+27*AN$10,$AG291,1,1)/$AH291,0)</f>
        <v>4.5871559633027525E-2</v>
      </c>
      <c r="AO291" s="472">
        <f ca="1">OFFSET(DATA!$F$6,$AG$10+27*AO$10,$AG291,1,1)</f>
        <v>6</v>
      </c>
      <c r="AP291" s="472">
        <f t="shared" ca="1" si="10"/>
        <v>6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5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108</v>
      </c>
      <c r="AI292" s="205">
        <f ca="1">IF($AH292&gt;0,OFFSET(DATA!$F$6,$AG$10+27*AI$10,$AG292,1,1)/$AH292,0)</f>
        <v>0.62962962962962965</v>
      </c>
      <c r="AJ292" s="205">
        <f ca="1">IF($AH292&gt;0,OFFSET(DATA!$F$6,$AG$10+27*AJ$10,$AG292,1,1)/$AH292,0)</f>
        <v>0</v>
      </c>
      <c r="AK292" s="205">
        <f ca="1">IF($AH292&gt;0,OFFSET(DATA!$F$6,$AG$10+27*AK$10,$AG292,1,1)/$AH292,0)</f>
        <v>0.1388888888888889</v>
      </c>
      <c r="AL292" s="205">
        <f ca="1">IF($AH292&gt;0,OFFSET(DATA!$F$6,$AG$10+27*AL$10,$AG292,1,1)/$AH292,0)</f>
        <v>1.8518518518518517E-2</v>
      </c>
      <c r="AM292" s="205">
        <f ca="1">IF($AH292&gt;0,OFFSET(DATA!$F$6,$AG$10+27*AM$10,$AG292,1,1)/$AH292,0)</f>
        <v>8.3333333333333329E-2</v>
      </c>
      <c r="AN292" s="205">
        <f ca="1">IF($AH292&gt;0,OFFSET(DATA!$F$6,$AG$10+27*AN$10,$AG292,1,1)/$AH292,0)</f>
        <v>6.4814814814814811E-2</v>
      </c>
      <c r="AO292" s="472">
        <f ca="1">OFFSET(DATA!$F$6,$AG$10+27*AO$10,$AG292,1,1)</f>
        <v>4</v>
      </c>
      <c r="AP292" s="472">
        <f t="shared" ca="1" si="10"/>
        <v>4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3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117</v>
      </c>
      <c r="AI293" s="205">
        <f ca="1">IF($AH293&gt;0,OFFSET(DATA!$F$6,$AG$10+27*AI$10,$AG293,1,1)/$AH293,0)</f>
        <v>0.63247863247863245</v>
      </c>
      <c r="AJ293" s="205">
        <f ca="1">IF($AH293&gt;0,OFFSET(DATA!$F$6,$AG$10+27*AJ$10,$AG293,1,1)/$AH293,0)</f>
        <v>0</v>
      </c>
      <c r="AK293" s="205">
        <f ca="1">IF($AH293&gt;0,OFFSET(DATA!$F$6,$AG$10+27*AK$10,$AG293,1,1)/$AH293,0)</f>
        <v>0.12820512820512819</v>
      </c>
      <c r="AL293" s="205">
        <f ca="1">IF($AH293&gt;0,OFFSET(DATA!$F$6,$AG$10+27*AL$10,$AG293,1,1)/$AH293,0)</f>
        <v>5.9829059829059832E-2</v>
      </c>
      <c r="AM293" s="205">
        <f ca="1">IF($AH293&gt;0,OFFSET(DATA!$F$6,$AG$10+27*AM$10,$AG293,1,1)/$AH293,0)</f>
        <v>7.6923076923076927E-2</v>
      </c>
      <c r="AN293" s="205">
        <f ca="1">IF($AH293&gt;0,OFFSET(DATA!$F$6,$AG$10+27*AN$10,$AG293,1,1)/$AH293,0)</f>
        <v>6.8376068376068383E-2</v>
      </c>
      <c r="AO293" s="472">
        <f ca="1">OFFSET(DATA!$F$6,$AG$10+27*AO$10,$AG293,1,1)</f>
        <v>3</v>
      </c>
      <c r="AP293" s="472">
        <f t="shared" ca="1" si="10"/>
        <v>3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3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119</v>
      </c>
      <c r="AI294" s="205">
        <f ca="1">IF($AH294&gt;0,OFFSET(DATA!$F$6,$AG$10+27*AI$10,$AG294,1,1)/$AH294,0)</f>
        <v>0.62184873949579833</v>
      </c>
      <c r="AJ294" s="205">
        <f ca="1">IF($AH294&gt;0,OFFSET(DATA!$F$6,$AG$10+27*AJ$10,$AG294,1,1)/$AH294,0)</f>
        <v>0</v>
      </c>
      <c r="AK294" s="205">
        <f ca="1">IF($AH294&gt;0,OFFSET(DATA!$F$6,$AG$10+27*AK$10,$AG294,1,1)/$AH294,0)</f>
        <v>0.12605042016806722</v>
      </c>
      <c r="AL294" s="205">
        <f ca="1">IF($AH294&gt;0,OFFSET(DATA!$F$6,$AG$10+27*AL$10,$AG294,1,1)/$AH294,0)</f>
        <v>6.7226890756302518E-2</v>
      </c>
      <c r="AM294" s="205">
        <f ca="1">IF($AH294&gt;0,OFFSET(DATA!$F$6,$AG$10+27*AM$10,$AG294,1,1)/$AH294,0)</f>
        <v>7.5630252100840331E-2</v>
      </c>
      <c r="AN294" s="205">
        <f ca="1">IF($AH294&gt;0,OFFSET(DATA!$F$6,$AG$10+27*AN$10,$AG294,1,1)/$AH294,0)</f>
        <v>6.7226890756302518E-2</v>
      </c>
      <c r="AO294" s="472">
        <f ca="1">OFFSET(DATA!$F$6,$AG$10+27*AO$10,$AG294,1,1)</f>
        <v>4</v>
      </c>
      <c r="AP294" s="472">
        <f t="shared" ca="1" si="10"/>
        <v>4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3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95</v>
      </c>
      <c r="AI295" s="205">
        <f ca="1">IF($AH295&gt;0,OFFSET(DATA!$F$6,$AG$10+27*AI$10,$AG295,1,1)/$AH295,0)</f>
        <v>0.65263157894736845</v>
      </c>
      <c r="AJ295" s="205">
        <f ca="1">IF($AH295&gt;0,OFFSET(DATA!$F$6,$AG$10+27*AJ$10,$AG295,1,1)/$AH295,0)</f>
        <v>0</v>
      </c>
      <c r="AK295" s="205">
        <f ca="1">IF($AH295&gt;0,OFFSET(DATA!$F$6,$AG$10+27*AK$10,$AG295,1,1)/$AH295,0)</f>
        <v>0.14736842105263157</v>
      </c>
      <c r="AL295" s="205">
        <f ca="1">IF($AH295&gt;0,OFFSET(DATA!$F$6,$AG$10+27*AL$10,$AG295,1,1)/$AH295,0)</f>
        <v>8.4210526315789472E-2</v>
      </c>
      <c r="AM295" s="205">
        <f ca="1">IF($AH295&gt;0,OFFSET(DATA!$F$6,$AG$10+27*AM$10,$AG295,1,1)/$AH295,0)</f>
        <v>4.2105263157894736E-2</v>
      </c>
      <c r="AN295" s="205">
        <f ca="1">IF($AH295&gt;0,OFFSET(DATA!$F$6,$AG$10+27*AN$10,$AG295,1,1)/$AH295,0)</f>
        <v>4.2105263157894736E-2</v>
      </c>
      <c r="AO295" s="472">
        <f ca="1">OFFSET(DATA!$F$6,$AG$10+27*AO$10,$AG295,1,1)</f>
        <v>3</v>
      </c>
      <c r="AP295" s="472">
        <f t="shared" ca="1" si="10"/>
        <v>3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3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102</v>
      </c>
      <c r="AI296" s="205">
        <f ca="1">IF($AH296&gt;0,OFFSET(DATA!$F$6,$AG$10+27*AI$10,$AG296,1,1)/$AH296,0)</f>
        <v>0.62745098039215685</v>
      </c>
      <c r="AJ296" s="205">
        <f ca="1">IF($AH296&gt;0,OFFSET(DATA!$F$6,$AG$10+27*AJ$10,$AG296,1,1)/$AH296,0)</f>
        <v>0</v>
      </c>
      <c r="AK296" s="205">
        <f ca="1">IF($AH296&gt;0,OFFSET(DATA!$F$6,$AG$10+27*AK$10,$AG296,1,1)/$AH296,0)</f>
        <v>0.14705882352941177</v>
      </c>
      <c r="AL296" s="205">
        <f ca="1">IF($AH296&gt;0,OFFSET(DATA!$F$6,$AG$10+27*AL$10,$AG296,1,1)/$AH296,0)</f>
        <v>7.8431372549019607E-2</v>
      </c>
      <c r="AM296" s="205">
        <f ca="1">IF($AH296&gt;0,OFFSET(DATA!$F$6,$AG$10+27*AM$10,$AG296,1,1)/$AH296,0)</f>
        <v>3.9215686274509803E-2</v>
      </c>
      <c r="AN296" s="205">
        <f ca="1">IF($AH296&gt;0,OFFSET(DATA!$F$6,$AG$10+27*AN$10,$AG296,1,1)/$AH296,0)</f>
        <v>3.9215686274509803E-2</v>
      </c>
      <c r="AO296" s="472">
        <f ca="1">OFFSET(DATA!$F$6,$AG$10+27*AO$10,$AG296,1,1)</f>
        <v>3</v>
      </c>
      <c r="AP296" s="472">
        <f t="shared" ca="1" si="10"/>
        <v>3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3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106</v>
      </c>
      <c r="AI297" s="205">
        <f ca="1">IF($AH297&gt;0,OFFSET(DATA!$F$6,$AG$10+27*AI$10,$AG297,1,1)/$AH297,0)</f>
        <v>0.60377358490566035</v>
      </c>
      <c r="AJ297" s="205">
        <f ca="1">IF($AH297&gt;0,OFFSET(DATA!$F$6,$AG$10+27*AJ$10,$AG297,1,1)/$AH297,0)</f>
        <v>0</v>
      </c>
      <c r="AK297" s="205">
        <f ca="1">IF($AH297&gt;0,OFFSET(DATA!$F$6,$AG$10+27*AK$10,$AG297,1,1)/$AH297,0)</f>
        <v>0.13207547169811321</v>
      </c>
      <c r="AL297" s="205">
        <f ca="1">IF($AH297&gt;0,OFFSET(DATA!$F$6,$AG$10+27*AL$10,$AG297,1,1)/$AH297,0)</f>
        <v>6.6037735849056603E-2</v>
      </c>
      <c r="AM297" s="205">
        <f ca="1">IF($AH297&gt;0,OFFSET(DATA!$F$6,$AG$10+27*AM$10,$AG297,1,1)/$AH297,0)</f>
        <v>7.5471698113207544E-2</v>
      </c>
      <c r="AN297" s="205">
        <f ca="1">IF($AH297&gt;0,OFFSET(DATA!$F$6,$AG$10+27*AN$10,$AG297,1,1)/$AH297,0)</f>
        <v>5.6603773584905662E-2</v>
      </c>
      <c r="AO297" s="472">
        <f ca="1">OFFSET(DATA!$F$6,$AG$10+27*AO$10,$AG297,1,1)</f>
        <v>5</v>
      </c>
      <c r="AP297" s="472">
        <f t="shared" ca="1" si="10"/>
        <v>5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5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110</v>
      </c>
      <c r="AI298" s="205">
        <f ca="1">IF($AH298&gt;0,OFFSET(DATA!$F$6,$AG$10+27*AI$10,$AG298,1,1)/$AH298,0)</f>
        <v>0.5636363636363636</v>
      </c>
      <c r="AJ298" s="205">
        <f ca="1">IF($AH298&gt;0,OFFSET(DATA!$F$6,$AG$10+27*AJ$10,$AG298,1,1)/$AH298,0)</f>
        <v>0</v>
      </c>
      <c r="AK298" s="205">
        <f ca="1">IF($AH298&gt;0,OFFSET(DATA!$F$6,$AG$10+27*AK$10,$AG298,1,1)/$AH298,0)</f>
        <v>0.11818181818181818</v>
      </c>
      <c r="AL298" s="205">
        <f ca="1">IF($AH298&gt;0,OFFSET(DATA!$F$6,$AG$10+27*AL$10,$AG298,1,1)/$AH298,0)</f>
        <v>7.2727272727272724E-2</v>
      </c>
      <c r="AM298" s="205">
        <f ca="1">IF($AH298&gt;0,OFFSET(DATA!$F$6,$AG$10+27*AM$10,$AG298,1,1)/$AH298,0)</f>
        <v>8.1818181818181818E-2</v>
      </c>
      <c r="AN298" s="205">
        <f ca="1">IF($AH298&gt;0,OFFSET(DATA!$F$6,$AG$10+27*AN$10,$AG298,1,1)/$AH298,0)</f>
        <v>4.5454545454545456E-2</v>
      </c>
      <c r="AO298" s="472">
        <f ca="1">OFFSET(DATA!$F$6,$AG$10+27*AO$10,$AG298,1,1)</f>
        <v>7</v>
      </c>
      <c r="AP298" s="472">
        <f t="shared" ca="1" si="10"/>
        <v>7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7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99</v>
      </c>
      <c r="AI299" s="205">
        <f ca="1">IF($AH299&gt;0,OFFSET(DATA!$F$6,$AG$10+27*AI$10,$AG299,1,1)/$AH299,0)</f>
        <v>0.60606060606060608</v>
      </c>
      <c r="AJ299" s="205">
        <f ca="1">IF($AH299&gt;0,OFFSET(DATA!$F$6,$AG$10+27*AJ$10,$AG299,1,1)/$AH299,0)</f>
        <v>0</v>
      </c>
      <c r="AK299" s="205">
        <f ca="1">IF($AH299&gt;0,OFFSET(DATA!$F$6,$AG$10+27*AK$10,$AG299,1,1)/$AH299,0)</f>
        <v>0.12121212121212122</v>
      </c>
      <c r="AL299" s="205">
        <f ca="1">IF($AH299&gt;0,OFFSET(DATA!$F$6,$AG$10+27*AL$10,$AG299,1,1)/$AH299,0)</f>
        <v>6.0606060606060608E-2</v>
      </c>
      <c r="AM299" s="205">
        <f ca="1">IF($AH299&gt;0,OFFSET(DATA!$F$6,$AG$10+27*AM$10,$AG299,1,1)/$AH299,0)</f>
        <v>5.0505050505050504E-2</v>
      </c>
      <c r="AN299" s="205">
        <f ca="1">IF($AH299&gt;0,OFFSET(DATA!$F$6,$AG$10+27*AN$10,$AG299,1,1)/$AH299,0)</f>
        <v>3.0303030303030304E-2</v>
      </c>
      <c r="AO299" s="472">
        <f ca="1">OFFSET(DATA!$F$6,$AG$10+27*AO$10,$AG299,1,1)</f>
        <v>3</v>
      </c>
      <c r="AP299" s="472">
        <f t="shared" ca="1" si="10"/>
        <v>3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3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98</v>
      </c>
      <c r="AI300" s="205">
        <f ca="1">IF($AH300&gt;0,OFFSET(DATA!$F$6,$AG$10+27*AI$10,$AG300,1,1)/$AH300,0)</f>
        <v>0.65306122448979587</v>
      </c>
      <c r="AJ300" s="205">
        <f ca="1">IF($AH300&gt;0,OFFSET(DATA!$F$6,$AG$10+27*AJ$10,$AG300,1,1)/$AH300,0)</f>
        <v>0</v>
      </c>
      <c r="AK300" s="205">
        <f ca="1">IF($AH300&gt;0,OFFSET(DATA!$F$6,$AG$10+27*AK$10,$AG300,1,1)/$AH300,0)</f>
        <v>0.15306122448979592</v>
      </c>
      <c r="AL300" s="205">
        <f ca="1">IF($AH300&gt;0,OFFSET(DATA!$F$6,$AG$10+27*AL$10,$AG300,1,1)/$AH300,0)</f>
        <v>4.0816326530612242E-2</v>
      </c>
      <c r="AM300" s="205">
        <f ca="1">IF($AH300&gt;0,OFFSET(DATA!$F$6,$AG$10+27*AM$10,$AG300,1,1)/$AH300,0)</f>
        <v>4.0816326530612242E-2</v>
      </c>
      <c r="AN300" s="205">
        <f ca="1">IF($AH300&gt;0,OFFSET(DATA!$F$6,$AG$10+27*AN$10,$AG300,1,1)/$AH300,0)</f>
        <v>3.0612244897959183E-2</v>
      </c>
      <c r="AO300" s="472">
        <f ca="1">OFFSET(DATA!$F$6,$AG$10+27*AO$10,$AG300,1,1)</f>
        <v>8</v>
      </c>
      <c r="AP300" s="472">
        <f t="shared" ca="1" si="10"/>
        <v>8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3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102</v>
      </c>
      <c r="AI301" s="205">
        <f ca="1">IF($AH301&gt;0,OFFSET(DATA!$F$6,$AG$10+27*AI$10,$AG301,1,1)/$AH301,0)</f>
        <v>0.6470588235294118</v>
      </c>
      <c r="AJ301" s="205">
        <f ca="1">IF($AH301&gt;0,OFFSET(DATA!$F$6,$AG$10+27*AJ$10,$AG301,1,1)/$AH301,0)</f>
        <v>0</v>
      </c>
      <c r="AK301" s="205">
        <f ca="1">IF($AH301&gt;0,OFFSET(DATA!$F$6,$AG$10+27*AK$10,$AG301,1,1)/$AH301,0)</f>
        <v>0.14705882352941177</v>
      </c>
      <c r="AL301" s="205">
        <f ca="1">IF($AH301&gt;0,OFFSET(DATA!$F$6,$AG$10+27*AL$10,$AG301,1,1)/$AH301,0)</f>
        <v>6.8627450980392163E-2</v>
      </c>
      <c r="AM301" s="205">
        <f ca="1">IF($AH301&gt;0,OFFSET(DATA!$F$6,$AG$10+27*AM$10,$AG301,1,1)/$AH301,0)</f>
        <v>3.9215686274509803E-2</v>
      </c>
      <c r="AN301" s="205">
        <f ca="1">IF($AH301&gt;0,OFFSET(DATA!$F$6,$AG$10+27*AN$10,$AG301,1,1)/$AH301,0)</f>
        <v>2.9411764705882353E-2</v>
      </c>
      <c r="AO301" s="472">
        <f ca="1">OFFSET(DATA!$F$6,$AG$10+27*AO$10,$AG301,1,1)</f>
        <v>4</v>
      </c>
      <c r="AP301" s="472">
        <f t="shared" ca="1" si="10"/>
        <v>4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4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106</v>
      </c>
      <c r="AI302" s="205">
        <f ca="1">IF($AH302&gt;0,OFFSET(DATA!$F$6,$AG$10+27*AI$10,$AG302,1,1)/$AH302,0)</f>
        <v>0.65094339622641506</v>
      </c>
      <c r="AJ302" s="205">
        <f ca="1">IF($AH302&gt;0,OFFSET(DATA!$F$6,$AG$10+27*AJ$10,$AG302,1,1)/$AH302,0)</f>
        <v>0</v>
      </c>
      <c r="AK302" s="205">
        <f ca="1">IF($AH302&gt;0,OFFSET(DATA!$F$6,$AG$10+27*AK$10,$AG302,1,1)/$AH302,0)</f>
        <v>0.12264150943396226</v>
      </c>
      <c r="AL302" s="205">
        <f ca="1">IF($AH302&gt;0,OFFSET(DATA!$F$6,$AG$10+27*AL$10,$AG302,1,1)/$AH302,0)</f>
        <v>9.4339622641509441E-2</v>
      </c>
      <c r="AM302" s="205">
        <f ca="1">IF($AH302&gt;0,OFFSET(DATA!$F$6,$AG$10+27*AM$10,$AG302,1,1)/$AH302,0)</f>
        <v>5.6603773584905662E-2</v>
      </c>
      <c r="AN302" s="205">
        <f ca="1">IF($AH302&gt;0,OFFSET(DATA!$F$6,$AG$10+27*AN$10,$AG302,1,1)/$AH302,0)</f>
        <v>3.7735849056603772E-2</v>
      </c>
      <c r="AO302" s="472">
        <f ca="1">OFFSET(DATA!$F$6,$AG$10+27*AO$10,$AG302,1,1)</f>
        <v>5</v>
      </c>
      <c r="AP302" s="472">
        <f t="shared" ca="1" si="10"/>
        <v>5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4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119</v>
      </c>
      <c r="AI303" s="205">
        <f ca="1">IF($AH303&gt;0,OFFSET(DATA!$F$6,$AG$10+27*AI$10,$AG303,1,1)/$AH303,0)</f>
        <v>0.60504201680672265</v>
      </c>
      <c r="AJ303" s="205">
        <f ca="1">IF($AH303&gt;0,OFFSET(DATA!$F$6,$AG$10+27*AJ$10,$AG303,1,1)/$AH303,0)</f>
        <v>0</v>
      </c>
      <c r="AK303" s="205">
        <f ca="1">IF($AH303&gt;0,OFFSET(DATA!$F$6,$AG$10+27*AK$10,$AG303,1,1)/$AH303,0)</f>
        <v>0.11764705882352941</v>
      </c>
      <c r="AL303" s="205">
        <f ca="1">IF($AH303&gt;0,OFFSET(DATA!$F$6,$AG$10+27*AL$10,$AG303,1,1)/$AH303,0)</f>
        <v>5.8823529411764705E-2</v>
      </c>
      <c r="AM303" s="205">
        <f ca="1">IF($AH303&gt;0,OFFSET(DATA!$F$6,$AG$10+27*AM$10,$AG303,1,1)/$AH303,0)</f>
        <v>6.7226890756302518E-2</v>
      </c>
      <c r="AN303" s="205">
        <f ca="1">IF($AH303&gt;0,OFFSET(DATA!$F$6,$AG$10+27*AN$10,$AG303,1,1)/$AH303,0)</f>
        <v>5.0420168067226892E-2</v>
      </c>
      <c r="AO303" s="472">
        <f ca="1">OFFSET(DATA!$F$6,$AG$10+27*AO$10,$AG303,1,1)</f>
        <v>4</v>
      </c>
      <c r="AP303" s="472">
        <f t="shared" ca="1" si="10"/>
        <v>4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4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104</v>
      </c>
      <c r="AI304" s="205">
        <f ca="1">IF($AH304&gt;0,OFFSET(DATA!$F$6,$AG$10+27*AI$10,$AG304,1,1)/$AH304,0)</f>
        <v>0.60576923076923073</v>
      </c>
      <c r="AJ304" s="205">
        <f ca="1">IF($AH304&gt;0,OFFSET(DATA!$F$6,$AG$10+27*AJ$10,$AG304,1,1)/$AH304,0)</f>
        <v>0</v>
      </c>
      <c r="AK304" s="205">
        <f ca="1">IF($AH304&gt;0,OFFSET(DATA!$F$6,$AG$10+27*AK$10,$AG304,1,1)/$AH304,0)</f>
        <v>0.11538461538461539</v>
      </c>
      <c r="AL304" s="205">
        <f ca="1">IF($AH304&gt;0,OFFSET(DATA!$F$6,$AG$10+27*AL$10,$AG304,1,1)/$AH304,0)</f>
        <v>5.7692307692307696E-2</v>
      </c>
      <c r="AM304" s="205">
        <f ca="1">IF($AH304&gt;0,OFFSET(DATA!$F$6,$AG$10+27*AM$10,$AG304,1,1)/$AH304,0)</f>
        <v>0.10576923076923077</v>
      </c>
      <c r="AN304" s="205">
        <f ca="1">IF($AH304&gt;0,OFFSET(DATA!$F$6,$AG$10+27*AN$10,$AG304,1,1)/$AH304,0)</f>
        <v>4.807692307692308E-2</v>
      </c>
      <c r="AO304" s="472">
        <f ca="1">OFFSET(DATA!$F$6,$AG$10+27*AO$10,$AG304,1,1)</f>
        <v>6</v>
      </c>
      <c r="AP304" s="472">
        <f t="shared" ca="1" si="10"/>
        <v>6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5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111</v>
      </c>
      <c r="AI305" s="205">
        <f ca="1">IF($AH305&gt;0,OFFSET(DATA!$F$6,$AG$10+27*AI$10,$AG305,1,1)/$AH305,0)</f>
        <v>0.5855855855855856</v>
      </c>
      <c r="AJ305" s="205">
        <f ca="1">IF($AH305&gt;0,OFFSET(DATA!$F$6,$AG$10+27*AJ$10,$AG305,1,1)/$AH305,0)</f>
        <v>0</v>
      </c>
      <c r="AK305" s="205">
        <f ca="1">IF($AH305&gt;0,OFFSET(DATA!$F$6,$AG$10+27*AK$10,$AG305,1,1)/$AH305,0)</f>
        <v>0.11711711711711711</v>
      </c>
      <c r="AL305" s="205">
        <f ca="1">IF($AH305&gt;0,OFFSET(DATA!$F$6,$AG$10+27*AL$10,$AG305,1,1)/$AH305,0)</f>
        <v>8.1081081081081086E-2</v>
      </c>
      <c r="AM305" s="205">
        <f ca="1">IF($AH305&gt;0,OFFSET(DATA!$F$6,$AG$10+27*AM$10,$AG305,1,1)/$AH305,0)</f>
        <v>9.0090090090090086E-2</v>
      </c>
      <c r="AN305" s="205">
        <f ca="1">IF($AH305&gt;0,OFFSET(DATA!$F$6,$AG$10+27*AN$10,$AG305,1,1)/$AH305,0)</f>
        <v>4.5045045045045043E-2</v>
      </c>
      <c r="AO305" s="472">
        <f ca="1">OFFSET(DATA!$F$6,$AG$10+27*AO$10,$AG305,1,1)</f>
        <v>8</v>
      </c>
      <c r="AP305" s="472">
        <f t="shared" ca="1" si="10"/>
        <v>8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5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121</v>
      </c>
      <c r="AI306" s="205">
        <f ca="1">IF($AH306&gt;0,OFFSET(DATA!$F$6,$AG$10+27*AI$10,$AG306,1,1)/$AH306,0)</f>
        <v>0.56198347107438018</v>
      </c>
      <c r="AJ306" s="205">
        <f ca="1">IF($AH306&gt;0,OFFSET(DATA!$F$6,$AG$10+27*AJ$10,$AG306,1,1)/$AH306,0)</f>
        <v>0</v>
      </c>
      <c r="AK306" s="205">
        <f ca="1">IF($AH306&gt;0,OFFSET(DATA!$F$6,$AG$10+27*AK$10,$AG306,1,1)/$AH306,0)</f>
        <v>9.9173553719008267E-2</v>
      </c>
      <c r="AL306" s="205">
        <f ca="1">IF($AH306&gt;0,OFFSET(DATA!$F$6,$AG$10+27*AL$10,$AG306,1,1)/$AH306,0)</f>
        <v>7.43801652892562E-2</v>
      </c>
      <c r="AM306" s="205">
        <f ca="1">IF($AH306&gt;0,OFFSET(DATA!$F$6,$AG$10+27*AM$10,$AG306,1,1)/$AH306,0)</f>
        <v>9.0909090909090912E-2</v>
      </c>
      <c r="AN306" s="205">
        <f ca="1">IF($AH306&gt;0,OFFSET(DATA!$F$6,$AG$10+27*AN$10,$AG306,1,1)/$AH306,0)</f>
        <v>5.7851239669421489E-2</v>
      </c>
      <c r="AO306" s="472">
        <f ca="1">OFFSET(DATA!$F$6,$AG$10+27*AO$10,$AG306,1,1)</f>
        <v>8</v>
      </c>
      <c r="AP306" s="472">
        <f t="shared" ca="1" si="10"/>
        <v>8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8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125</v>
      </c>
      <c r="AI307" s="205">
        <f ca="1">IF($AH307&gt;0,OFFSET(DATA!$F$6,$AG$10+27*AI$10,$AG307,1,1)/$AH307,0)</f>
        <v>0.52</v>
      </c>
      <c r="AJ307" s="205">
        <f ca="1">IF($AH307&gt;0,OFFSET(DATA!$F$6,$AG$10+27*AJ$10,$AG307,1,1)/$AH307,0)</f>
        <v>0</v>
      </c>
      <c r="AK307" s="205">
        <f ca="1">IF($AH307&gt;0,OFFSET(DATA!$F$6,$AG$10+27*AK$10,$AG307,1,1)/$AH307,0)</f>
        <v>9.6000000000000002E-2</v>
      </c>
      <c r="AL307" s="205">
        <f ca="1">IF($AH307&gt;0,OFFSET(DATA!$F$6,$AG$10+27*AL$10,$AG307,1,1)/$AH307,0)</f>
        <v>0.112</v>
      </c>
      <c r="AM307" s="205">
        <f ca="1">IF($AH307&gt;0,OFFSET(DATA!$F$6,$AG$10+27*AM$10,$AG307,1,1)/$AH307,0)</f>
        <v>7.1999999999999995E-2</v>
      </c>
      <c r="AN307" s="205">
        <f ca="1">IF($AH307&gt;0,OFFSET(DATA!$F$6,$AG$10+27*AN$10,$AG307,1,1)/$AH307,0)</f>
        <v>4.8000000000000001E-2</v>
      </c>
      <c r="AO307" s="472">
        <f ca="1">OFFSET(DATA!$F$6,$AG$10+27*AO$10,$AG307,1,1)</f>
        <v>10</v>
      </c>
      <c r="AP307" s="472">
        <f t="shared" ca="1" si="10"/>
        <v>10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10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129</v>
      </c>
      <c r="AI308" s="205">
        <f ca="1">IF($AH308&gt;0,OFFSET(DATA!$F$6,$AG$10+27*AI$10,$AG308,1,1)/$AH308,0)</f>
        <v>0.51162790697674421</v>
      </c>
      <c r="AJ308" s="205">
        <f ca="1">IF($AH308&gt;0,OFFSET(DATA!$F$6,$AG$10+27*AJ$10,$AG308,1,1)/$AH308,0)</f>
        <v>0</v>
      </c>
      <c r="AK308" s="205">
        <f ca="1">IF($AH308&gt;0,OFFSET(DATA!$F$6,$AG$10+27*AK$10,$AG308,1,1)/$AH308,0)</f>
        <v>9.3023255813953487E-2</v>
      </c>
      <c r="AL308" s="205">
        <f ca="1">IF($AH308&gt;0,OFFSET(DATA!$F$6,$AG$10+27*AL$10,$AG308,1,1)/$AH308,0)</f>
        <v>0.12403100775193798</v>
      </c>
      <c r="AM308" s="205">
        <f ca="1">IF($AH308&gt;0,OFFSET(DATA!$F$6,$AG$10+27*AM$10,$AG308,1,1)/$AH308,0)</f>
        <v>6.9767441860465115E-2</v>
      </c>
      <c r="AN308" s="205">
        <f ca="1">IF($AH308&gt;0,OFFSET(DATA!$F$6,$AG$10+27*AN$10,$AG308,1,1)/$AH308,0)</f>
        <v>4.6511627906976744E-2</v>
      </c>
      <c r="AO308" s="472">
        <f ca="1">OFFSET(DATA!$F$6,$AG$10+27*AO$10,$AG308,1,1)</f>
        <v>10</v>
      </c>
      <c r="AP308" s="472">
        <f t="shared" ca="1" si="10"/>
        <v>10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10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137</v>
      </c>
      <c r="AI309" s="205">
        <f ca="1">IF($AH309&gt;0,OFFSET(DATA!$F$6,$AG$10+27*AI$10,$AG309,1,1)/$AH309,0)</f>
        <v>0.53284671532846717</v>
      </c>
      <c r="AJ309" s="205">
        <f ca="1">IF($AH309&gt;0,OFFSET(DATA!$F$6,$AG$10+27*AJ$10,$AG309,1,1)/$AH309,0)</f>
        <v>0</v>
      </c>
      <c r="AK309" s="205">
        <f ca="1">IF($AH309&gt;0,OFFSET(DATA!$F$6,$AG$10+27*AK$10,$AG309,1,1)/$AH309,0)</f>
        <v>9.4890510948905105E-2</v>
      </c>
      <c r="AL309" s="205">
        <f ca="1">IF($AH309&gt;0,OFFSET(DATA!$F$6,$AG$10+27*AL$10,$AG309,1,1)/$AH309,0)</f>
        <v>0.15328467153284672</v>
      </c>
      <c r="AM309" s="205">
        <f ca="1">IF($AH309&gt;0,OFFSET(DATA!$F$6,$AG$10+27*AM$10,$AG309,1,1)/$AH309,0)</f>
        <v>0.10948905109489052</v>
      </c>
      <c r="AN309" s="205">
        <f ca="1">IF($AH309&gt;0,OFFSET(DATA!$F$6,$AG$10+27*AN$10,$AG309,1,1)/$AH309,0)</f>
        <v>6.569343065693431E-2</v>
      </c>
      <c r="AO309" s="472">
        <f ca="1">OFFSET(DATA!$F$6,$AG$10+27*AO$10,$AG309,1,1)</f>
        <v>10</v>
      </c>
      <c r="AP309" s="472">
        <f t="shared" ca="1" si="10"/>
        <v>10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8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141</v>
      </c>
      <c r="AI310" s="205">
        <f ca="1">IF($AH310&gt;0,OFFSET(DATA!$F$6,$AG$10+27*AI$10,$AG310,1,1)/$AH310,0)</f>
        <v>0.51773049645390068</v>
      </c>
      <c r="AJ310" s="205">
        <f ca="1">IF($AH310&gt;0,OFFSET(DATA!$F$6,$AG$10+27*AJ$10,$AG310,1,1)/$AH310,0)</f>
        <v>0</v>
      </c>
      <c r="AK310" s="205">
        <f ca="1">IF($AH310&gt;0,OFFSET(DATA!$F$6,$AG$10+27*AK$10,$AG310,1,1)/$AH310,0)</f>
        <v>9.2198581560283682E-2</v>
      </c>
      <c r="AL310" s="205">
        <f ca="1">IF($AH310&gt;0,OFFSET(DATA!$F$6,$AG$10+27*AL$10,$AG310,1,1)/$AH310,0)</f>
        <v>0.13475177304964539</v>
      </c>
      <c r="AM310" s="205">
        <f ca="1">IF($AH310&gt;0,OFFSET(DATA!$F$6,$AG$10+27*AM$10,$AG310,1,1)/$AH310,0)</f>
        <v>0.10638297872340426</v>
      </c>
      <c r="AN310" s="205">
        <f ca="1">IF($AH310&gt;0,OFFSET(DATA!$F$6,$AG$10+27*AN$10,$AG310,1,1)/$AH310,0)</f>
        <v>7.8014184397163122E-2</v>
      </c>
      <c r="AO310" s="472">
        <f ca="1">OFFSET(DATA!$F$6,$AG$10+27*AO$10,$AG310,1,1)</f>
        <v>10</v>
      </c>
      <c r="AP310" s="472">
        <f t="shared" ca="1" si="10"/>
        <v>10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8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152</v>
      </c>
      <c r="AI311" s="205">
        <f ca="1">IF($AH311&gt;0,OFFSET(DATA!$F$6,$AG$10+27*AI$10,$AG311,1,1)/$AH311,0)</f>
        <v>0.53947368421052633</v>
      </c>
      <c r="AJ311" s="205">
        <f ca="1">IF($AH311&gt;0,OFFSET(DATA!$F$6,$AG$10+27*AJ$10,$AG311,1,1)/$AH311,0)</f>
        <v>0</v>
      </c>
      <c r="AK311" s="205">
        <f ca="1">IF($AH311&gt;0,OFFSET(DATA!$F$6,$AG$10+27*AK$10,$AG311,1,1)/$AH311,0)</f>
        <v>9.2105263157894732E-2</v>
      </c>
      <c r="AL311" s="205">
        <f ca="1">IF($AH311&gt;0,OFFSET(DATA!$F$6,$AG$10+27*AL$10,$AG311,1,1)/$AH311,0)</f>
        <v>0.125</v>
      </c>
      <c r="AM311" s="205">
        <f ca="1">IF($AH311&gt;0,OFFSET(DATA!$F$6,$AG$10+27*AM$10,$AG311,1,1)/$AH311,0)</f>
        <v>0.10526315789473684</v>
      </c>
      <c r="AN311" s="205">
        <f ca="1">IF($AH311&gt;0,OFFSET(DATA!$F$6,$AG$10+27*AN$10,$AG311,1,1)/$AH311,0)</f>
        <v>9.2105263157894732E-2</v>
      </c>
      <c r="AO311" s="472">
        <f ca="1">OFFSET(DATA!$F$6,$AG$10+27*AO$10,$AG311,1,1)</f>
        <v>9</v>
      </c>
      <c r="AP311" s="472">
        <f t="shared" ca="1" si="10"/>
        <v>9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9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142</v>
      </c>
      <c r="AI312" s="205">
        <f ca="1">IF($AH312&gt;0,OFFSET(DATA!$F$6,$AG$10+27*AI$10,$AG312,1,1)/$AH312,0)</f>
        <v>0.55633802816901412</v>
      </c>
      <c r="AJ312" s="205">
        <f ca="1">IF($AH312&gt;0,OFFSET(DATA!$F$6,$AG$10+27*AJ$10,$AG312,1,1)/$AH312,0)</f>
        <v>0</v>
      </c>
      <c r="AK312" s="205">
        <f ca="1">IF($AH312&gt;0,OFFSET(DATA!$F$6,$AG$10+27*AK$10,$AG312,1,1)/$AH312,0)</f>
        <v>0.10563380281690141</v>
      </c>
      <c r="AL312" s="205">
        <f ca="1">IF($AH312&gt;0,OFFSET(DATA!$F$6,$AG$10+27*AL$10,$AG312,1,1)/$AH312,0)</f>
        <v>7.0422535211267609E-2</v>
      </c>
      <c r="AM312" s="205">
        <f ca="1">IF($AH312&gt;0,OFFSET(DATA!$F$6,$AG$10+27*AM$10,$AG312,1,1)/$AH312,0)</f>
        <v>0.12676056338028169</v>
      </c>
      <c r="AN312" s="205">
        <f ca="1">IF($AH312&gt;0,OFFSET(DATA!$F$6,$AG$10+27*AN$10,$AG312,1,1)/$AH312,0)</f>
        <v>8.4507042253521125E-2</v>
      </c>
      <c r="AO312" s="472">
        <f ca="1">OFFSET(DATA!$F$6,$AG$10+27*AO$10,$AG312,1,1)</f>
        <v>6</v>
      </c>
      <c r="AP312" s="472">
        <f t="shared" ca="1" si="10"/>
        <v>6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6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126</v>
      </c>
      <c r="AI313" s="205">
        <f ca="1">IF($AH313&gt;0,OFFSET(DATA!$F$6,$AG$10+27*AI$10,$AG313,1,1)/$AH313,0)</f>
        <v>0.61111111111111116</v>
      </c>
      <c r="AJ313" s="205">
        <f ca="1">IF($AH313&gt;0,OFFSET(DATA!$F$6,$AG$10+27*AJ$10,$AG313,1,1)/$AH313,0)</f>
        <v>0</v>
      </c>
      <c r="AK313" s="205">
        <f ca="1">IF($AH313&gt;0,OFFSET(DATA!$F$6,$AG$10+27*AK$10,$AG313,1,1)/$AH313,0)</f>
        <v>0.1111111111111111</v>
      </c>
      <c r="AL313" s="205">
        <f ca="1">IF($AH313&gt;0,OFFSET(DATA!$F$6,$AG$10+27*AL$10,$AG313,1,1)/$AH313,0)</f>
        <v>0.1111111111111111</v>
      </c>
      <c r="AM313" s="205">
        <f ca="1">IF($AH313&gt;0,OFFSET(DATA!$F$6,$AG$10+27*AM$10,$AG313,1,1)/$AH313,0)</f>
        <v>6.3492063492063489E-2</v>
      </c>
      <c r="AN313" s="205">
        <f ca="1">IF($AH313&gt;0,OFFSET(DATA!$F$6,$AG$10+27*AN$10,$AG313,1,1)/$AH313,0)</f>
        <v>4.7619047619047616E-2</v>
      </c>
      <c r="AO313" s="472">
        <f ca="1">OFFSET(DATA!$F$6,$AG$10+27*AO$10,$AG313,1,1)</f>
        <v>4</v>
      </c>
      <c r="AP313" s="472">
        <f t="shared" ca="1" si="10"/>
        <v>4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4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131</v>
      </c>
      <c r="AI314" s="205">
        <f ca="1">IF($AH314&gt;0,OFFSET(DATA!$F$6,$AG$10+27*AI$10,$AG314,1,1)/$AH314,0)</f>
        <v>0.61068702290076338</v>
      </c>
      <c r="AJ314" s="205">
        <f ca="1">IF($AH314&gt;0,OFFSET(DATA!$F$6,$AG$10+27*AJ$10,$AG314,1,1)/$AH314,0)</f>
        <v>0</v>
      </c>
      <c r="AK314" s="205">
        <f ca="1">IF($AH314&gt;0,OFFSET(DATA!$F$6,$AG$10+27*AK$10,$AG314,1,1)/$AH314,0)</f>
        <v>9.1603053435114504E-2</v>
      </c>
      <c r="AL314" s="205">
        <f ca="1">IF($AH314&gt;0,OFFSET(DATA!$F$6,$AG$10+27*AL$10,$AG314,1,1)/$AH314,0)</f>
        <v>8.3969465648854963E-2</v>
      </c>
      <c r="AM314" s="205">
        <f ca="1">IF($AH314&gt;0,OFFSET(DATA!$F$6,$AG$10+27*AM$10,$AG314,1,1)/$AH314,0)</f>
        <v>8.3969465648854963E-2</v>
      </c>
      <c r="AN314" s="205">
        <f ca="1">IF($AH314&gt;0,OFFSET(DATA!$F$6,$AG$10+27*AN$10,$AG314,1,1)/$AH314,0)</f>
        <v>5.3435114503816793E-2</v>
      </c>
      <c r="AO314" s="472">
        <f ca="1">OFFSET(DATA!$F$6,$AG$10+27*AO$10,$AG314,1,1)</f>
        <v>4</v>
      </c>
      <c r="AP314" s="472">
        <f t="shared" ca="1" si="10"/>
        <v>4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4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135</v>
      </c>
      <c r="AI315" s="205">
        <f ca="1">IF($AH315&gt;0,OFFSET(DATA!$F$6,$AG$10+27*AI$10,$AG315,1,1)/$AH315,0)</f>
        <v>0.63703703703703707</v>
      </c>
      <c r="AJ315" s="205">
        <f ca="1">IF($AH315&gt;0,OFFSET(DATA!$F$6,$AG$10+27*AJ$10,$AG315,1,1)/$AH315,0)</f>
        <v>0</v>
      </c>
      <c r="AK315" s="205">
        <f ca="1">IF($AH315&gt;0,OFFSET(DATA!$F$6,$AG$10+27*AK$10,$AG315,1,1)/$AH315,0)</f>
        <v>9.6296296296296297E-2</v>
      </c>
      <c r="AL315" s="205">
        <f ca="1">IF($AH315&gt;0,OFFSET(DATA!$F$6,$AG$10+27*AL$10,$AG315,1,1)/$AH315,0)</f>
        <v>7.407407407407407E-2</v>
      </c>
      <c r="AM315" s="205">
        <f ca="1">IF($AH315&gt;0,OFFSET(DATA!$F$6,$AG$10+27*AM$10,$AG315,1,1)/$AH315,0)</f>
        <v>9.6296296296296297E-2</v>
      </c>
      <c r="AN315" s="205">
        <f ca="1">IF($AH315&gt;0,OFFSET(DATA!$F$6,$AG$10+27*AN$10,$AG315,1,1)/$AH315,0)</f>
        <v>5.185185185185185E-2</v>
      </c>
      <c r="AO315" s="472">
        <f ca="1">OFFSET(DATA!$F$6,$AG$10+27*AO$10,$AG315,1,1)</f>
        <v>6</v>
      </c>
      <c r="AP315" s="472">
        <f t="shared" ca="1" si="10"/>
        <v>6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5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140</v>
      </c>
      <c r="AI316" s="205">
        <f ca="1">IF($AH316&gt;0,OFFSET(DATA!$F$6,$AG$10+27*AI$10,$AG316,1,1)/$AH316,0)</f>
        <v>0.62142857142857144</v>
      </c>
      <c r="AJ316" s="205">
        <f ca="1">IF($AH316&gt;0,OFFSET(DATA!$F$6,$AG$10+27*AJ$10,$AG316,1,1)/$AH316,0)</f>
        <v>0</v>
      </c>
      <c r="AK316" s="205">
        <f ca="1">IF($AH316&gt;0,OFFSET(DATA!$F$6,$AG$10+27*AK$10,$AG316,1,1)/$AH316,0)</f>
        <v>9.285714285714286E-2</v>
      </c>
      <c r="AL316" s="205">
        <f ca="1">IF($AH316&gt;0,OFFSET(DATA!$F$6,$AG$10+27*AL$10,$AG316,1,1)/$AH316,0)</f>
        <v>8.5714285714285715E-2</v>
      </c>
      <c r="AM316" s="205">
        <f ca="1">IF($AH316&gt;0,OFFSET(DATA!$F$6,$AG$10+27*AM$10,$AG316,1,1)/$AH316,0)</f>
        <v>0.10714285714285714</v>
      </c>
      <c r="AN316" s="205">
        <f ca="1">IF($AH316&gt;0,OFFSET(DATA!$F$6,$AG$10+27*AN$10,$AG316,1,1)/$AH316,0)</f>
        <v>7.857142857142857E-2</v>
      </c>
      <c r="AO316" s="472">
        <f ca="1">OFFSET(DATA!$F$6,$AG$10+27*AO$10,$AG316,1,1)</f>
        <v>5</v>
      </c>
      <c r="AP316" s="472">
        <f t="shared" ca="1" si="10"/>
        <v>5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5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132</v>
      </c>
      <c r="AI317" s="205">
        <f ca="1">IF($AH317&gt;0,OFFSET(DATA!$F$6,$AG$10+27*AI$10,$AG317,1,1)/$AH317,0)</f>
        <v>0.60227272727272729</v>
      </c>
      <c r="AJ317" s="205">
        <f ca="1">IF($AH317&gt;0,OFFSET(DATA!$F$6,$AG$10+27*AJ$10,$AG317,1,1)/$AH317,0)</f>
        <v>0</v>
      </c>
      <c r="AK317" s="205">
        <f ca="1">IF($AH317&gt;0,OFFSET(DATA!$F$6,$AG$10+27*AK$10,$AG317,1,1)/$AH317,0)</f>
        <v>9.8484848484848481E-2</v>
      </c>
      <c r="AL317" s="205">
        <f ca="1">IF($AH317&gt;0,OFFSET(DATA!$F$6,$AG$10+27*AL$10,$AG317,1,1)/$AH317,0)</f>
        <v>0.10606060606060606</v>
      </c>
      <c r="AM317" s="205">
        <f ca="1">IF($AH317&gt;0,OFFSET(DATA!$F$6,$AG$10+27*AM$10,$AG317,1,1)/$AH317,0)</f>
        <v>9.8484848484848481E-2</v>
      </c>
      <c r="AN317" s="205">
        <f ca="1">IF($AH317&gt;0,OFFSET(DATA!$F$6,$AG$10+27*AN$10,$AG317,1,1)/$AH317,0)</f>
        <v>6.8181818181818177E-2</v>
      </c>
      <c r="AO317" s="472">
        <f ca="1">OFFSET(DATA!$F$6,$AG$10+27*AO$10,$AG317,1,1)</f>
        <v>7</v>
      </c>
      <c r="AP317" s="472">
        <f t="shared" ca="1" si="10"/>
        <v>7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5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132.16666666666666</v>
      </c>
      <c r="AI318" s="205">
        <f ca="1">IF($AH318&gt;0,OFFSET(DATA!$F$6,$AG$10+27*AI$10,$AG318,1,1)/$AH318,0)</f>
        <v>0.60466582597730145</v>
      </c>
      <c r="AJ318" s="205">
        <f ca="1">IF($AH318&gt;0,OFFSET(DATA!$F$6,$AG$10+27*AJ$10,$AG318,1,1)/$AH318,0)</f>
        <v>0</v>
      </c>
      <c r="AK318" s="205">
        <f ca="1">IF($AH318&gt;0,OFFSET(DATA!$F$6,$AG$10+27*AK$10,$AG318,1,1)/$AH318,0)</f>
        <v>0.10592686002522068</v>
      </c>
      <c r="AL318" s="205">
        <f ca="1">IF($AH318&gt;0,OFFSET(DATA!$F$6,$AG$10+27*AL$10,$AG318,1,1)/$AH318,0)</f>
        <v>0.10592686002522068</v>
      </c>
      <c r="AM318" s="205">
        <f ca="1">IF($AH318&gt;0,OFFSET(DATA!$F$6,$AG$10+27*AM$10,$AG318,1,1)/$AH318,0)</f>
        <v>9.836065573770493E-2</v>
      </c>
      <c r="AN318" s="205">
        <f ca="1">IF($AH318&gt;0,OFFSET(DATA!$F$6,$AG$10+27*AN$10,$AG318,1,1)/$AH318,0)</f>
        <v>6.8095838587641871E-2</v>
      </c>
      <c r="AO318" s="472">
        <f ca="1">OFFSET(DATA!$F$6,$AG$10+27*AO$10,$AG318,1,1)</f>
        <v>7</v>
      </c>
      <c r="AP318" s="472">
        <f t="shared" ca="1" si="10"/>
        <v>7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5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133.36111111111111</v>
      </c>
      <c r="AI319" s="205">
        <f ca="1">IF($AH319&gt;0,OFFSET(DATA!$F$6,$AG$10+27*AI$10,$AG319,1,1)/$AH319,0)</f>
        <v>0.60664444907310977</v>
      </c>
      <c r="AJ319" s="205">
        <f ca="1">IF($AH319&gt;0,OFFSET(DATA!$F$6,$AG$10+27*AJ$10,$AG319,1,1)/$AH319,0)</f>
        <v>0</v>
      </c>
      <c r="AK319" s="205">
        <f ca="1">IF($AH319&gt;0,OFFSET(DATA!$F$6,$AG$10+27*AK$10,$AG319,1,1)/$AH319,0)</f>
        <v>0.10497812955634242</v>
      </c>
      <c r="AL319" s="205">
        <f ca="1">IF($AH319&gt;0,OFFSET(DATA!$F$6,$AG$10+27*AL$10,$AG319,1,1)/$AH319,0)</f>
        <v>9.7479691730889398E-2</v>
      </c>
      <c r="AM319" s="205">
        <f ca="1">IF($AH319&gt;0,OFFSET(DATA!$F$6,$AG$10+27*AM$10,$AG319,1,1)/$AH319,0)</f>
        <v>0.10497812955634242</v>
      </c>
      <c r="AN319" s="205">
        <f ca="1">IF($AH319&gt;0,OFFSET(DATA!$F$6,$AG$10+27*AN$10,$AG319,1,1)/$AH319,0)</f>
        <v>7.4984378254530304E-2</v>
      </c>
      <c r="AO319" s="472">
        <f ca="1">OFFSET(DATA!$F$6,$AG$10+27*AO$10,$AG319,1,1)</f>
        <v>7</v>
      </c>
      <c r="AP319" s="472">
        <f t="shared" ca="1" si="10"/>
        <v>7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5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131.92129629629628</v>
      </c>
      <c r="AI320" s="205">
        <f ca="1">IF($AH320&gt;0,OFFSET(DATA!$F$6,$AG$10+27*AI$10,$AG320,1,1)/$AH320,0)</f>
        <v>0.6030356202842605</v>
      </c>
      <c r="AJ320" s="205">
        <f ca="1">IF($AH320&gt;0,OFFSET(DATA!$F$6,$AG$10+27*AJ$10,$AG320,1,1)/$AH320,0)</f>
        <v>0</v>
      </c>
      <c r="AK320" s="205">
        <f ca="1">IF($AH320&gt;0,OFFSET(DATA!$F$6,$AG$10+27*AK$10,$AG320,1,1)/$AH320,0)</f>
        <v>0.11370415862432007</v>
      </c>
      <c r="AL320" s="205">
        <f ca="1">IF($AH320&gt;0,OFFSET(DATA!$F$6,$AG$10+27*AL$10,$AG320,1,1)/$AH320,0)</f>
        <v>9.0963326899456062E-2</v>
      </c>
      <c r="AM320" s="205">
        <f ca="1">IF($AH320&gt;0,OFFSET(DATA!$F$6,$AG$10+27*AM$10,$AG320,1,1)/$AH320,0)</f>
        <v>0.10612388138269874</v>
      </c>
      <c r="AN320" s="205">
        <f ca="1">IF($AH320&gt;0,OFFSET(DATA!$F$6,$AG$10+27*AN$10,$AG320,1,1)/$AH320,0)</f>
        <v>7.5802772416213388E-2</v>
      </c>
      <c r="AO320" s="472">
        <f ca="1">OFFSET(DATA!$F$6,$AG$10+27*AO$10,$AG320,1,1)</f>
        <v>7</v>
      </c>
      <c r="AP320" s="472">
        <f t="shared" ca="1" si="10"/>
        <v>7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5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132.57484567901233</v>
      </c>
      <c r="AI321" s="205">
        <f ca="1">IF($AH321&gt;0,OFFSET(DATA!$F$6,$AG$10+27*AI$10,$AG321,1,1)/$AH321,0)</f>
        <v>0.59950121350041041</v>
      </c>
      <c r="AJ321" s="205">
        <f ca="1">IF($AH321&gt;0,OFFSET(DATA!$F$6,$AG$10+27*AJ$10,$AG321,1,1)/$AH321,0)</f>
        <v>0</v>
      </c>
      <c r="AK321" s="205">
        <f ca="1">IF($AH321&gt;0,OFFSET(DATA!$F$6,$AG$10+27*AK$10,$AG321,1,1)/$AH321,0)</f>
        <v>0.11314363537950263</v>
      </c>
      <c r="AL321" s="205">
        <f ca="1">IF($AH321&gt;0,OFFSET(DATA!$F$6,$AG$10+27*AL$10,$AG321,1,1)/$AH321,0)</f>
        <v>8.2971999278301928E-2</v>
      </c>
      <c r="AM321" s="205">
        <f ca="1">IF($AH321&gt;0,OFFSET(DATA!$F$6,$AG$10+27*AM$10,$AG321,1,1)/$AH321,0)</f>
        <v>9.8057817328902272E-2</v>
      </c>
      <c r="AN321" s="205">
        <f ca="1">IF($AH321&gt;0,OFFSET(DATA!$F$6,$AG$10+27*AN$10,$AG321,1,1)/$AH321,0)</f>
        <v>6.788618122770157E-2</v>
      </c>
      <c r="AO321" s="472">
        <f ca="1">OFFSET(DATA!$F$6,$AG$10+27*AO$10,$AG321,1,1)</f>
        <v>7</v>
      </c>
      <c r="AP321" s="472">
        <f t="shared" ca="1" si="10"/>
        <v>7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5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131.67065329218107</v>
      </c>
      <c r="AI322" s="205">
        <f ca="1">IF($AH322&gt;0,OFFSET(DATA!$F$6,$AG$10+27*AI$10,$AG322,1,1)/$AH322,0)</f>
        <v>0.59916092945302679</v>
      </c>
      <c r="AJ322" s="205">
        <f ca="1">IF($AH322&gt;0,OFFSET(DATA!$F$6,$AG$10+27*AJ$10,$AG322,1,1)/$AH322,0)</f>
        <v>0</v>
      </c>
      <c r="AK322" s="205">
        <f ca="1">IF($AH322&gt;0,OFFSET(DATA!$F$6,$AG$10+27*AK$10,$AG322,1,1)/$AH322,0)</f>
        <v>0.11392060132575295</v>
      </c>
      <c r="AL322" s="205">
        <f ca="1">IF($AH322&gt;0,OFFSET(DATA!$F$6,$AG$10+27*AL$10,$AG322,1,1)/$AH322,0)</f>
        <v>7.594706755050197E-2</v>
      </c>
      <c r="AM322" s="205">
        <f ca="1">IF($AH322&gt;0,OFFSET(DATA!$F$6,$AG$10+27*AM$10,$AG322,1,1)/$AH322,0)</f>
        <v>9.8731187815652557E-2</v>
      </c>
      <c r="AN322" s="205">
        <f ca="1">IF($AH322&gt;0,OFFSET(DATA!$F$6,$AG$10+27*AN$10,$AG322,1,1)/$AH322,0)</f>
        <v>6.8352360795451775E-2</v>
      </c>
      <c r="AO322" s="472">
        <f ca="1">OFFSET(DATA!$F$6,$AG$10+27*AO$10,$AG322,1,1)</f>
        <v>6</v>
      </c>
      <c r="AP322" s="472">
        <f t="shared" ca="1" si="10"/>
        <v>6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5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131.61576217421126</v>
      </c>
      <c r="AI323" s="205">
        <f ca="1">IF($AH323&gt;0,OFFSET(DATA!$F$6,$AG$10+27*AI$10,$AG323,1,1)/$AH323,0)</f>
        <v>0.6011734071147018</v>
      </c>
      <c r="AJ323" s="205">
        <f ca="1">IF($AH323&gt;0,OFFSET(DATA!$F$6,$AG$10+27*AJ$10,$AG323,1,1)/$AH323,0)</f>
        <v>0</v>
      </c>
      <c r="AK323" s="205">
        <f ca="1">IF($AH323&gt;0,OFFSET(DATA!$F$6,$AG$10+27*AK$10,$AG323,1,1)/$AH323,0)</f>
        <v>0.11396811257412674</v>
      </c>
      <c r="AL323" s="205">
        <f ca="1">IF($AH323&gt;0,OFFSET(DATA!$F$6,$AG$10+27*AL$10,$AG323,1,1)/$AH323,0)</f>
        <v>7.5978741716084486E-2</v>
      </c>
      <c r="AM323" s="205">
        <f ca="1">IF($AH323&gt;0,OFFSET(DATA!$F$6,$AG$10+27*AM$10,$AG323,1,1)/$AH323,0)</f>
        <v>9.1174490059301394E-2</v>
      </c>
      <c r="AN323" s="205">
        <f ca="1">IF($AH323&gt;0,OFFSET(DATA!$F$6,$AG$10+27*AN$10,$AG323,1,1)/$AH323,0)</f>
        <v>6.0782993372867591E-2</v>
      </c>
      <c r="AO323" s="472">
        <f ca="1">OFFSET(DATA!$F$6,$AG$10+27*AO$10,$AG323,1,1)</f>
        <v>5</v>
      </c>
      <c r="AP323" s="472">
        <f t="shared" ca="1" si="10"/>
        <v>5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5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128.85727809213535</v>
      </c>
      <c r="AI324" s="205">
        <f ca="1">IF($AH324&gt;0,OFFSET(DATA!$F$6,$AG$10+27*AI$10,$AG324,1,1)/$AH324,0)</f>
        <v>0.59878988265373356</v>
      </c>
      <c r="AJ324" s="205">
        <f ca="1">IF($AH324&gt;0,OFFSET(DATA!$F$6,$AG$10+27*AJ$10,$AG324,1,1)/$AH324,0)</f>
        <v>0</v>
      </c>
      <c r="AK324" s="205">
        <f ca="1">IF($AH324&gt;0,OFFSET(DATA!$F$6,$AG$10+27*AK$10,$AG324,1,1)/$AH324,0)</f>
        <v>0.12416838409825562</v>
      </c>
      <c r="AL324" s="205">
        <f ca="1">IF($AH324&gt;0,OFFSET(DATA!$F$6,$AG$10+27*AL$10,$AG324,1,1)/$AH324,0)</f>
        <v>7.7605240061409758E-2</v>
      </c>
      <c r="AM324" s="205">
        <f ca="1">IF($AH324&gt;0,OFFSET(DATA!$F$6,$AG$10+27*AM$10,$AG324,1,1)/$AH324,0)</f>
        <v>9.3126288073691707E-2</v>
      </c>
      <c r="AN324" s="205">
        <f ca="1">IF($AH324&gt;0,OFFSET(DATA!$F$6,$AG$10+27*AN$10,$AG324,1,1)/$AH324,0)</f>
        <v>6.2084192049127809E-2</v>
      </c>
      <c r="AO324" s="472">
        <f ca="1">OFFSET(DATA!$F$6,$AG$10+27*AO$10,$AG324,1,1)</f>
        <v>7</v>
      </c>
      <c r="AP324" s="472">
        <f t="shared" ca="1" si="10"/>
        <v>7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5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128.10663925563938</v>
      </c>
      <c r="AI325" s="205">
        <f ca="1">IF($AH325&gt;0,OFFSET(DATA!$F$6,$AG$10+27*AI$10,$AG325,1,1)/$AH325,0)</f>
        <v>0.60002909281560923</v>
      </c>
      <c r="AJ325" s="205">
        <f ca="1">IF($AH325&gt;0,OFFSET(DATA!$F$6,$AG$10+27*AJ$10,$AG325,1,1)/$AH325,0)</f>
        <v>0</v>
      </c>
      <c r="AK325" s="205">
        <f ca="1">IF($AH325&gt;0,OFFSET(DATA!$F$6,$AG$10+27*AK$10,$AG325,1,1)/$AH325,0)</f>
        <v>0.12489594679063962</v>
      </c>
      <c r="AL325" s="205">
        <f ca="1">IF($AH325&gt;0,OFFSET(DATA!$F$6,$AG$10+27*AL$10,$AG325,1,1)/$AH325,0)</f>
        <v>7.8059966744149764E-2</v>
      </c>
      <c r="AM325" s="205">
        <f ca="1">IF($AH325&gt;0,OFFSET(DATA!$F$6,$AG$10+27*AM$10,$AG325,1,1)/$AH325,0)</f>
        <v>9.3671960092979706E-2</v>
      </c>
      <c r="AN325" s="205">
        <f ca="1">IF($AH325&gt;0,OFFSET(DATA!$F$6,$AG$10+27*AN$10,$AG325,1,1)/$AH325,0)</f>
        <v>6.2447973395319809E-2</v>
      </c>
      <c r="AO325" s="472">
        <f ca="1">OFFSET(DATA!$F$6,$AG$10+27*AO$10,$AG325,1,1)</f>
        <v>7</v>
      </c>
      <c r="AP325" s="472">
        <f t="shared" ca="1" si="10"/>
        <v>7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5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130.56503569863588</v>
      </c>
      <c r="AI326" s="205">
        <f ca="1">IF($AH326&gt;0,OFFSET(DATA!$F$6,$AG$10+27*AI$10,$AG326,1,1)/$AH326,0)</f>
        <v>0.59973289314066258</v>
      </c>
      <c r="AJ326" s="205">
        <f ca="1">IF($AH326&gt;0,OFFSET(DATA!$F$6,$AG$10+27*AJ$10,$AG326,1,1)/$AH326,0)</f>
        <v>0</v>
      </c>
      <c r="AK326" s="205">
        <f ca="1">IF($AH326&gt;0,OFFSET(DATA!$F$6,$AG$10+27*AK$10,$AG326,1,1)/$AH326,0)</f>
        <v>0.1302033113921755</v>
      </c>
      <c r="AL326" s="205">
        <f ca="1">IF($AH326&gt;0,OFFSET(DATA!$F$6,$AG$10+27*AL$10,$AG326,1,1)/$AH326,0)</f>
        <v>7.6590183171867957E-2</v>
      </c>
      <c r="AM326" s="205">
        <f ca="1">IF($AH326&gt;0,OFFSET(DATA!$F$6,$AG$10+27*AM$10,$AG326,1,1)/$AH326,0)</f>
        <v>9.1908219806241545E-2</v>
      </c>
      <c r="AN326" s="205">
        <f ca="1">IF($AH326&gt;0,OFFSET(DATA!$F$6,$AG$10+27*AN$10,$AG326,1,1)/$AH326,0)</f>
        <v>6.1272146537494361E-2</v>
      </c>
      <c r="AO326" s="472">
        <f ca="1">OFFSET(DATA!$F$6,$AG$10+27*AO$10,$AG326,1,1)</f>
        <v>7</v>
      </c>
      <c r="AP326" s="472">
        <f t="shared" ca="1" si="10"/>
        <v>7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5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118</v>
      </c>
      <c r="AI327" s="205">
        <f ca="1">IF($AH327&gt;0,OFFSET(DATA!$F$6,$AG$10+27*AI$10,$AG327,1,1)/$AH327,0)</f>
        <v>0.57627118644067798</v>
      </c>
      <c r="AJ327" s="205">
        <f ca="1">IF($AH327&gt;0,OFFSET(DATA!$F$6,$AG$10+27*AJ$10,$AG327,1,1)/$AH327,0)</f>
        <v>0</v>
      </c>
      <c r="AK327" s="205">
        <f ca="1">IF($AH327&gt;0,OFFSET(DATA!$F$6,$AG$10+27*AK$10,$AG327,1,1)/$AH327,0)</f>
        <v>0.13559322033898305</v>
      </c>
      <c r="AL327" s="205">
        <f ca="1">IF($AH327&gt;0,OFFSET(DATA!$F$6,$AG$10+27*AL$10,$AG327,1,1)/$AH327,0)</f>
        <v>6.7796610169491525E-2</v>
      </c>
      <c r="AM327" s="205">
        <f ca="1">IF($AH327&gt;0,OFFSET(DATA!$F$6,$AG$10+27*AM$10,$AG327,1,1)/$AH327,0)</f>
        <v>0.11016949152542373</v>
      </c>
      <c r="AN327" s="205">
        <f ca="1">IF($AH327&gt;0,OFFSET(DATA!$F$6,$AG$10+27*AN$10,$AG327,1,1)/$AH327,0)</f>
        <v>5.0847457627118647E-2</v>
      </c>
      <c r="AO327" s="472">
        <f ca="1">OFFSET(DATA!$F$6,$AG$10+27*AO$10,$AG327,1,1)</f>
        <v>4</v>
      </c>
      <c r="AP327" s="472">
        <f t="shared" ca="1" si="10"/>
        <v>4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4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129</v>
      </c>
      <c r="AI328" s="205">
        <f ca="1">IF($AH328&gt;0,OFFSET(DATA!$F$6,$AG$10+27*AI$10,$AG328,1,1)/$AH328,0)</f>
        <v>0.54263565891472865</v>
      </c>
      <c r="AJ328" s="205">
        <f ca="1">IF($AH328&gt;0,OFFSET(DATA!$F$6,$AG$10+27*AJ$10,$AG328,1,1)/$AH328,0)</f>
        <v>0</v>
      </c>
      <c r="AK328" s="205">
        <f ca="1">IF($AH328&gt;0,OFFSET(DATA!$F$6,$AG$10+27*AK$10,$AG328,1,1)/$AH328,0)</f>
        <v>0.12403100775193798</v>
      </c>
      <c r="AL328" s="205">
        <f ca="1">IF($AH328&gt;0,OFFSET(DATA!$F$6,$AG$10+27*AL$10,$AG328,1,1)/$AH328,0)</f>
        <v>9.3023255813953487E-2</v>
      </c>
      <c r="AM328" s="205">
        <f ca="1">IF($AH328&gt;0,OFFSET(DATA!$F$6,$AG$10+27*AM$10,$AG328,1,1)/$AH328,0)</f>
        <v>0.10077519379844961</v>
      </c>
      <c r="AN328" s="205">
        <f ca="1">IF($AH328&gt;0,OFFSET(DATA!$F$6,$AG$10+27*AN$10,$AG328,1,1)/$AH328,0)</f>
        <v>8.5271317829457363E-2</v>
      </c>
      <c r="AO328" s="472">
        <f ca="1">OFFSET(DATA!$F$6,$AG$10+27*AO$10,$AG328,1,1)</f>
        <v>11</v>
      </c>
      <c r="AP328" s="472">
        <f t="shared" ca="1" si="10"/>
        <v>11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9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130</v>
      </c>
      <c r="AI329" s="205">
        <f ca="1">IF($AH329&gt;0,OFFSET(DATA!$F$6,$AG$10+27*AI$10,$AG329,1,1)/$AH329,0)</f>
        <v>0.56153846153846154</v>
      </c>
      <c r="AJ329" s="205">
        <f ca="1">IF($AH329&gt;0,OFFSET(DATA!$F$6,$AG$10+27*AJ$10,$AG329,1,1)/$AH329,0)</f>
        <v>0</v>
      </c>
      <c r="AK329" s="205">
        <f ca="1">IF($AH329&gt;0,OFFSET(DATA!$F$6,$AG$10+27*AK$10,$AG329,1,1)/$AH329,0)</f>
        <v>0.13846153846153847</v>
      </c>
      <c r="AL329" s="205">
        <f ca="1">IF($AH329&gt;0,OFFSET(DATA!$F$6,$AG$10+27*AL$10,$AG329,1,1)/$AH329,0)</f>
        <v>6.9230769230769235E-2</v>
      </c>
      <c r="AM329" s="205">
        <f ca="1">IF($AH329&gt;0,OFFSET(DATA!$F$6,$AG$10+27*AM$10,$AG329,1,1)/$AH329,0)</f>
        <v>0.13076923076923078</v>
      </c>
      <c r="AN329" s="205">
        <f ca="1">IF($AH329&gt;0,OFFSET(DATA!$F$6,$AG$10+27*AN$10,$AG329,1,1)/$AH329,0)</f>
        <v>0.1</v>
      </c>
      <c r="AO329" s="472">
        <f ca="1">OFFSET(DATA!$F$6,$AG$10+27*AO$10,$AG329,1,1)</f>
        <v>8</v>
      </c>
      <c r="AP329" s="472">
        <f t="shared" ca="1" si="10"/>
        <v>8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6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119</v>
      </c>
      <c r="AI330" s="205">
        <f ca="1">IF($AH330&gt;0,OFFSET(DATA!$F$6,$AG$10+27*AI$10,$AG330,1,1)/$AH330,0)</f>
        <v>0.53781512605042014</v>
      </c>
      <c r="AJ330" s="205">
        <f ca="1">IF($AH330&gt;0,OFFSET(DATA!$F$6,$AG$10+27*AJ$10,$AG330,1,1)/$AH330,0)</f>
        <v>0</v>
      </c>
      <c r="AK330" s="205">
        <f ca="1">IF($AH330&gt;0,OFFSET(DATA!$F$6,$AG$10+27*AK$10,$AG330,1,1)/$AH330,0)</f>
        <v>0.14285714285714285</v>
      </c>
      <c r="AL330" s="205">
        <f ca="1">IF($AH330&gt;0,OFFSET(DATA!$F$6,$AG$10+27*AL$10,$AG330,1,1)/$AH330,0)</f>
        <v>3.3613445378151259E-2</v>
      </c>
      <c r="AM330" s="205">
        <f ca="1">IF($AH330&gt;0,OFFSET(DATA!$F$6,$AG$10+27*AM$10,$AG330,1,1)/$AH330,0)</f>
        <v>9.2436974789915971E-2</v>
      </c>
      <c r="AN330" s="205">
        <f ca="1">IF($AH330&gt;0,OFFSET(DATA!$F$6,$AG$10+27*AN$10,$AG330,1,1)/$AH330,0)</f>
        <v>7.5630252100840331E-2</v>
      </c>
      <c r="AO330" s="472">
        <f ca="1">OFFSET(DATA!$F$6,$AG$10+27*AO$10,$AG330,1,1)</f>
        <v>9</v>
      </c>
      <c r="AP330" s="472">
        <f t="shared" ca="1" si="10"/>
        <v>9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9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126</v>
      </c>
      <c r="AI331" s="205">
        <f ca="1">IF($AH331&gt;0,OFFSET(DATA!$F$6,$AG$10+27*AI$10,$AG331,1,1)/$AH331,0)</f>
        <v>0.55555555555555558</v>
      </c>
      <c r="AJ331" s="205">
        <f ca="1">IF($AH331&gt;0,OFFSET(DATA!$F$6,$AG$10+27*AJ$10,$AG331,1,1)/$AH331,0)</f>
        <v>0</v>
      </c>
      <c r="AK331" s="205">
        <f ca="1">IF($AH331&gt;0,OFFSET(DATA!$F$6,$AG$10+27*AK$10,$AG331,1,1)/$AH331,0)</f>
        <v>0.12698412698412698</v>
      </c>
      <c r="AL331" s="205">
        <f ca="1">IF($AH331&gt;0,OFFSET(DATA!$F$6,$AG$10+27*AL$10,$AG331,1,1)/$AH331,0)</f>
        <v>7.9365079365079361E-2</v>
      </c>
      <c r="AM331" s="205">
        <f ca="1">IF($AH331&gt;0,OFFSET(DATA!$F$6,$AG$10+27*AM$10,$AG331,1,1)/$AH331,0)</f>
        <v>8.7301587301587297E-2</v>
      </c>
      <c r="AN331" s="205">
        <f ca="1">IF($AH331&gt;0,OFFSET(DATA!$F$6,$AG$10+27*AN$10,$AG331,1,1)/$AH331,0)</f>
        <v>6.3492063492063489E-2</v>
      </c>
      <c r="AO331" s="472">
        <f ca="1">OFFSET(DATA!$F$6,$AG$10+27*AO$10,$AG331,1,1)</f>
        <v>8</v>
      </c>
      <c r="AP331" s="472">
        <f t="shared" ca="1" si="10"/>
        <v>8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7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128</v>
      </c>
      <c r="AI332" s="205">
        <f ca="1">IF($AH332&gt;0,OFFSET(DATA!$F$6,$AG$10+27*AI$10,$AG332,1,1)/$AH332,0)</f>
        <v>0.578125</v>
      </c>
      <c r="AJ332" s="205">
        <f ca="1">IF($AH332&gt;0,OFFSET(DATA!$F$6,$AG$10+27*AJ$10,$AG332,1,1)/$AH332,0)</f>
        <v>0</v>
      </c>
      <c r="AK332" s="205">
        <f ca="1">IF($AH332&gt;0,OFFSET(DATA!$F$6,$AG$10+27*AK$10,$AG332,1,1)/$AH332,0)</f>
        <v>0.125</v>
      </c>
      <c r="AL332" s="205">
        <f ca="1">IF($AH332&gt;0,OFFSET(DATA!$F$6,$AG$10+27*AL$10,$AG332,1,1)/$AH332,0)</f>
        <v>8.59375E-2</v>
      </c>
      <c r="AM332" s="205">
        <f ca="1">IF($AH332&gt;0,OFFSET(DATA!$F$6,$AG$10+27*AM$10,$AG332,1,1)/$AH332,0)</f>
        <v>9.375E-2</v>
      </c>
      <c r="AN332" s="205">
        <f ca="1">IF($AH332&gt;0,OFFSET(DATA!$F$6,$AG$10+27*AN$10,$AG332,1,1)/$AH332,0)</f>
        <v>6.25E-2</v>
      </c>
      <c r="AO332" s="472">
        <f ca="1">OFFSET(DATA!$F$6,$AG$10+27*AO$10,$AG332,1,1)</f>
        <v>8</v>
      </c>
      <c r="AP332" s="472">
        <f t="shared" ca="1" si="10"/>
        <v>8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6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128</v>
      </c>
      <c r="AI333" s="205">
        <f ca="1">IF($AH333&gt;0,OFFSET(DATA!$F$6,$AG$10+27*AI$10,$AG333,1,1)/$AH333,0)</f>
        <v>0.59375</v>
      </c>
      <c r="AJ333" s="205">
        <f ca="1">IF($AH333&gt;0,OFFSET(DATA!$F$6,$AG$10+27*AJ$10,$AG333,1,1)/$AH333,0)</f>
        <v>7.8125E-3</v>
      </c>
      <c r="AK333" s="205">
        <f ca="1">IF($AH333&gt;0,OFFSET(DATA!$F$6,$AG$10+27*AK$10,$AG333,1,1)/$AH333,0)</f>
        <v>0.140625</v>
      </c>
      <c r="AL333" s="205">
        <f ca="1">IF($AH333&gt;0,OFFSET(DATA!$F$6,$AG$10+27*AL$10,$AG333,1,1)/$AH333,0)</f>
        <v>7.8125E-2</v>
      </c>
      <c r="AM333" s="205">
        <f ca="1">IF($AH333&gt;0,OFFSET(DATA!$F$6,$AG$10+27*AM$10,$AG333,1,1)/$AH333,0)</f>
        <v>9.375E-2</v>
      </c>
      <c r="AN333" s="205">
        <f ca="1">IF($AH333&gt;0,OFFSET(DATA!$F$6,$AG$10+27*AN$10,$AG333,1,1)/$AH333,0)</f>
        <v>5.46875E-2</v>
      </c>
      <c r="AO333" s="472">
        <f ca="1">OFFSET(DATA!$F$6,$AG$10+27*AO$10,$AG333,1,1)</f>
        <v>7</v>
      </c>
      <c r="AP333" s="472">
        <f t="shared" ca="1" si="10"/>
        <v>7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7" ca="1" si="11">RANK(OFFSET($BA332,$AG$12,$AG$10,1,1),$BB333:$BY333,OFFSET($AZ$21,7-$AG$8,0,1,1))</f>
        <v>6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112</v>
      </c>
      <c r="AI334" s="205">
        <f ca="1">IF($AH334&gt;0,OFFSET(DATA!$F$6,$AG$10+27*AI$10,$AG334,1,1)/$AH334,0)</f>
        <v>0.5803571428571429</v>
      </c>
      <c r="AJ334" s="205">
        <f ca="1">IF($AH334&gt;0,OFFSET(DATA!$F$6,$AG$10+27*AJ$10,$AG334,1,1)/$AH334,0)</f>
        <v>0</v>
      </c>
      <c r="AK334" s="205">
        <f ca="1">IF($AH334&gt;0,OFFSET(DATA!$F$6,$AG$10+27*AK$10,$AG334,1,1)/$AH334,0)</f>
        <v>0.16071428571428573</v>
      </c>
      <c r="AL334" s="205">
        <f ca="1">IF($AH334&gt;0,OFFSET(DATA!$F$6,$AG$10+27*AL$10,$AG334,1,1)/$AH334,0)</f>
        <v>0.10714285714285714</v>
      </c>
      <c r="AM334" s="205">
        <f ca="1">IF($AH334&gt;0,OFFSET(DATA!$F$6,$AG$10+27*AM$10,$AG334,1,1)/$AH334,0)</f>
        <v>4.4642857142857144E-2</v>
      </c>
      <c r="AN334" s="205">
        <f ca="1">IF($AH334&gt;0,OFFSET(DATA!$F$6,$AG$10+27*AN$10,$AG334,1,1)/$AH334,0)</f>
        <v>3.5714285714285712E-2</v>
      </c>
      <c r="AO334" s="472">
        <f ca="1">OFFSET(DATA!$F$6,$AG$10+27*AO$10,$AG334,1,1)</f>
        <v>8</v>
      </c>
      <c r="AP334" s="472">
        <f t="shared" ca="1" si="10"/>
        <v>8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6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112</v>
      </c>
      <c r="AI335" s="205">
        <f ca="1">IF($AH335&gt;0,OFFSET(DATA!$F$6,$AG$10+27*AI$10,$AG335,1,1)/$AH335,0)</f>
        <v>0.5982142857142857</v>
      </c>
      <c r="AJ335" s="205">
        <f ca="1">IF($AH335&gt;0,OFFSET(DATA!$F$6,$AG$10+27*AJ$10,$AG335,1,1)/$AH335,0)</f>
        <v>0</v>
      </c>
      <c r="AK335" s="205">
        <f ca="1">IF($AH335&gt;0,OFFSET(DATA!$F$6,$AG$10+27*AK$10,$AG335,1,1)/$AH335,0)</f>
        <v>0.15178571428571427</v>
      </c>
      <c r="AL335" s="205">
        <f ca="1">IF($AH335&gt;0,OFFSET(DATA!$F$6,$AG$10+27*AL$10,$AG335,1,1)/$AH335,0)</f>
        <v>7.1428571428571425E-2</v>
      </c>
      <c r="AM335" s="205">
        <f ca="1">IF($AH335&gt;0,OFFSET(DATA!$F$6,$AG$10+27*AM$10,$AG335,1,1)/$AH335,0)</f>
        <v>9.8214285714285712E-2</v>
      </c>
      <c r="AN335" s="205">
        <f ca="1">IF($AH335&gt;0,OFFSET(DATA!$F$6,$AG$10+27*AN$10,$AG335,1,1)/$AH335,0)</f>
        <v>6.25E-2</v>
      </c>
      <c r="AO335" s="472">
        <f ca="1">OFFSET(DATA!$F$6,$AG$10+27*AO$10,$AG335,1,1)</f>
        <v>8</v>
      </c>
      <c r="AP335" s="472">
        <f t="shared" ca="1" si="10"/>
        <v>8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5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117</v>
      </c>
      <c r="AI336" s="205">
        <f ca="1">IF($AH336&gt;0,OFFSET(DATA!$F$6,$AG$10+27*AI$10,$AG336,1,1)/$AH336,0)</f>
        <v>0.58974358974358976</v>
      </c>
      <c r="AJ336" s="205">
        <f ca="1">IF($AH336&gt;0,OFFSET(DATA!$F$6,$AG$10+27*AJ$10,$AG336,1,1)/$AH336,0)</f>
        <v>0</v>
      </c>
      <c r="AK336" s="205">
        <f ca="1">IF($AH336&gt;0,OFFSET(DATA!$F$6,$AG$10+27*AK$10,$AG336,1,1)/$AH336,0)</f>
        <v>0.14529914529914531</v>
      </c>
      <c r="AL336" s="205">
        <f ca="1">IF($AH336&gt;0,OFFSET(DATA!$F$6,$AG$10+27*AL$10,$AG336,1,1)/$AH336,0)</f>
        <v>7.6923076923076927E-2</v>
      </c>
      <c r="AM336" s="205">
        <f ca="1">IF($AH336&gt;0,OFFSET(DATA!$F$6,$AG$10+27*AM$10,$AG336,1,1)/$AH336,0)</f>
        <v>9.4017094017094016E-2</v>
      </c>
      <c r="AN336" s="205">
        <f ca="1">IF($AH336&gt;0,OFFSET(DATA!$F$6,$AG$10+27*AN$10,$AG336,1,1)/$AH336,0)</f>
        <v>5.9829059829059832E-2</v>
      </c>
      <c r="AO336" s="472">
        <f ca="1">OFFSET(DATA!$F$6,$AG$10+27*AO$10,$AG336,1,1)</f>
        <v>9</v>
      </c>
      <c r="AP336" s="472">
        <f t="shared" ca="1" si="10"/>
        <v>9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7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130</v>
      </c>
      <c r="AI337" s="205">
        <f ca="1">IF($AH337&gt;0,OFFSET(DATA!$F$6,$AG$10+27*AI$10,$AG337,1,1)/$AH337,0)</f>
        <v>0.56153846153846154</v>
      </c>
      <c r="AJ337" s="205">
        <f ca="1">IF($AH337&gt;0,OFFSET(DATA!$F$6,$AG$10+27*AJ$10,$AG337,1,1)/$AH337,0)</f>
        <v>0</v>
      </c>
      <c r="AK337" s="205">
        <f ca="1">IF($AH337&gt;0,OFFSET(DATA!$F$6,$AG$10+27*AK$10,$AG337,1,1)/$AH337,0)</f>
        <v>0.13846153846153847</v>
      </c>
      <c r="AL337" s="205">
        <f ca="1">IF($AH337&gt;0,OFFSET(DATA!$F$6,$AG$10+27*AL$10,$AG337,1,1)/$AH337,0)</f>
        <v>6.9230769230769235E-2</v>
      </c>
      <c r="AM337" s="205">
        <f ca="1">IF($AH337&gt;0,OFFSET(DATA!$F$6,$AG$10+27*AM$10,$AG337,1,1)/$AH337,0)</f>
        <v>0.13076923076923078</v>
      </c>
      <c r="AN337" s="205">
        <f ca="1">IF($AH337&gt;0,OFFSET(DATA!$F$6,$AG$10+27*AN$10,$AG337,1,1)/$AH337,0)</f>
        <v>0.1</v>
      </c>
      <c r="AO337" s="472">
        <f ca="1">OFFSET(DATA!$F$6,$AG$10+27*AO$10,$AG337,1,1)</f>
        <v>8</v>
      </c>
      <c r="AP337" s="472">
        <f t="shared" ca="1" si="10"/>
        <v>8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6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96</v>
      </c>
      <c r="AI338" s="205">
        <f ca="1">IF($AH338&gt;0,OFFSET(DATA!$F$6,$AG$10+27*AI$10,$AG338,1,1)/$AH338,0)</f>
        <v>0.60416666666666663</v>
      </c>
      <c r="AJ338" s="205">
        <f ca="1">IF($AH338&gt;0,OFFSET(DATA!$F$6,$AG$10+27*AJ$10,$AG338,1,1)/$AH338,0)</f>
        <v>0</v>
      </c>
      <c r="AK338" s="205">
        <f ca="1">IF($AH338&gt;0,OFFSET(DATA!$F$6,$AG$10+27*AK$10,$AG338,1,1)/$AH338,0)</f>
        <v>0.13541666666666666</v>
      </c>
      <c r="AL338" s="205">
        <f ca="1">IF($AH338&gt;0,OFFSET(DATA!$F$6,$AG$10+27*AL$10,$AG338,1,1)/$AH338,0)</f>
        <v>6.25E-2</v>
      </c>
      <c r="AM338" s="205">
        <f ca="1">IF($AH338&gt;0,OFFSET(DATA!$F$6,$AG$10+27*AM$10,$AG338,1,1)/$AH338,0)</f>
        <v>0.10416666666666667</v>
      </c>
      <c r="AN338" s="205">
        <f ca="1">IF($AH338&gt;0,OFFSET(DATA!$F$6,$AG$10+27*AN$10,$AG338,1,1)/$AH338,0)</f>
        <v>6.25E-2</v>
      </c>
      <c r="AO338" s="472">
        <f ca="1">OFFSET(DATA!$F$6,$AG$10+27*AO$10,$AG338,1,1)</f>
        <v>6</v>
      </c>
      <c r="AP338" s="472">
        <f t="shared" ca="1" si="10"/>
        <v>6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4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94</v>
      </c>
      <c r="AI339" s="205">
        <f ca="1">IF($AH339&gt;0,OFFSET(DATA!$F$6,$AG$10+27*AI$10,$AG339,1,1)/$AH339,0)</f>
        <v>0.58510638297872342</v>
      </c>
      <c r="AJ339" s="205">
        <f ca="1">IF($AH339&gt;0,OFFSET(DATA!$F$6,$AG$10+27*AJ$10,$AG339,1,1)/$AH339,0)</f>
        <v>0</v>
      </c>
      <c r="AK339" s="205">
        <f ca="1">IF($AH339&gt;0,OFFSET(DATA!$F$6,$AG$10+27*AK$10,$AG339,1,1)/$AH339,0)</f>
        <v>0.14893617021276595</v>
      </c>
      <c r="AL339" s="205">
        <f ca="1">IF($AH339&gt;0,OFFSET(DATA!$F$6,$AG$10+27*AL$10,$AG339,1,1)/$AH339,0)</f>
        <v>7.4468085106382975E-2</v>
      </c>
      <c r="AM339" s="205">
        <f ca="1">IF($AH339&gt;0,OFFSET(DATA!$F$6,$AG$10+27*AM$10,$AG339,1,1)/$AH339,0)</f>
        <v>7.4468085106382975E-2</v>
      </c>
      <c r="AN339" s="205">
        <f ca="1">IF($AH339&gt;0,OFFSET(DATA!$F$6,$AG$10+27*AN$10,$AG339,1,1)/$AH339,0)</f>
        <v>4.2553191489361701E-2</v>
      </c>
      <c r="AO339" s="472">
        <f ca="1">OFFSET(DATA!$F$6,$AG$10+27*AO$10,$AG339,1,1)</f>
        <v>5</v>
      </c>
      <c r="AP339" s="472">
        <f t="shared" ca="1" si="10"/>
        <v>5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5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96</v>
      </c>
      <c r="AI340" s="205">
        <f ca="1">IF($AH340&gt;0,OFFSET(DATA!$F$6,$AG$10+27*AI$10,$AG340,1,1)/$AH340,0)</f>
        <v>0.58333333333333337</v>
      </c>
      <c r="AJ340" s="205">
        <f ca="1">IF($AH340&gt;0,OFFSET(DATA!$F$6,$AG$10+27*AJ$10,$AG340,1,1)/$AH340,0)</f>
        <v>1.0416666666666666E-2</v>
      </c>
      <c r="AK340" s="205">
        <f ca="1">IF($AH340&gt;0,OFFSET(DATA!$F$6,$AG$10+27*AK$10,$AG340,1,1)/$AH340,0)</f>
        <v>0.14583333333333334</v>
      </c>
      <c r="AL340" s="205">
        <f ca="1">IF($AH340&gt;0,OFFSET(DATA!$F$6,$AG$10+27*AL$10,$AG340,1,1)/$AH340,0)</f>
        <v>8.3333333333333329E-2</v>
      </c>
      <c r="AM340" s="205">
        <f ca="1">IF($AH340&gt;0,OFFSET(DATA!$F$6,$AG$10+27*AM$10,$AG340,1,1)/$AH340,0)</f>
        <v>8.3333333333333329E-2</v>
      </c>
      <c r="AN340" s="205">
        <f ca="1">IF($AH340&gt;0,OFFSET(DATA!$F$6,$AG$10+27*AN$10,$AG340,1,1)/$AH340,0)</f>
        <v>4.1666666666666664E-2</v>
      </c>
      <c r="AO340" s="472">
        <f ca="1">OFFSET(DATA!$F$6,$AG$10+27*AO$10,$AG340,1,1)</f>
        <v>2</v>
      </c>
      <c r="AP340" s="472">
        <f t="shared" ca="1" si="10"/>
        <v>2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4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101</v>
      </c>
      <c r="AI341" s="205">
        <f ca="1">IF($AH341&gt;0,OFFSET(DATA!$F$6,$AG$10+27*AI$10,$AG341,1,1)/$AH341,0)</f>
        <v>0.58415841584158412</v>
      </c>
      <c r="AJ341" s="205">
        <f ca="1">IF($AH341&gt;0,OFFSET(DATA!$F$6,$AG$10+27*AJ$10,$AG341,1,1)/$AH341,0)</f>
        <v>9.9009900990099011E-3</v>
      </c>
      <c r="AK341" s="205">
        <f ca="1">IF($AH341&gt;0,OFFSET(DATA!$F$6,$AG$10+27*AK$10,$AG341,1,1)/$AH341,0)</f>
        <v>0.14851485148514851</v>
      </c>
      <c r="AL341" s="205">
        <f ca="1">IF($AH341&gt;0,OFFSET(DATA!$F$6,$AG$10+27*AL$10,$AG341,1,1)/$AH341,0)</f>
        <v>5.9405940594059403E-2</v>
      </c>
      <c r="AM341" s="205">
        <f ca="1">IF($AH341&gt;0,OFFSET(DATA!$F$6,$AG$10+27*AM$10,$AG341,1,1)/$AH341,0)</f>
        <v>7.9207920792079209E-2</v>
      </c>
      <c r="AN341" s="205">
        <f ca="1">IF($AH341&gt;0,OFFSET(DATA!$F$6,$AG$10+27*AN$10,$AG341,1,1)/$AH341,0)</f>
        <v>5.9405940594059403E-2</v>
      </c>
      <c r="AO341" s="472">
        <f ca="1">OFFSET(DATA!$F$6,$AG$10+27*AO$10,$AG341,1,1)</f>
        <v>9</v>
      </c>
      <c r="AP341" s="472">
        <f t="shared" ca="1" si="10"/>
        <v>9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6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85</v>
      </c>
      <c r="AI342" s="205">
        <f ca="1">IF($AH342&gt;0,OFFSET(DATA!$F$6,$AG$10+27*AI$10,$AG342,1,1)/$AH342,0)</f>
        <v>0.6</v>
      </c>
      <c r="AJ342" s="205">
        <f ca="1">IF($AH342&gt;0,OFFSET(DATA!$F$6,$AG$10+27*AJ$10,$AG342,1,1)/$AH342,0)</f>
        <v>1.1764705882352941E-2</v>
      </c>
      <c r="AK342" s="205">
        <f ca="1">IF($AH342&gt;0,OFFSET(DATA!$F$6,$AG$10+27*AK$10,$AG342,1,1)/$AH342,0)</f>
        <v>0.17647058823529413</v>
      </c>
      <c r="AL342" s="205">
        <f ca="1">IF($AH342&gt;0,OFFSET(DATA!$F$6,$AG$10+27*AL$10,$AG342,1,1)/$AH342,0)</f>
        <v>4.7058823529411764E-2</v>
      </c>
      <c r="AM342" s="205">
        <f ca="1">IF($AH342&gt;0,OFFSET(DATA!$F$6,$AG$10+27*AM$10,$AG342,1,1)/$AH342,0)</f>
        <v>7.0588235294117646E-2</v>
      </c>
      <c r="AN342" s="205">
        <f ca="1">IF($AH342&gt;0,OFFSET(DATA!$F$6,$AG$10+27*AN$10,$AG342,1,1)/$AH342,0)</f>
        <v>7.0588235294117646E-2</v>
      </c>
      <c r="AO342" s="472">
        <f ca="1">OFFSET(DATA!$F$6,$AG$10+27*AO$10,$AG342,1,1)</f>
        <v>6</v>
      </c>
      <c r="AP342" s="472">
        <f t="shared" ca="1" si="10"/>
        <v>6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5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86</v>
      </c>
      <c r="AI343" s="205">
        <f ca="1">IF($AH343&gt;0,OFFSET(DATA!$F$6,$AG$10+27*AI$10,$AG343,1,1)/$AH343,0)</f>
        <v>0.54651162790697672</v>
      </c>
      <c r="AJ343" s="205">
        <f ca="1">IF($AH343&gt;0,OFFSET(DATA!$F$6,$AG$10+27*AJ$10,$AG343,1,1)/$AH343,0)</f>
        <v>1.1627906976744186E-2</v>
      </c>
      <c r="AK343" s="205">
        <f ca="1">IF($AH343&gt;0,OFFSET(DATA!$F$6,$AG$10+27*AK$10,$AG343,1,1)/$AH343,0)</f>
        <v>0.15116279069767441</v>
      </c>
      <c r="AL343" s="205">
        <f ca="1">IF($AH343&gt;0,OFFSET(DATA!$F$6,$AG$10+27*AL$10,$AG343,1,1)/$AH343,0)</f>
        <v>5.8139534883720929E-2</v>
      </c>
      <c r="AM343" s="205">
        <f ca="1">IF($AH343&gt;0,OFFSET(DATA!$F$6,$AG$10+27*AM$10,$AG343,1,1)/$AH343,0)</f>
        <v>0.10465116279069768</v>
      </c>
      <c r="AN343" s="205">
        <f ca="1">IF($AH343&gt;0,OFFSET(DATA!$F$6,$AG$10+27*AN$10,$AG343,1,1)/$AH343,0)</f>
        <v>8.1395348837209308E-2</v>
      </c>
      <c r="AO343" s="472">
        <f ca="1">OFFSET(DATA!$F$6,$AG$10+27*AO$10,$AG343,1,1)</f>
        <v>11</v>
      </c>
      <c r="AP343" s="472">
        <f t="shared" ca="1" si="10"/>
        <v>11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9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91</v>
      </c>
      <c r="AI344" s="205">
        <f ca="1">IF($AH344&gt;0,OFFSET(DATA!$F$6,$AG$10+27*AI$10,$AG344,1,1)/$AH344,0)</f>
        <v>0.52747252747252749</v>
      </c>
      <c r="AJ344" s="205">
        <f ca="1">IF($AH344&gt;0,OFFSET(DATA!$F$6,$AG$10+27*AJ$10,$AG344,1,1)/$AH344,0)</f>
        <v>1.098901098901099E-2</v>
      </c>
      <c r="AK344" s="205">
        <f ca="1">IF($AH344&gt;0,OFFSET(DATA!$F$6,$AG$10+27*AK$10,$AG344,1,1)/$AH344,0)</f>
        <v>0.14285714285714285</v>
      </c>
      <c r="AL344" s="205">
        <f ca="1">IF($AH344&gt;0,OFFSET(DATA!$F$6,$AG$10+27*AL$10,$AG344,1,1)/$AH344,0)</f>
        <v>9.8901098901098897E-2</v>
      </c>
      <c r="AM344" s="205">
        <f ca="1">IF($AH344&gt;0,OFFSET(DATA!$F$6,$AG$10+27*AM$10,$AG344,1,1)/$AH344,0)</f>
        <v>7.6923076923076927E-2</v>
      </c>
      <c r="AN344" s="205">
        <f ca="1">IF($AH344&gt;0,OFFSET(DATA!$F$6,$AG$10+27*AN$10,$AG344,1,1)/$AH344,0)</f>
        <v>6.5934065934065936E-2</v>
      </c>
      <c r="AO344" s="472">
        <f ca="1">OFFSET(DATA!$F$6,$AG$10+27*AO$10,$AG344,1,1)</f>
        <v>14</v>
      </c>
      <c r="AP344" s="472">
        <f t="shared" ca="1" si="10"/>
        <v>14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12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97</v>
      </c>
      <c r="AI345" s="205">
        <f ca="1">IF($AH345&gt;0,OFFSET(DATA!$F$6,$AG$10+27*AI$10,$AG345,1,1)/$AH345,0)</f>
        <v>0.52577319587628868</v>
      </c>
      <c r="AJ345" s="205">
        <f ca="1">IF($AH345&gt;0,OFFSET(DATA!$F$6,$AG$10+27*AJ$10,$AG345,1,1)/$AH345,0)</f>
        <v>1.0309278350515464E-2</v>
      </c>
      <c r="AK345" s="205">
        <f ca="1">IF($AH345&gt;0,OFFSET(DATA!$F$6,$AG$10+27*AK$10,$AG345,1,1)/$AH345,0)</f>
        <v>0.14432989690721648</v>
      </c>
      <c r="AL345" s="205">
        <f ca="1">IF($AH345&gt;0,OFFSET(DATA!$F$6,$AG$10+27*AL$10,$AG345,1,1)/$AH345,0)</f>
        <v>0.1134020618556701</v>
      </c>
      <c r="AM345" s="205">
        <f ca="1">IF($AH345&gt;0,OFFSET(DATA!$F$6,$AG$10+27*AM$10,$AG345,1,1)/$AH345,0)</f>
        <v>8.247422680412371E-2</v>
      </c>
      <c r="AN345" s="205">
        <f ca="1">IF($AH345&gt;0,OFFSET(DATA!$F$6,$AG$10+27*AN$10,$AG345,1,1)/$AH345,0)</f>
        <v>6.1855670103092786E-2</v>
      </c>
      <c r="AO345" s="472">
        <f ca="1">OFFSET(DATA!$F$6,$AG$10+27*AO$10,$AG345,1,1)</f>
        <v>12</v>
      </c>
      <c r="AP345" s="472">
        <f t="shared" ca="1" si="10"/>
        <v>12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10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98</v>
      </c>
      <c r="AI346" s="205">
        <f ca="1">IF($AH346&gt;0,OFFSET(DATA!$F$6,$AG$10+27*AI$10,$AG346,1,1)/$AH346,0)</f>
        <v>0.56122448979591832</v>
      </c>
      <c r="AJ346" s="205">
        <f ca="1">IF($AH346&gt;0,OFFSET(DATA!$F$6,$AG$10+27*AJ$10,$AG346,1,1)/$AH346,0)</f>
        <v>1.020408163265306E-2</v>
      </c>
      <c r="AK346" s="205">
        <f ca="1">IF($AH346&gt;0,OFFSET(DATA!$F$6,$AG$10+27*AK$10,$AG346,1,1)/$AH346,0)</f>
        <v>0.14285714285714285</v>
      </c>
      <c r="AL346" s="205">
        <f ca="1">IF($AH346&gt;0,OFFSET(DATA!$F$6,$AG$10+27*AL$10,$AG346,1,1)/$AH346,0)</f>
        <v>9.1836734693877556E-2</v>
      </c>
      <c r="AM346" s="205">
        <f ca="1">IF($AH346&gt;0,OFFSET(DATA!$F$6,$AG$10+27*AM$10,$AG346,1,1)/$AH346,0)</f>
        <v>9.1836734693877556E-2</v>
      </c>
      <c r="AN346" s="205">
        <f ca="1">IF($AH346&gt;0,OFFSET(DATA!$F$6,$AG$10+27*AN$10,$AG346,1,1)/$AH346,0)</f>
        <v>8.1632653061224483E-2</v>
      </c>
      <c r="AO346" s="472">
        <f ca="1">OFFSET(DATA!$F$6,$AG$10+27*AO$10,$AG346,1,1)</f>
        <v>7</v>
      </c>
      <c r="AP346" s="472">
        <f t="shared" ca="1" si="10"/>
        <v>7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10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73</v>
      </c>
      <c r="AI347" s="205">
        <f ca="1">IF($AH347&gt;0,OFFSET(DATA!$F$6,$AG$10+27*AI$10,$AG347,1,1)/$AH347,0)</f>
        <v>0.47945205479452052</v>
      </c>
      <c r="AJ347" s="205">
        <f ca="1">IF($AH347&gt;0,OFFSET(DATA!$F$6,$AG$10+27*AJ$10,$AG347,1,1)/$AH347,0)</f>
        <v>0</v>
      </c>
      <c r="AK347" s="205">
        <f ca="1">IF($AH347&gt;0,OFFSET(DATA!$F$6,$AG$10+27*AK$10,$AG347,1,1)/$AH347,0)</f>
        <v>0.16438356164383561</v>
      </c>
      <c r="AL347" s="205">
        <f ca="1">IF($AH347&gt;0,OFFSET(DATA!$F$6,$AG$10+27*AL$10,$AG347,1,1)/$AH347,0)</f>
        <v>0.1095890410958904</v>
      </c>
      <c r="AM347" s="205">
        <f ca="1">IF($AH347&gt;0,OFFSET(DATA!$F$6,$AG$10+27*AM$10,$AG347,1,1)/$AH347,0)</f>
        <v>0.12328767123287671</v>
      </c>
      <c r="AN347" s="205">
        <f ca="1">IF($AH347&gt;0,OFFSET(DATA!$F$6,$AG$10+27*AN$10,$AG347,1,1)/$AH347,0)</f>
        <v>9.5890410958904104E-2</v>
      </c>
      <c r="AO347" s="472">
        <f ca="1">OFFSET(DATA!$F$6,$AG$10+27*AO$10,$AG347,1,1)</f>
        <v>8</v>
      </c>
      <c r="AP347" s="472">
        <f t="shared" ca="1" si="10"/>
        <v>8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14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71</v>
      </c>
      <c r="AI348" s="205">
        <f ca="1">IF($AH348&gt;0,OFFSET(DATA!$F$6,$AG$10+27*AI$10,$AG348,1,1)/$AH348,0)</f>
        <v>0.46478873239436619</v>
      </c>
      <c r="AJ348" s="205">
        <f ca="1">IF($AH348&gt;0,OFFSET(DATA!$F$6,$AG$10+27*AJ$10,$AG348,1,1)/$AH348,0)</f>
        <v>0</v>
      </c>
      <c r="AK348" s="205">
        <f ca="1">IF($AH348&gt;0,OFFSET(DATA!$F$6,$AG$10+27*AK$10,$AG348,1,1)/$AH348,0)</f>
        <v>0.18309859154929578</v>
      </c>
      <c r="AL348" s="205">
        <f ca="1">IF($AH348&gt;0,OFFSET(DATA!$F$6,$AG$10+27*AL$10,$AG348,1,1)/$AH348,0)</f>
        <v>0.12676056338028169</v>
      </c>
      <c r="AM348" s="205">
        <f ca="1">IF($AH348&gt;0,OFFSET(DATA!$F$6,$AG$10+27*AM$10,$AG348,1,1)/$AH348,0)</f>
        <v>7.0422535211267609E-2</v>
      </c>
      <c r="AN348" s="205">
        <f ca="1">IF($AH348&gt;0,OFFSET(DATA!$F$6,$AG$10+27*AN$10,$AG348,1,1)/$AH348,0)</f>
        <v>4.2253521126760563E-2</v>
      </c>
      <c r="AO348" s="472">
        <f ca="1">OFFSET(DATA!$F$6,$AG$10+27*AO$10,$AG348,1,1)</f>
        <v>17</v>
      </c>
      <c r="AP348" s="472">
        <f t="shared" ca="1" si="10"/>
        <v>17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15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73</v>
      </c>
      <c r="AI349" s="205">
        <f ca="1">IF($AH349&gt;0,OFFSET(DATA!$F$6,$AG$10+27*AI$10,$AG349,1,1)/$AH349,0)</f>
        <v>0.46575342465753422</v>
      </c>
      <c r="AJ349" s="205">
        <f ca="1">IF($AH349&gt;0,OFFSET(DATA!$F$6,$AG$10+27*AJ$10,$AG349,1,1)/$AH349,0)</f>
        <v>0</v>
      </c>
      <c r="AK349" s="205">
        <f ca="1">IF($AH349&gt;0,OFFSET(DATA!$F$6,$AG$10+27*AK$10,$AG349,1,1)/$AH349,0)</f>
        <v>0.16438356164383561</v>
      </c>
      <c r="AL349" s="205">
        <f ca="1">IF($AH349&gt;0,OFFSET(DATA!$F$6,$AG$10+27*AL$10,$AG349,1,1)/$AH349,0)</f>
        <v>0.1095890410958904</v>
      </c>
      <c r="AM349" s="205">
        <f ca="1">IF($AH349&gt;0,OFFSET(DATA!$F$6,$AG$10+27*AM$10,$AG349,1,1)/$AH349,0)</f>
        <v>0.1095890410958904</v>
      </c>
      <c r="AN349" s="205">
        <f ca="1">IF($AH349&gt;0,OFFSET(DATA!$F$6,$AG$10+27*AN$10,$AG349,1,1)/$AH349,0)</f>
        <v>5.4794520547945202E-2</v>
      </c>
      <c r="AO349" s="472">
        <f ca="1">OFFSET(DATA!$F$6,$AG$10+27*AO$10,$AG349,1,1)</f>
        <v>13</v>
      </c>
      <c r="AP349" s="472">
        <f t="shared" ca="1" si="10"/>
        <v>13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15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79</v>
      </c>
      <c r="AI350" s="205">
        <f ca="1">IF($AH350&gt;0,OFFSET(DATA!$F$6,$AG$10+27*AI$10,$AG350,1,1)/$AH350,0)</f>
        <v>0.43037974683544306</v>
      </c>
      <c r="AJ350" s="205">
        <f ca="1">IF($AH350&gt;0,OFFSET(DATA!$F$6,$AG$10+27*AJ$10,$AG350,1,1)/$AH350,0)</f>
        <v>0</v>
      </c>
      <c r="AK350" s="205">
        <f ca="1">IF($AH350&gt;0,OFFSET(DATA!$F$6,$AG$10+27*AK$10,$AG350,1,1)/$AH350,0)</f>
        <v>0.15189873417721519</v>
      </c>
      <c r="AL350" s="205">
        <f ca="1">IF($AH350&gt;0,OFFSET(DATA!$F$6,$AG$10+27*AL$10,$AG350,1,1)/$AH350,0)</f>
        <v>0.11392405063291139</v>
      </c>
      <c r="AM350" s="205">
        <f ca="1">IF($AH350&gt;0,OFFSET(DATA!$F$6,$AG$10+27*AM$10,$AG350,1,1)/$AH350,0)</f>
        <v>0.12658227848101267</v>
      </c>
      <c r="AN350" s="205">
        <f ca="1">IF($AH350&gt;0,OFFSET(DATA!$F$6,$AG$10+27*AN$10,$AG350,1,1)/$AH350,0)</f>
        <v>6.3291139240506333E-2</v>
      </c>
      <c r="AO350" s="472">
        <f ca="1">OFFSET(DATA!$F$6,$AG$10+27*AO$10,$AG350,1,1)</f>
        <v>17</v>
      </c>
      <c r="AP350" s="472">
        <f t="shared" ca="1" si="10"/>
        <v>17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17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70</v>
      </c>
      <c r="AI351" s="205">
        <f ca="1">IF($AH351&gt;0,OFFSET(DATA!$F$6,$AG$10+27*AI$10,$AG351,1,1)/$AH351,0)</f>
        <v>0.45714285714285713</v>
      </c>
      <c r="AJ351" s="205">
        <f ca="1">IF($AH351&gt;0,OFFSET(DATA!$F$6,$AG$10+27*AJ$10,$AG351,1,1)/$AH351,0)</f>
        <v>0</v>
      </c>
      <c r="AK351" s="205">
        <f ca="1">IF($AH351&gt;0,OFFSET(DATA!$F$6,$AG$10+27*AK$10,$AG351,1,1)/$AH351,0)</f>
        <v>0.17142857142857143</v>
      </c>
      <c r="AL351" s="205">
        <f ca="1">IF($AH351&gt;0,OFFSET(DATA!$F$6,$AG$10+27*AL$10,$AG351,1,1)/$AH351,0)</f>
        <v>0.11428571428571428</v>
      </c>
      <c r="AM351" s="205">
        <f ca="1">IF($AH351&gt;0,OFFSET(DATA!$F$6,$AG$10+27*AM$10,$AG351,1,1)/$AH351,0)</f>
        <v>0.1</v>
      </c>
      <c r="AN351" s="205">
        <f ca="1">IF($AH351&gt;0,OFFSET(DATA!$F$6,$AG$10+27*AN$10,$AG351,1,1)/$AH351,0)</f>
        <v>4.2857142857142858E-2</v>
      </c>
      <c r="AO351" s="472">
        <f ca="1">OFFSET(DATA!$F$6,$AG$10+27*AO$10,$AG351,1,1)</f>
        <v>17</v>
      </c>
      <c r="AP351" s="472">
        <f t="shared" ca="1" si="10"/>
        <v>17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14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66</v>
      </c>
      <c r="AI352" s="205">
        <f ca="1">IF($AH352&gt;0,OFFSET(DATA!$F$6,$AG$10+27*AI$10,$AG352,1,1)/$AH352,0)</f>
        <v>0.40909090909090912</v>
      </c>
      <c r="AJ352" s="205">
        <f ca="1">IF($AH352&gt;0,OFFSET(DATA!$F$6,$AG$10+27*AJ$10,$AG352,1,1)/$AH352,0)</f>
        <v>0</v>
      </c>
      <c r="AK352" s="205">
        <f ca="1">IF($AH352&gt;0,OFFSET(DATA!$F$6,$AG$10+27*AK$10,$AG352,1,1)/$AH352,0)</f>
        <v>0.19696969696969696</v>
      </c>
      <c r="AL352" s="205">
        <f ca="1">IF($AH352&gt;0,OFFSET(DATA!$F$6,$AG$10+27*AL$10,$AG352,1,1)/$AH352,0)</f>
        <v>0.16666666666666666</v>
      </c>
      <c r="AM352" s="205">
        <f ca="1">IF($AH352&gt;0,OFFSET(DATA!$F$6,$AG$10+27*AM$10,$AG352,1,1)/$AH352,0)</f>
        <v>0.13636363636363635</v>
      </c>
      <c r="AN352" s="205">
        <f ca="1">IF($AH352&gt;0,OFFSET(DATA!$F$6,$AG$10+27*AN$10,$AG352,1,1)/$AH352,0)</f>
        <v>7.575757575757576E-2</v>
      </c>
      <c r="AO352" s="472">
        <f ca="1">OFFSET(DATA!$F$6,$AG$10+27*AO$10,$AG352,1,1)</f>
        <v>19</v>
      </c>
      <c r="AP352" s="472">
        <f t="shared" ca="1" si="10"/>
        <v>19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18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69</v>
      </c>
      <c r="AI353" s="205">
        <f ca="1">IF($AH353&gt;0,OFFSET(DATA!$F$6,$AG$10+27*AI$10,$AG353,1,1)/$AH353,0)</f>
        <v>0.37681159420289856</v>
      </c>
      <c r="AJ353" s="205">
        <f ca="1">IF($AH353&gt;0,OFFSET(DATA!$F$6,$AG$10+27*AJ$10,$AG353,1,1)/$AH353,0)</f>
        <v>0</v>
      </c>
      <c r="AK353" s="205">
        <f ca="1">IF($AH353&gt;0,OFFSET(DATA!$F$6,$AG$10+27*AK$10,$AG353,1,1)/$AH353,0)</f>
        <v>0.21739130434782608</v>
      </c>
      <c r="AL353" s="205">
        <f ca="1">IF($AH353&gt;0,OFFSET(DATA!$F$6,$AG$10+27*AL$10,$AG353,1,1)/$AH353,0)</f>
        <v>0.14492753623188406</v>
      </c>
      <c r="AM353" s="205">
        <f ca="1">IF($AH353&gt;0,OFFSET(DATA!$F$6,$AG$10+27*AM$10,$AG353,1,1)/$AH353,0)</f>
        <v>0.11594202898550725</v>
      </c>
      <c r="AN353" s="205">
        <f ca="1">IF($AH353&gt;0,OFFSET(DATA!$F$6,$AG$10+27*AN$10,$AG353,1,1)/$AH353,0)</f>
        <v>7.2463768115942032E-2</v>
      </c>
      <c r="AO353" s="472">
        <f ca="1">OFFSET(DATA!$F$6,$AG$10+27*AO$10,$AG353,1,1)</f>
        <v>20</v>
      </c>
      <c r="AP353" s="472">
        <f t="shared" ca="1" si="10"/>
        <v>20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19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74</v>
      </c>
      <c r="AI354" s="205">
        <f ca="1">IF($AH354&gt;0,OFFSET(DATA!$F$6,$AG$10+27*AI$10,$AG354,1,1)/$AH354,0)</f>
        <v>0.35135135135135137</v>
      </c>
      <c r="AJ354" s="205">
        <f ca="1">IF($AH354&gt;0,OFFSET(DATA!$F$6,$AG$10+27*AJ$10,$AG354,1,1)/$AH354,0)</f>
        <v>0</v>
      </c>
      <c r="AK354" s="205">
        <f ca="1">IF($AH354&gt;0,OFFSET(DATA!$F$6,$AG$10+27*AK$10,$AG354,1,1)/$AH354,0)</f>
        <v>0.20270270270270271</v>
      </c>
      <c r="AL354" s="205">
        <f ca="1">IF($AH354&gt;0,OFFSET(DATA!$F$6,$AG$10+27*AL$10,$AG354,1,1)/$AH354,0)</f>
        <v>0.13513513513513514</v>
      </c>
      <c r="AM354" s="205">
        <f ca="1">IF($AH354&gt;0,OFFSET(DATA!$F$6,$AG$10+27*AM$10,$AG354,1,1)/$AH354,0)</f>
        <v>0.14864864864864866</v>
      </c>
      <c r="AN354" s="205">
        <f ca="1">IF($AH354&gt;0,OFFSET(DATA!$F$6,$AG$10+27*AN$10,$AG354,1,1)/$AH354,0)</f>
        <v>9.45945945945946E-2</v>
      </c>
      <c r="AO354" s="472">
        <f ca="1">OFFSET(DATA!$F$6,$AG$10+27*AO$10,$AG354,1,1)</f>
        <v>21</v>
      </c>
      <c r="AP354" s="472">
        <f t="shared" ca="1" si="10"/>
        <v>21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19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78</v>
      </c>
      <c r="AI355" s="205">
        <f ca="1">IF($AH355&gt;0,OFFSET(DATA!$F$6,$AG$10+27*AI$10,$AG355,1,1)/$AH355,0)</f>
        <v>0.34615384615384615</v>
      </c>
      <c r="AJ355" s="205">
        <f ca="1">IF($AH355&gt;0,OFFSET(DATA!$F$6,$AG$10+27*AJ$10,$AG355,1,1)/$AH355,0)</f>
        <v>0</v>
      </c>
      <c r="AK355" s="205">
        <f ca="1">IF($AH355&gt;0,OFFSET(DATA!$F$6,$AG$10+27*AK$10,$AG355,1,1)/$AH355,0)</f>
        <v>0.17948717948717949</v>
      </c>
      <c r="AL355" s="205">
        <f ca="1">IF($AH355&gt;0,OFFSET(DATA!$F$6,$AG$10+27*AL$10,$AG355,1,1)/$AH355,0)</f>
        <v>0.10256410256410256</v>
      </c>
      <c r="AM355" s="205">
        <f ca="1">IF($AH355&gt;0,OFFSET(DATA!$F$6,$AG$10+27*AM$10,$AG355,1,1)/$AH355,0)</f>
        <v>0.20512820512820512</v>
      </c>
      <c r="AN355" s="205">
        <f ca="1">IF($AH355&gt;0,OFFSET(DATA!$F$6,$AG$10+27*AN$10,$AG355,1,1)/$AH355,0)</f>
        <v>0.10256410256410256</v>
      </c>
      <c r="AO355" s="472">
        <f ca="1">OFFSET(DATA!$F$6,$AG$10+27*AO$10,$AG355,1,1)</f>
        <v>21</v>
      </c>
      <c r="AP355" s="472">
        <f t="shared" ca="1" si="10"/>
        <v>21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19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69</v>
      </c>
      <c r="AI356" s="205">
        <f ca="1">IF($AH356&gt;0,OFFSET(DATA!$F$6,$AG$10+27*AI$10,$AG356,1,1)/$AH356,0)</f>
        <v>0.36231884057971014</v>
      </c>
      <c r="AJ356" s="205">
        <f ca="1">IF($AH356&gt;0,OFFSET(DATA!$F$6,$AG$10+27*AJ$10,$AG356,1,1)/$AH356,0)</f>
        <v>0</v>
      </c>
      <c r="AK356" s="205">
        <f ca="1">IF($AH356&gt;0,OFFSET(DATA!$F$6,$AG$10+27*AK$10,$AG356,1,1)/$AH356,0)</f>
        <v>0.20289855072463769</v>
      </c>
      <c r="AL356" s="205">
        <f ca="1">IF($AH356&gt;0,OFFSET(DATA!$F$6,$AG$10+27*AL$10,$AG356,1,1)/$AH356,0)</f>
        <v>7.2463768115942032E-2</v>
      </c>
      <c r="AM356" s="205">
        <f ca="1">IF($AH356&gt;0,OFFSET(DATA!$F$6,$AG$10+27*AM$10,$AG356,1,1)/$AH356,0)</f>
        <v>0.15942028985507245</v>
      </c>
      <c r="AN356" s="205">
        <f ca="1">IF($AH356&gt;0,OFFSET(DATA!$F$6,$AG$10+27*AN$10,$AG356,1,1)/$AH356,0)</f>
        <v>7.2463768115942032E-2</v>
      </c>
      <c r="AO356" s="472">
        <f ca="1">OFFSET(DATA!$F$6,$AG$10+27*AO$10,$AG356,1,1)</f>
        <v>19</v>
      </c>
      <c r="AP356" s="472">
        <f t="shared" ca="1" si="10"/>
        <v>19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19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72</v>
      </c>
      <c r="AI357" s="205">
        <f ca="1">IF($AH357&gt;0,OFFSET(DATA!$F$6,$AG$10+27*AI$10,$AG357,1,1)/$AH357,0)</f>
        <v>0.3888888888888889</v>
      </c>
      <c r="AJ357" s="205">
        <f ca="1">IF($AH357&gt;0,OFFSET(DATA!$F$6,$AG$10+27*AJ$10,$AG357,1,1)/$AH357,0)</f>
        <v>0</v>
      </c>
      <c r="AK357" s="205">
        <f ca="1">IF($AH357&gt;0,OFFSET(DATA!$F$6,$AG$10+27*AK$10,$AG357,1,1)/$AH357,0)</f>
        <v>0.19444444444444445</v>
      </c>
      <c r="AL357" s="205">
        <f ca="1">IF($AH357&gt;0,OFFSET(DATA!$F$6,$AG$10+27*AL$10,$AG357,1,1)/$AH357,0)</f>
        <v>0.125</v>
      </c>
      <c r="AM357" s="205">
        <f ca="1">IF($AH357&gt;0,OFFSET(DATA!$F$6,$AG$10+27*AM$10,$AG357,1,1)/$AH357,0)</f>
        <v>0.15277777777777779</v>
      </c>
      <c r="AN357" s="205">
        <f ca="1">IF($AH357&gt;0,OFFSET(DATA!$F$6,$AG$10+27*AN$10,$AG357,1,1)/$AH357,0)</f>
        <v>9.7222222222222224E-2</v>
      </c>
      <c r="AO357" s="472">
        <f ca="1">OFFSET(DATA!$F$6,$AG$10+27*AO$10,$AG357,1,1)</f>
        <v>20</v>
      </c>
      <c r="AP357" s="472">
        <f t="shared" ca="1" si="10"/>
        <v>20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19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81</v>
      </c>
      <c r="AI358" s="205">
        <f ca="1">IF($AH358&gt;0,OFFSET(DATA!$F$6,$AG$10+27*AI$10,$AG358,1,1)/$AH358,0)</f>
        <v>0.37037037037037035</v>
      </c>
      <c r="AJ358" s="205">
        <f ca="1">IF($AH358&gt;0,OFFSET(DATA!$F$6,$AG$10+27*AJ$10,$AG358,1,1)/$AH358,0)</f>
        <v>0</v>
      </c>
      <c r="AK358" s="205">
        <f ca="1">IF($AH358&gt;0,OFFSET(DATA!$F$6,$AG$10+27*AK$10,$AG358,1,1)/$AH358,0)</f>
        <v>0.18518518518518517</v>
      </c>
      <c r="AL358" s="205">
        <f ca="1">IF($AH358&gt;0,OFFSET(DATA!$F$6,$AG$10+27*AL$10,$AG358,1,1)/$AH358,0)</f>
        <v>0.14814814814814814</v>
      </c>
      <c r="AM358" s="205">
        <f ca="1">IF($AH358&gt;0,OFFSET(DATA!$F$6,$AG$10+27*AM$10,$AG358,1,1)/$AH358,0)</f>
        <v>0.14814814814814814</v>
      </c>
      <c r="AN358" s="205">
        <f ca="1">IF($AH358&gt;0,OFFSET(DATA!$F$6,$AG$10+27*AN$10,$AG358,1,1)/$AH358,0)</f>
        <v>0.1111111111111111</v>
      </c>
      <c r="AO358" s="472">
        <f ca="1">OFFSET(DATA!$F$6,$AG$10+27*AO$10,$AG358,1,1)</f>
        <v>19</v>
      </c>
      <c r="AP358" s="472">
        <f t="shared" ca="1" si="10"/>
        <v>19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18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86</v>
      </c>
      <c r="AI359" s="205">
        <f ca="1">IF($AH359&gt;0,OFFSET(DATA!$F$6,$AG$10+27*AI$10,$AG359,1,1)/$AH359,0)</f>
        <v>0.38372093023255816</v>
      </c>
      <c r="AJ359" s="205">
        <f ca="1">IF($AH359&gt;0,OFFSET(DATA!$F$6,$AG$10+27*AJ$10,$AG359,1,1)/$AH359,0)</f>
        <v>0</v>
      </c>
      <c r="AK359" s="205">
        <f ca="1">IF($AH359&gt;0,OFFSET(DATA!$F$6,$AG$10+27*AK$10,$AG359,1,1)/$AH359,0)</f>
        <v>0.18604651162790697</v>
      </c>
      <c r="AL359" s="205">
        <f ca="1">IF($AH359&gt;0,OFFSET(DATA!$F$6,$AG$10+27*AL$10,$AG359,1,1)/$AH359,0)</f>
        <v>0.10465116279069768</v>
      </c>
      <c r="AM359" s="205">
        <f ca="1">IF($AH359&gt;0,OFFSET(DATA!$F$6,$AG$10+27*AM$10,$AG359,1,1)/$AH359,0)</f>
        <v>0.16279069767441862</v>
      </c>
      <c r="AN359" s="205">
        <f ca="1">IF($AH359&gt;0,OFFSET(DATA!$F$6,$AG$10+27*AN$10,$AG359,1,1)/$AH359,0)</f>
        <v>0.11627906976744186</v>
      </c>
      <c r="AO359" s="472">
        <f ca="1">OFFSET(DATA!$F$6,$AG$10+27*AO$10,$AG359,1,1)</f>
        <v>18</v>
      </c>
      <c r="AP359" s="472">
        <f t="shared" ref="AP359:AP419" ca="1" si="12">IF($AP$8=1,$AO359,$BA359)</f>
        <v>18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17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88</v>
      </c>
      <c r="AI360" s="205">
        <f ca="1">IF($AH360&gt;0,OFFSET(DATA!$F$6,$AG$10+27*AI$10,$AG360,1,1)/$AH360,0)</f>
        <v>0.38636363636363635</v>
      </c>
      <c r="AJ360" s="205">
        <f ca="1">IF($AH360&gt;0,OFFSET(DATA!$F$6,$AG$10+27*AJ$10,$AG360,1,1)/$AH360,0)</f>
        <v>0</v>
      </c>
      <c r="AK360" s="205">
        <f ca="1">IF($AH360&gt;0,OFFSET(DATA!$F$6,$AG$10+27*AK$10,$AG360,1,1)/$AH360,0)</f>
        <v>0.17045454545454544</v>
      </c>
      <c r="AL360" s="205">
        <f ca="1">IF($AH360&gt;0,OFFSET(DATA!$F$6,$AG$10+27*AL$10,$AG360,1,1)/$AH360,0)</f>
        <v>0.13636363636363635</v>
      </c>
      <c r="AM360" s="205">
        <f ca="1">IF($AH360&gt;0,OFFSET(DATA!$F$6,$AG$10+27*AM$10,$AG360,1,1)/$AH360,0)</f>
        <v>0.15909090909090909</v>
      </c>
      <c r="AN360" s="205">
        <f ca="1">IF($AH360&gt;0,OFFSET(DATA!$F$6,$AG$10+27*AN$10,$AG360,1,1)/$AH360,0)</f>
        <v>0.10227272727272728</v>
      </c>
      <c r="AO360" s="472">
        <f ca="1">OFFSET(DATA!$F$6,$AG$10+27*AO$10,$AG360,1,1)</f>
        <v>18</v>
      </c>
      <c r="AP360" s="472">
        <f t="shared" ca="1" si="12"/>
        <v>18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16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92</v>
      </c>
      <c r="AI361" s="205">
        <f ca="1">IF($AH361&gt;0,OFFSET(DATA!$F$6,$AG$10+27*AI$10,$AG361,1,1)/$AH361,0)</f>
        <v>0.36956521739130432</v>
      </c>
      <c r="AJ361" s="205">
        <f ca="1">IF($AH361&gt;0,OFFSET(DATA!$F$6,$AG$10+27*AJ$10,$AG361,1,1)/$AH361,0)</f>
        <v>0</v>
      </c>
      <c r="AK361" s="205">
        <f ca="1">IF($AH361&gt;0,OFFSET(DATA!$F$6,$AG$10+27*AK$10,$AG361,1,1)/$AH361,0)</f>
        <v>0.16304347826086957</v>
      </c>
      <c r="AL361" s="205">
        <f ca="1">IF($AH361&gt;0,OFFSET(DATA!$F$6,$AG$10+27*AL$10,$AG361,1,1)/$AH361,0)</f>
        <v>7.6086956521739135E-2</v>
      </c>
      <c r="AM361" s="205">
        <f ca="1">IF($AH361&gt;0,OFFSET(DATA!$F$6,$AG$10+27*AM$10,$AG361,1,1)/$AH361,0)</f>
        <v>0.18478260869565216</v>
      </c>
      <c r="AN361" s="205">
        <f ca="1">IF($AH361&gt;0,OFFSET(DATA!$F$6,$AG$10+27*AN$10,$AG361,1,1)/$AH361,0)</f>
        <v>0.15217391304347827</v>
      </c>
      <c r="AO361" s="472">
        <f ca="1">OFFSET(DATA!$F$6,$AG$10+27*AO$10,$AG361,1,1)</f>
        <v>17</v>
      </c>
      <c r="AP361" s="472">
        <f t="shared" ca="1" si="12"/>
        <v>17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17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94</v>
      </c>
      <c r="AI362" s="205">
        <f ca="1">IF($AH362&gt;0,OFFSET(DATA!$F$6,$AG$10+27*AI$10,$AG362,1,1)/$AH362,0)</f>
        <v>0.41489361702127658</v>
      </c>
      <c r="AJ362" s="205">
        <f ca="1">IF($AH362&gt;0,OFFSET(DATA!$F$6,$AG$10+27*AJ$10,$AG362,1,1)/$AH362,0)</f>
        <v>0</v>
      </c>
      <c r="AK362" s="205">
        <f ca="1">IF($AH362&gt;0,OFFSET(DATA!$F$6,$AG$10+27*AK$10,$AG362,1,1)/$AH362,0)</f>
        <v>0.15957446808510639</v>
      </c>
      <c r="AL362" s="205">
        <f ca="1">IF($AH362&gt;0,OFFSET(DATA!$F$6,$AG$10+27*AL$10,$AG362,1,1)/$AH362,0)</f>
        <v>9.5744680851063829E-2</v>
      </c>
      <c r="AM362" s="205">
        <f ca="1">IF($AH362&gt;0,OFFSET(DATA!$F$6,$AG$10+27*AM$10,$AG362,1,1)/$AH362,0)</f>
        <v>0.20212765957446807</v>
      </c>
      <c r="AN362" s="205">
        <f ca="1">IF($AH362&gt;0,OFFSET(DATA!$F$6,$AG$10+27*AN$10,$AG362,1,1)/$AH362,0)</f>
        <v>0.13829787234042554</v>
      </c>
      <c r="AO362" s="472">
        <f ca="1">OFFSET(DATA!$F$6,$AG$10+27*AO$10,$AG362,1,1)</f>
        <v>18</v>
      </c>
      <c r="AP362" s="472">
        <f t="shared" ca="1" si="12"/>
        <v>18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16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102</v>
      </c>
      <c r="AI363" s="205">
        <f ca="1">IF($AH363&gt;0,OFFSET(DATA!$F$6,$AG$10+27*AI$10,$AG363,1,1)/$AH363,0)</f>
        <v>0.38235294117647056</v>
      </c>
      <c r="AJ363" s="205">
        <f ca="1">IF($AH363&gt;0,OFFSET(DATA!$F$6,$AG$10+27*AJ$10,$AG363,1,1)/$AH363,0)</f>
        <v>0</v>
      </c>
      <c r="AK363" s="205">
        <f ca="1">IF($AH363&gt;0,OFFSET(DATA!$F$6,$AG$10+27*AK$10,$AG363,1,1)/$AH363,0)</f>
        <v>0.14705882352941177</v>
      </c>
      <c r="AL363" s="205">
        <f ca="1">IF($AH363&gt;0,OFFSET(DATA!$F$6,$AG$10+27*AL$10,$AG363,1,1)/$AH363,0)</f>
        <v>4.9019607843137254E-2</v>
      </c>
      <c r="AM363" s="205">
        <f ca="1">IF($AH363&gt;0,OFFSET(DATA!$F$6,$AG$10+27*AM$10,$AG363,1,1)/$AH363,0)</f>
        <v>0.20588235294117646</v>
      </c>
      <c r="AN363" s="205">
        <f ca="1">IF($AH363&gt;0,OFFSET(DATA!$F$6,$AG$10+27*AN$10,$AG363,1,1)/$AH363,0)</f>
        <v>0.12745098039215685</v>
      </c>
      <c r="AO363" s="472">
        <f ca="1">OFFSET(DATA!$F$6,$AG$10+27*AO$10,$AG363,1,1)</f>
        <v>16</v>
      </c>
      <c r="AP363" s="472">
        <f t="shared" ca="1" si="12"/>
        <v>16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16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84</v>
      </c>
      <c r="AI364" s="205">
        <f ca="1">IF($AH364&gt;0,OFFSET(DATA!$F$6,$AG$10+27*AI$10,$AG364,1,1)/$AH364,0)</f>
        <v>0.34523809523809523</v>
      </c>
      <c r="AJ364" s="205">
        <f ca="1">IF($AH364&gt;0,OFFSET(DATA!$F$6,$AG$10+27*AJ$10,$AG364,1,1)/$AH364,0)</f>
        <v>0</v>
      </c>
      <c r="AK364" s="205">
        <f ca="1">IF($AH364&gt;0,OFFSET(DATA!$F$6,$AG$10+27*AK$10,$AG364,1,1)/$AH364,0)</f>
        <v>0.16666666666666666</v>
      </c>
      <c r="AL364" s="205">
        <f ca="1">IF($AH364&gt;0,OFFSET(DATA!$F$6,$AG$10+27*AL$10,$AG364,1,1)/$AH364,0)</f>
        <v>8.3333333333333329E-2</v>
      </c>
      <c r="AM364" s="205">
        <f ca="1">IF($AH364&gt;0,OFFSET(DATA!$F$6,$AG$10+27*AM$10,$AG364,1,1)/$AH364,0)</f>
        <v>0.11904761904761904</v>
      </c>
      <c r="AN364" s="205">
        <f ca="1">IF($AH364&gt;0,OFFSET(DATA!$F$6,$AG$10+27*AN$10,$AG364,1,1)/$AH364,0)</f>
        <v>8.3333333333333329E-2</v>
      </c>
      <c r="AO364" s="472">
        <f ca="1">OFFSET(DATA!$F$6,$AG$10+27*AO$10,$AG364,1,1)</f>
        <v>17</v>
      </c>
      <c r="AP364" s="472">
        <f t="shared" ca="1" si="12"/>
        <v>17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17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90</v>
      </c>
      <c r="AI365" s="205">
        <f ca="1">IF($AH365&gt;0,OFFSET(DATA!$F$6,$AG$10+27*AI$10,$AG365,1,1)/$AH365,0)</f>
        <v>0.41111111111111109</v>
      </c>
      <c r="AJ365" s="205">
        <f ca="1">IF($AH365&gt;0,OFFSET(DATA!$F$6,$AG$10+27*AJ$10,$AG365,1,1)/$AH365,0)</f>
        <v>0</v>
      </c>
      <c r="AK365" s="205">
        <f ca="1">IF($AH365&gt;0,OFFSET(DATA!$F$6,$AG$10+27*AK$10,$AG365,1,1)/$AH365,0)</f>
        <v>0.17777777777777778</v>
      </c>
      <c r="AL365" s="205">
        <f ca="1">IF($AH365&gt;0,OFFSET(DATA!$F$6,$AG$10+27*AL$10,$AG365,1,1)/$AH365,0)</f>
        <v>0.1111111111111111</v>
      </c>
      <c r="AM365" s="205">
        <f ca="1">IF($AH365&gt;0,OFFSET(DATA!$F$6,$AG$10+27*AM$10,$AG365,1,1)/$AH365,0)</f>
        <v>0.12222222222222222</v>
      </c>
      <c r="AN365" s="205">
        <f ca="1">IF($AH365&gt;0,OFFSET(DATA!$F$6,$AG$10+27*AN$10,$AG365,1,1)/$AH365,0)</f>
        <v>8.8888888888888892E-2</v>
      </c>
      <c r="AO365" s="472">
        <f ca="1">OFFSET(DATA!$F$6,$AG$10+27*AO$10,$AG365,1,1)</f>
        <v>17</v>
      </c>
      <c r="AP365" s="472">
        <f t="shared" ca="1" si="12"/>
        <v>17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15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91</v>
      </c>
      <c r="AI366" s="205">
        <f ca="1">IF($AH366&gt;0,OFFSET(DATA!$F$6,$AG$10+27*AI$10,$AG366,1,1)/$AH366,0)</f>
        <v>0.43956043956043955</v>
      </c>
      <c r="AJ366" s="205">
        <f ca="1">IF($AH366&gt;0,OFFSET(DATA!$F$6,$AG$10+27*AJ$10,$AG366,1,1)/$AH366,0)</f>
        <v>0</v>
      </c>
      <c r="AK366" s="205">
        <f ca="1">IF($AH366&gt;0,OFFSET(DATA!$F$6,$AG$10+27*AK$10,$AG366,1,1)/$AH366,0)</f>
        <v>0.19780219780219779</v>
      </c>
      <c r="AL366" s="205">
        <f ca="1">IF($AH366&gt;0,OFFSET(DATA!$F$6,$AG$10+27*AL$10,$AG366,1,1)/$AH366,0)</f>
        <v>8.7912087912087919E-2</v>
      </c>
      <c r="AM366" s="205">
        <f ca="1">IF($AH366&gt;0,OFFSET(DATA!$F$6,$AG$10+27*AM$10,$AG366,1,1)/$AH366,0)</f>
        <v>0.14285714285714285</v>
      </c>
      <c r="AN366" s="205">
        <f ca="1">IF($AH366&gt;0,OFFSET(DATA!$F$6,$AG$10+27*AN$10,$AG366,1,1)/$AH366,0)</f>
        <v>0.10989010989010989</v>
      </c>
      <c r="AO366" s="472">
        <f ca="1">OFFSET(DATA!$F$6,$AG$10+27*AO$10,$AG366,1,1)</f>
        <v>16</v>
      </c>
      <c r="AP366" s="472">
        <f t="shared" ca="1" si="12"/>
        <v>16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15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96</v>
      </c>
      <c r="AI367" s="205">
        <f ca="1">IF($AH367&gt;0,OFFSET(DATA!$F$6,$AG$10+27*AI$10,$AG367,1,1)/$AH367,0)</f>
        <v>0.42708333333333331</v>
      </c>
      <c r="AJ367" s="205">
        <f ca="1">IF($AH367&gt;0,OFFSET(DATA!$F$6,$AG$10+27*AJ$10,$AG367,1,1)/$AH367,0)</f>
        <v>0</v>
      </c>
      <c r="AK367" s="205">
        <f ca="1">IF($AH367&gt;0,OFFSET(DATA!$F$6,$AG$10+27*AK$10,$AG367,1,1)/$AH367,0)</f>
        <v>0.1875</v>
      </c>
      <c r="AL367" s="205">
        <f ca="1">IF($AH367&gt;0,OFFSET(DATA!$F$6,$AG$10+27*AL$10,$AG367,1,1)/$AH367,0)</f>
        <v>0.10416666666666667</v>
      </c>
      <c r="AM367" s="205">
        <f ca="1">IF($AH367&gt;0,OFFSET(DATA!$F$6,$AG$10+27*AM$10,$AG367,1,1)/$AH367,0)</f>
        <v>0.16666666666666666</v>
      </c>
      <c r="AN367" s="205">
        <f ca="1">IF($AH367&gt;0,OFFSET(DATA!$F$6,$AG$10+27*AN$10,$AG367,1,1)/$AH367,0)</f>
        <v>0.11458333333333333</v>
      </c>
      <c r="AO367" s="472">
        <f ca="1">OFFSET(DATA!$F$6,$AG$10+27*AO$10,$AG367,1,1)</f>
        <v>18</v>
      </c>
      <c r="AP367" s="472">
        <f t="shared" ca="1" si="12"/>
        <v>18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16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101</v>
      </c>
      <c r="AI368" s="205">
        <f ca="1">IF($AH368&gt;0,OFFSET(DATA!$F$6,$AG$10+27*AI$10,$AG368,1,1)/$AH368,0)</f>
        <v>0.43564356435643564</v>
      </c>
      <c r="AJ368" s="205">
        <f ca="1">IF($AH368&gt;0,OFFSET(DATA!$F$6,$AG$10+27*AJ$10,$AG368,1,1)/$AH368,0)</f>
        <v>0</v>
      </c>
      <c r="AK368" s="205">
        <f ca="1">IF($AH368&gt;0,OFFSET(DATA!$F$6,$AG$10+27*AK$10,$AG368,1,1)/$AH368,0)</f>
        <v>0.18811881188118812</v>
      </c>
      <c r="AL368" s="205">
        <f ca="1">IF($AH368&gt;0,OFFSET(DATA!$F$6,$AG$10+27*AL$10,$AG368,1,1)/$AH368,0)</f>
        <v>6.9306930693069313E-2</v>
      </c>
      <c r="AM368" s="205">
        <f ca="1">IF($AH368&gt;0,OFFSET(DATA!$F$6,$AG$10+27*AM$10,$AG368,1,1)/$AH368,0)</f>
        <v>0.17821782178217821</v>
      </c>
      <c r="AN368" s="205">
        <f ca="1">IF($AH368&gt;0,OFFSET(DATA!$F$6,$AG$10+27*AN$10,$AG368,1,1)/$AH368,0)</f>
        <v>0.15841584158415842</v>
      </c>
      <c r="AO368" s="472">
        <f ca="1">OFFSET(DATA!$F$6,$AG$10+27*AO$10,$AG368,1,1)</f>
        <v>18</v>
      </c>
      <c r="AP368" s="472">
        <f t="shared" ca="1" si="12"/>
        <v>18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16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75</v>
      </c>
      <c r="AI369" s="205">
        <f ca="1">IF($AH369&gt;0,OFFSET(DATA!$F$6,$AG$10+27*AI$10,$AG369,1,1)/$AH369,0)</f>
        <v>0.37333333333333335</v>
      </c>
      <c r="AJ369" s="205">
        <f ca="1">IF($AH369&gt;0,OFFSET(DATA!$F$6,$AG$10+27*AJ$10,$AG369,1,1)/$AH369,0)</f>
        <v>0</v>
      </c>
      <c r="AK369" s="205">
        <f ca="1">IF($AH369&gt;0,OFFSET(DATA!$F$6,$AG$10+27*AK$10,$AG369,1,1)/$AH369,0)</f>
        <v>0.22666666666666666</v>
      </c>
      <c r="AL369" s="205">
        <f ca="1">IF($AH369&gt;0,OFFSET(DATA!$F$6,$AG$10+27*AL$10,$AG369,1,1)/$AH369,0)</f>
        <v>0.08</v>
      </c>
      <c r="AM369" s="205">
        <f ca="1">IF($AH369&gt;0,OFFSET(DATA!$F$6,$AG$10+27*AM$10,$AG369,1,1)/$AH369,0)</f>
        <v>0.17333333333333334</v>
      </c>
      <c r="AN369" s="205">
        <f ca="1">IF($AH369&gt;0,OFFSET(DATA!$F$6,$AG$10+27*AN$10,$AG369,1,1)/$AH369,0)</f>
        <v>0.13333333333333333</v>
      </c>
      <c r="AO369" s="472">
        <f ca="1">OFFSET(DATA!$F$6,$AG$10+27*AO$10,$AG369,1,1)</f>
        <v>18</v>
      </c>
      <c r="AP369" s="472">
        <f t="shared" ca="1" si="12"/>
        <v>18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17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74</v>
      </c>
      <c r="AI370" s="205">
        <f ca="1">IF($AH370&gt;0,OFFSET(DATA!$F$6,$AG$10+27*AI$10,$AG370,1,1)/$AH370,0)</f>
        <v>0.3783783783783784</v>
      </c>
      <c r="AJ370" s="205">
        <f ca="1">IF($AH370&gt;0,OFFSET(DATA!$F$6,$AG$10+27*AJ$10,$AG370,1,1)/$AH370,0)</f>
        <v>0</v>
      </c>
      <c r="AK370" s="205">
        <f ca="1">IF($AH370&gt;0,OFFSET(DATA!$F$6,$AG$10+27*AK$10,$AG370,1,1)/$AH370,0)</f>
        <v>0.22972972972972974</v>
      </c>
      <c r="AL370" s="205">
        <f ca="1">IF($AH370&gt;0,OFFSET(DATA!$F$6,$AG$10+27*AL$10,$AG370,1,1)/$AH370,0)</f>
        <v>8.1081081081081086E-2</v>
      </c>
      <c r="AM370" s="205">
        <f ca="1">IF($AH370&gt;0,OFFSET(DATA!$F$6,$AG$10+27*AM$10,$AG370,1,1)/$AH370,0)</f>
        <v>0.17567567567567569</v>
      </c>
      <c r="AN370" s="205">
        <f ca="1">IF($AH370&gt;0,OFFSET(DATA!$F$6,$AG$10+27*AN$10,$AG370,1,1)/$AH370,0)</f>
        <v>0.13513513513513514</v>
      </c>
      <c r="AO370" s="472">
        <f ca="1">OFFSET(DATA!$F$6,$AG$10+27*AO$10,$AG370,1,1)</f>
        <v>18</v>
      </c>
      <c r="AP370" s="472">
        <f t="shared" ca="1" si="12"/>
        <v>18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17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76</v>
      </c>
      <c r="AI371" s="205">
        <f ca="1">IF($AH371&gt;0,OFFSET(DATA!$F$6,$AG$10+27*AI$10,$AG371,1,1)/$AH371,0)</f>
        <v>0.38157894736842107</v>
      </c>
      <c r="AJ371" s="205">
        <f ca="1">IF($AH371&gt;0,OFFSET(DATA!$F$6,$AG$10+27*AJ$10,$AG371,1,1)/$AH371,0)</f>
        <v>0</v>
      </c>
      <c r="AK371" s="205">
        <f ca="1">IF($AH371&gt;0,OFFSET(DATA!$F$6,$AG$10+27*AK$10,$AG371,1,1)/$AH371,0)</f>
        <v>0.23684210526315788</v>
      </c>
      <c r="AL371" s="205">
        <f ca="1">IF($AH371&gt;0,OFFSET(DATA!$F$6,$AG$10+27*AL$10,$AG371,1,1)/$AH371,0)</f>
        <v>7.8947368421052627E-2</v>
      </c>
      <c r="AM371" s="205">
        <f ca="1">IF($AH371&gt;0,OFFSET(DATA!$F$6,$AG$10+27*AM$10,$AG371,1,1)/$AH371,0)</f>
        <v>0.18421052631578946</v>
      </c>
      <c r="AN371" s="205">
        <f ca="1">IF($AH371&gt;0,OFFSET(DATA!$F$6,$AG$10+27*AN$10,$AG371,1,1)/$AH371,0)</f>
        <v>0.13157894736842105</v>
      </c>
      <c r="AO371" s="472">
        <f ca="1">OFFSET(DATA!$F$6,$AG$10+27*AO$10,$AG371,1,1)</f>
        <v>19</v>
      </c>
      <c r="AP371" s="472">
        <f t="shared" ca="1" si="12"/>
        <v>19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18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80</v>
      </c>
      <c r="AI372" s="205">
        <f ca="1">IF($AH372&gt;0,OFFSET(DATA!$F$6,$AG$10+27*AI$10,$AG372,1,1)/$AH372,0)</f>
        <v>0.38750000000000001</v>
      </c>
      <c r="AJ372" s="205">
        <f ca="1">IF($AH372&gt;0,OFFSET(DATA!$F$6,$AG$10+27*AJ$10,$AG372,1,1)/$AH372,0)</f>
        <v>0</v>
      </c>
      <c r="AK372" s="205">
        <f ca="1">IF($AH372&gt;0,OFFSET(DATA!$F$6,$AG$10+27*AK$10,$AG372,1,1)/$AH372,0)</f>
        <v>0.22500000000000001</v>
      </c>
      <c r="AL372" s="205">
        <f ca="1">IF($AH372&gt;0,OFFSET(DATA!$F$6,$AG$10+27*AL$10,$AG372,1,1)/$AH372,0)</f>
        <v>3.7499999999999999E-2</v>
      </c>
      <c r="AM372" s="205">
        <f ca="1">IF($AH372&gt;0,OFFSET(DATA!$F$6,$AG$10+27*AM$10,$AG372,1,1)/$AH372,0)</f>
        <v>0.2</v>
      </c>
      <c r="AN372" s="205">
        <f ca="1">IF($AH372&gt;0,OFFSET(DATA!$F$6,$AG$10+27*AN$10,$AG372,1,1)/$AH372,0)</f>
        <v>0.15</v>
      </c>
      <c r="AO372" s="472">
        <f ca="1">OFFSET(DATA!$F$6,$AG$10+27*AO$10,$AG372,1,1)</f>
        <v>18</v>
      </c>
      <c r="AP372" s="472">
        <f t="shared" ca="1" si="12"/>
        <v>18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18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75</v>
      </c>
      <c r="AI373" s="205">
        <f ca="1">IF($AH373&gt;0,OFFSET(DATA!$F$6,$AG$10+27*AI$10,$AG373,1,1)/$AH373,0)</f>
        <v>0.33333333333333331</v>
      </c>
      <c r="AJ373" s="205">
        <f ca="1">IF($AH373&gt;0,OFFSET(DATA!$F$6,$AG$10+27*AJ$10,$AG373,1,1)/$AH373,0)</f>
        <v>0</v>
      </c>
      <c r="AK373" s="205">
        <f ca="1">IF($AH373&gt;0,OFFSET(DATA!$F$6,$AG$10+27*AK$10,$AG373,1,1)/$AH373,0)</f>
        <v>0.24</v>
      </c>
      <c r="AL373" s="205">
        <f ca="1">IF($AH373&gt;0,OFFSET(DATA!$F$6,$AG$10+27*AL$10,$AG373,1,1)/$AH373,0)</f>
        <v>0.04</v>
      </c>
      <c r="AM373" s="205">
        <f ca="1">IF($AH373&gt;0,OFFSET(DATA!$F$6,$AG$10+27*AM$10,$AG373,1,1)/$AH373,0)</f>
        <v>0.16</v>
      </c>
      <c r="AN373" s="205">
        <f ca="1">IF($AH373&gt;0,OFFSET(DATA!$F$6,$AG$10+27*AN$10,$AG373,1,1)/$AH373,0)</f>
        <v>0.13333333333333333</v>
      </c>
      <c r="AO373" s="472">
        <f ca="1">OFFSET(DATA!$F$6,$AG$10+27*AO$10,$AG373,1,1)</f>
        <v>20</v>
      </c>
      <c r="AP373" s="472">
        <f t="shared" ca="1" si="12"/>
        <v>20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19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75</v>
      </c>
      <c r="AI374" s="205">
        <f ca="1">IF($AH374&gt;0,OFFSET(DATA!$F$6,$AG$10+27*AI$10,$AG374,1,1)/$AH374,0)</f>
        <v>0.36</v>
      </c>
      <c r="AJ374" s="205">
        <f ca="1">IF($AH374&gt;0,OFFSET(DATA!$F$6,$AG$10+27*AJ$10,$AG374,1,1)/$AH374,0)</f>
        <v>0</v>
      </c>
      <c r="AK374" s="205">
        <f ca="1">IF($AH374&gt;0,OFFSET(DATA!$F$6,$AG$10+27*AK$10,$AG374,1,1)/$AH374,0)</f>
        <v>0.24</v>
      </c>
      <c r="AL374" s="205">
        <f ca="1">IF($AH374&gt;0,OFFSET(DATA!$F$6,$AG$10+27*AL$10,$AG374,1,1)/$AH374,0)</f>
        <v>5.3333333333333337E-2</v>
      </c>
      <c r="AM374" s="205">
        <f ca="1">IF($AH374&gt;0,OFFSET(DATA!$F$6,$AG$10+27*AM$10,$AG374,1,1)/$AH374,0)</f>
        <v>0.14666666666666667</v>
      </c>
      <c r="AN374" s="205">
        <f ca="1">IF($AH374&gt;0,OFFSET(DATA!$F$6,$AG$10+27*AN$10,$AG374,1,1)/$AH374,0)</f>
        <v>0.10666666666666667</v>
      </c>
      <c r="AO374" s="472">
        <f ca="1">OFFSET(DATA!$F$6,$AG$10+27*AO$10,$AG374,1,1)</f>
        <v>18</v>
      </c>
      <c r="AP374" s="472">
        <f t="shared" ca="1" si="12"/>
        <v>18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18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93</v>
      </c>
      <c r="AI375" s="205">
        <f ca="1">IF($AH375&gt;0,OFFSET(DATA!$F$6,$AG$10+27*AI$10,$AG375,1,1)/$AH375,0)</f>
        <v>0.29032258064516131</v>
      </c>
      <c r="AJ375" s="205">
        <f ca="1">IF($AH375&gt;0,OFFSET(DATA!$F$6,$AG$10+27*AJ$10,$AG375,1,1)/$AH375,0)</f>
        <v>0</v>
      </c>
      <c r="AK375" s="205">
        <f ca="1">IF($AH375&gt;0,OFFSET(DATA!$F$6,$AG$10+27*AK$10,$AG375,1,1)/$AH375,0)</f>
        <v>0.21505376344086022</v>
      </c>
      <c r="AL375" s="205">
        <f ca="1">IF($AH375&gt;0,OFFSET(DATA!$F$6,$AG$10+27*AL$10,$AG375,1,1)/$AH375,0)</f>
        <v>7.5268817204301078E-2</v>
      </c>
      <c r="AM375" s="205">
        <f ca="1">IF($AH375&gt;0,OFFSET(DATA!$F$6,$AG$10+27*AM$10,$AG375,1,1)/$AH375,0)</f>
        <v>0.19354838709677419</v>
      </c>
      <c r="AN375" s="205">
        <f ca="1">IF($AH375&gt;0,OFFSET(DATA!$F$6,$AG$10+27*AN$10,$AG375,1,1)/$AH375,0)</f>
        <v>0.18279569892473119</v>
      </c>
      <c r="AO375" s="472">
        <f ca="1">OFFSET(DATA!$F$6,$AG$10+27*AO$10,$AG375,1,1)</f>
        <v>20</v>
      </c>
      <c r="AP375" s="472">
        <f t="shared" ca="1" si="12"/>
        <v>20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20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98</v>
      </c>
      <c r="AI376" s="205">
        <f ca="1">IF($AH376&gt;0,OFFSET(DATA!$F$6,$AG$10+27*AI$10,$AG376,1,1)/$AH376,0)</f>
        <v>0.29591836734693877</v>
      </c>
      <c r="AJ376" s="205">
        <f ca="1">IF($AH376&gt;0,OFFSET(DATA!$F$6,$AG$10+27*AJ$10,$AG376,1,1)/$AH376,0)</f>
        <v>0</v>
      </c>
      <c r="AK376" s="205">
        <f ca="1">IF($AH376&gt;0,OFFSET(DATA!$F$6,$AG$10+27*AK$10,$AG376,1,1)/$AH376,0)</f>
        <v>0.21428571428571427</v>
      </c>
      <c r="AL376" s="205">
        <f ca="1">IF($AH376&gt;0,OFFSET(DATA!$F$6,$AG$10+27*AL$10,$AG376,1,1)/$AH376,0)</f>
        <v>7.1428571428571425E-2</v>
      </c>
      <c r="AM376" s="205">
        <f ca="1">IF($AH376&gt;0,OFFSET(DATA!$F$6,$AG$10+27*AM$10,$AG376,1,1)/$AH376,0)</f>
        <v>0.19387755102040816</v>
      </c>
      <c r="AN376" s="205">
        <f ca="1">IF($AH376&gt;0,OFFSET(DATA!$F$6,$AG$10+27*AN$10,$AG376,1,1)/$AH376,0)</f>
        <v>0.15306122448979592</v>
      </c>
      <c r="AO376" s="472">
        <f ca="1">OFFSET(DATA!$F$6,$AG$10+27*AO$10,$AG376,1,1)</f>
        <v>19</v>
      </c>
      <c r="AP376" s="472">
        <f t="shared" ca="1" si="12"/>
        <v>19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20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102</v>
      </c>
      <c r="AI377" s="205">
        <f ca="1">IF($AH377&gt;0,OFFSET(DATA!$F$6,$AG$10+27*AI$10,$AG377,1,1)/$AH377,0)</f>
        <v>0.29411764705882354</v>
      </c>
      <c r="AJ377" s="205">
        <f ca="1">IF($AH377&gt;0,OFFSET(DATA!$F$6,$AG$10+27*AJ$10,$AG377,1,1)/$AH377,0)</f>
        <v>0</v>
      </c>
      <c r="AK377" s="205">
        <f ca="1">IF($AH377&gt;0,OFFSET(DATA!$F$6,$AG$10+27*AK$10,$AG377,1,1)/$AH377,0)</f>
        <v>0.21568627450980393</v>
      </c>
      <c r="AL377" s="205">
        <f ca="1">IF($AH377&gt;0,OFFSET(DATA!$F$6,$AG$10+27*AL$10,$AG377,1,1)/$AH377,0)</f>
        <v>9.8039215686274508E-2</v>
      </c>
      <c r="AM377" s="205">
        <f ca="1">IF($AH377&gt;0,OFFSET(DATA!$F$6,$AG$10+27*AM$10,$AG377,1,1)/$AH377,0)</f>
        <v>0.19607843137254902</v>
      </c>
      <c r="AN377" s="205">
        <f ca="1">IF($AH377&gt;0,OFFSET(DATA!$F$6,$AG$10+27*AN$10,$AG377,1,1)/$AH377,0)</f>
        <v>0.15686274509803921</v>
      </c>
      <c r="AO377" s="472">
        <f ca="1">OFFSET(DATA!$F$6,$AG$10+27*AO$10,$AG377,1,1)</f>
        <v>20</v>
      </c>
      <c r="AP377" s="472">
        <f t="shared" ca="1" si="12"/>
        <v>20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20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97</v>
      </c>
      <c r="AI378" s="205">
        <f ca="1">IF($AH378&gt;0,OFFSET(DATA!$F$6,$AG$10+27*AI$10,$AG378,1,1)/$AH378,0)</f>
        <v>0.30927835051546393</v>
      </c>
      <c r="AJ378" s="205">
        <f ca="1">IF($AH378&gt;0,OFFSET(DATA!$F$6,$AG$10+27*AJ$10,$AG378,1,1)/$AH378,0)</f>
        <v>0</v>
      </c>
      <c r="AK378" s="205">
        <f ca="1">IF($AH378&gt;0,OFFSET(DATA!$F$6,$AG$10+27*AK$10,$AG378,1,1)/$AH378,0)</f>
        <v>0.20618556701030927</v>
      </c>
      <c r="AL378" s="205">
        <f ca="1">IF($AH378&gt;0,OFFSET(DATA!$F$6,$AG$10+27*AL$10,$AG378,1,1)/$AH378,0)</f>
        <v>0.17525773195876287</v>
      </c>
      <c r="AM378" s="205">
        <f ca="1">IF($AH378&gt;0,OFFSET(DATA!$F$6,$AG$10+27*AM$10,$AG378,1,1)/$AH378,0)</f>
        <v>0.20618556701030927</v>
      </c>
      <c r="AN378" s="205">
        <f ca="1">IF($AH378&gt;0,OFFSET(DATA!$F$6,$AG$10+27*AN$10,$AG378,1,1)/$AH378,0)</f>
        <v>0.13402061855670103</v>
      </c>
      <c r="AO378" s="472">
        <f ca="1">OFFSET(DATA!$F$6,$AG$10+27*AO$10,$AG378,1,1)</f>
        <v>22</v>
      </c>
      <c r="AP378" s="472">
        <f t="shared" ca="1" si="12"/>
        <v>22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20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102</v>
      </c>
      <c r="AI379" s="205">
        <f ca="1">IF($AH379&gt;0,OFFSET(DATA!$F$6,$AG$10+27*AI$10,$AG379,1,1)/$AH379,0)</f>
        <v>0.29411764705882354</v>
      </c>
      <c r="AJ379" s="205">
        <f ca="1">IF($AH379&gt;0,OFFSET(DATA!$F$6,$AG$10+27*AJ$10,$AG379,1,1)/$AH379,0)</f>
        <v>0</v>
      </c>
      <c r="AK379" s="205">
        <f ca="1">IF($AH379&gt;0,OFFSET(DATA!$F$6,$AG$10+27*AK$10,$AG379,1,1)/$AH379,0)</f>
        <v>0.18627450980392157</v>
      </c>
      <c r="AL379" s="205">
        <f ca="1">IF($AH379&gt;0,OFFSET(DATA!$F$6,$AG$10+27*AL$10,$AG379,1,1)/$AH379,0)</f>
        <v>0.18627450980392157</v>
      </c>
      <c r="AM379" s="205">
        <f ca="1">IF($AH379&gt;0,OFFSET(DATA!$F$6,$AG$10+27*AM$10,$AG379,1,1)/$AH379,0)</f>
        <v>0.22549019607843138</v>
      </c>
      <c r="AN379" s="205">
        <f ca="1">IF($AH379&gt;0,OFFSET(DATA!$F$6,$AG$10+27*AN$10,$AG379,1,1)/$AH379,0)</f>
        <v>0.12745098039215685</v>
      </c>
      <c r="AO379" s="472">
        <f ca="1">OFFSET(DATA!$F$6,$AG$10+27*AO$10,$AG379,1,1)</f>
        <v>21</v>
      </c>
      <c r="AP379" s="472">
        <f t="shared" ca="1" si="12"/>
        <v>21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20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103</v>
      </c>
      <c r="AI380" s="205">
        <f ca="1">IF($AH380&gt;0,OFFSET(DATA!$F$6,$AG$10+27*AI$10,$AG380,1,1)/$AH380,0)</f>
        <v>0.32038834951456313</v>
      </c>
      <c r="AJ380" s="205">
        <f ca="1">IF($AH380&gt;0,OFFSET(DATA!$F$6,$AG$10+27*AJ$10,$AG380,1,1)/$AH380,0)</f>
        <v>0</v>
      </c>
      <c r="AK380" s="205">
        <f ca="1">IF($AH380&gt;0,OFFSET(DATA!$F$6,$AG$10+27*AK$10,$AG380,1,1)/$AH380,0)</f>
        <v>0.18446601941747573</v>
      </c>
      <c r="AL380" s="205">
        <f ca="1">IF($AH380&gt;0,OFFSET(DATA!$F$6,$AG$10+27*AL$10,$AG380,1,1)/$AH380,0)</f>
        <v>0.18446601941747573</v>
      </c>
      <c r="AM380" s="205">
        <f ca="1">IF($AH380&gt;0,OFFSET(DATA!$F$6,$AG$10+27*AM$10,$AG380,1,1)/$AH380,0)</f>
        <v>0.23300970873786409</v>
      </c>
      <c r="AN380" s="205">
        <f ca="1">IF($AH380&gt;0,OFFSET(DATA!$F$6,$AG$10+27*AN$10,$AG380,1,1)/$AH380,0)</f>
        <v>0.1650485436893204</v>
      </c>
      <c r="AO380" s="472">
        <f ca="1">OFFSET(DATA!$F$6,$AG$10+27*AO$10,$AG380,1,1)</f>
        <v>23</v>
      </c>
      <c r="AP380" s="472">
        <f t="shared" ca="1" si="12"/>
        <v>23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20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110</v>
      </c>
      <c r="AI381" s="205">
        <f ca="1">IF($AH381&gt;0,OFFSET(DATA!$F$6,$AG$10+27*AI$10,$AG381,1,1)/$AH381,0)</f>
        <v>0.29090909090909089</v>
      </c>
      <c r="AJ381" s="205">
        <f ca="1">IF($AH381&gt;0,OFFSET(DATA!$F$6,$AG$10+27*AJ$10,$AG381,1,1)/$AH381,0)</f>
        <v>0</v>
      </c>
      <c r="AK381" s="205">
        <f ca="1">IF($AH381&gt;0,OFFSET(DATA!$F$6,$AG$10+27*AK$10,$AG381,1,1)/$AH381,0)</f>
        <v>0.17272727272727273</v>
      </c>
      <c r="AL381" s="205">
        <f ca="1">IF($AH381&gt;0,OFFSET(DATA!$F$6,$AG$10+27*AL$10,$AG381,1,1)/$AH381,0)</f>
        <v>0.14545454545454545</v>
      </c>
      <c r="AM381" s="205">
        <f ca="1">IF($AH381&gt;0,OFFSET(DATA!$F$6,$AG$10+27*AM$10,$AG381,1,1)/$AH381,0)</f>
        <v>0.24545454545454545</v>
      </c>
      <c r="AN381" s="205">
        <f ca="1">IF($AH381&gt;0,OFFSET(DATA!$F$6,$AG$10+27*AN$10,$AG381,1,1)/$AH381,0)</f>
        <v>0.14545454545454545</v>
      </c>
      <c r="AO381" s="472">
        <f ca="1">OFFSET(DATA!$F$6,$AG$10+27*AO$10,$AG381,1,1)</f>
        <v>22</v>
      </c>
      <c r="AP381" s="472">
        <f t="shared" ca="1" si="12"/>
        <v>22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21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104</v>
      </c>
      <c r="AI382" s="205">
        <f ca="1">IF($AH382&gt;0,OFFSET(DATA!$F$6,$AG$10+27*AI$10,$AG382,1,1)/$AH382,0)</f>
        <v>0.25961538461538464</v>
      </c>
      <c r="AJ382" s="205">
        <f ca="1">IF($AH382&gt;0,OFFSET(DATA!$F$6,$AG$10+27*AJ$10,$AG382,1,1)/$AH382,0)</f>
        <v>0</v>
      </c>
      <c r="AK382" s="205">
        <f ca="1">IF($AH382&gt;0,OFFSET(DATA!$F$6,$AG$10+27*AK$10,$AG382,1,1)/$AH382,0)</f>
        <v>0.16346153846153846</v>
      </c>
      <c r="AL382" s="205">
        <f ca="1">IF($AH382&gt;0,OFFSET(DATA!$F$6,$AG$10+27*AL$10,$AG382,1,1)/$AH382,0)</f>
        <v>9.6153846153846159E-2</v>
      </c>
      <c r="AM382" s="205">
        <f ca="1">IF($AH382&gt;0,OFFSET(DATA!$F$6,$AG$10+27*AM$10,$AG382,1,1)/$AH382,0)</f>
        <v>0.29807692307692307</v>
      </c>
      <c r="AN382" s="205">
        <f ca="1">IF($AH382&gt;0,OFFSET(DATA!$F$6,$AG$10+27*AN$10,$AG382,1,1)/$AH382,0)</f>
        <v>0.20192307692307693</v>
      </c>
      <c r="AO382" s="472">
        <f ca="1">OFFSET(DATA!$F$6,$AG$10+27*AO$10,$AG382,1,1)</f>
        <v>23</v>
      </c>
      <c r="AP382" s="472">
        <f t="shared" ca="1" si="12"/>
        <v>23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21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98</v>
      </c>
      <c r="AI383" s="205">
        <f ca="1">IF($AH383&gt;0,OFFSET(DATA!$F$6,$AG$10+27*AI$10,$AG383,1,1)/$AH383,0)</f>
        <v>0.25510204081632654</v>
      </c>
      <c r="AJ383" s="205">
        <f ca="1">IF($AH383&gt;0,OFFSET(DATA!$F$6,$AG$10+27*AJ$10,$AG383,1,1)/$AH383,0)</f>
        <v>0</v>
      </c>
      <c r="AK383" s="205">
        <f ca="1">IF($AH383&gt;0,OFFSET(DATA!$F$6,$AG$10+27*AK$10,$AG383,1,1)/$AH383,0)</f>
        <v>0.16326530612244897</v>
      </c>
      <c r="AL383" s="205">
        <f ca="1">IF($AH383&gt;0,OFFSET(DATA!$F$6,$AG$10+27*AL$10,$AG383,1,1)/$AH383,0)</f>
        <v>0.10204081632653061</v>
      </c>
      <c r="AM383" s="205">
        <f ca="1">IF($AH383&gt;0,OFFSET(DATA!$F$6,$AG$10+27*AM$10,$AG383,1,1)/$AH383,0)</f>
        <v>0.23469387755102042</v>
      </c>
      <c r="AN383" s="205">
        <f ca="1">IF($AH383&gt;0,OFFSET(DATA!$F$6,$AG$10+27*AN$10,$AG383,1,1)/$AH383,0)</f>
        <v>0.15306122448979592</v>
      </c>
      <c r="AO383" s="472">
        <f ca="1">OFFSET(DATA!$F$6,$AG$10+27*AO$10,$AG383,1,1)</f>
        <v>22</v>
      </c>
      <c r="AP383" s="472">
        <f t="shared" ca="1" si="12"/>
        <v>22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21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104</v>
      </c>
      <c r="AI384" s="205">
        <f ca="1">IF($AH384&gt;0,OFFSET(DATA!$F$6,$AG$10+27*AI$10,$AG384,1,1)/$AH384,0)</f>
        <v>0.26923076923076922</v>
      </c>
      <c r="AJ384" s="205">
        <f ca="1">IF($AH384&gt;0,OFFSET(DATA!$F$6,$AG$10+27*AJ$10,$AG384,1,1)/$AH384,0)</f>
        <v>0</v>
      </c>
      <c r="AK384" s="205">
        <f ca="1">IF($AH384&gt;0,OFFSET(DATA!$F$6,$AG$10+27*AK$10,$AG384,1,1)/$AH384,0)</f>
        <v>0.15384615384615385</v>
      </c>
      <c r="AL384" s="205">
        <f ca="1">IF($AH384&gt;0,OFFSET(DATA!$F$6,$AG$10+27*AL$10,$AG384,1,1)/$AH384,0)</f>
        <v>0.14423076923076922</v>
      </c>
      <c r="AM384" s="205">
        <f ca="1">IF($AH384&gt;0,OFFSET(DATA!$F$6,$AG$10+27*AM$10,$AG384,1,1)/$AH384,0)</f>
        <v>0.25961538461538464</v>
      </c>
      <c r="AN384" s="205">
        <f ca="1">IF($AH384&gt;0,OFFSET(DATA!$F$6,$AG$10+27*AN$10,$AG384,1,1)/$AH384,0)</f>
        <v>0.21153846153846154</v>
      </c>
      <c r="AO384" s="472">
        <f ca="1">OFFSET(DATA!$F$6,$AG$10+27*AO$10,$AG384,1,1)</f>
        <v>22</v>
      </c>
      <c r="AP384" s="472">
        <f t="shared" ca="1" si="12"/>
        <v>22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21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106</v>
      </c>
      <c r="AI385" s="205">
        <f ca="1">IF($AH385&gt;0,OFFSET(DATA!$F$6,$AG$10+27*AI$10,$AG385,1,1)/$AH385,0)</f>
        <v>0.26415094339622641</v>
      </c>
      <c r="AJ385" s="205">
        <f ca="1">IF($AH385&gt;0,OFFSET(DATA!$F$6,$AG$10+27*AJ$10,$AG385,1,1)/$AH385,0)</f>
        <v>0</v>
      </c>
      <c r="AK385" s="205">
        <f ca="1">IF($AH385&gt;0,OFFSET(DATA!$F$6,$AG$10+27*AK$10,$AG385,1,1)/$AH385,0)</f>
        <v>0.13207547169811321</v>
      </c>
      <c r="AL385" s="205">
        <f ca="1">IF($AH385&gt;0,OFFSET(DATA!$F$6,$AG$10+27*AL$10,$AG385,1,1)/$AH385,0)</f>
        <v>0.16981132075471697</v>
      </c>
      <c r="AM385" s="205">
        <f ca="1">IF($AH385&gt;0,OFFSET(DATA!$F$6,$AG$10+27*AM$10,$AG385,1,1)/$AH385,0)</f>
        <v>0.26415094339622641</v>
      </c>
      <c r="AN385" s="205">
        <f ca="1">IF($AH385&gt;0,OFFSET(DATA!$F$6,$AG$10+27*AN$10,$AG385,1,1)/$AH385,0)</f>
        <v>0.18867924528301888</v>
      </c>
      <c r="AO385" s="472">
        <f ca="1">OFFSET(DATA!$F$6,$AG$10+27*AO$10,$AG385,1,1)</f>
        <v>23</v>
      </c>
      <c r="AP385" s="472">
        <f t="shared" ca="1" si="12"/>
        <v>23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22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98</v>
      </c>
      <c r="AI386" s="205">
        <f ca="1">IF($AH386&gt;0,OFFSET(DATA!$F$6,$AG$10+27*AI$10,$AG386,1,1)/$AH386,0)</f>
        <v>0.22448979591836735</v>
      </c>
      <c r="AJ386" s="205">
        <f ca="1">IF($AH386&gt;0,OFFSET(DATA!$F$6,$AG$10+27*AJ$10,$AG386,1,1)/$AH386,0)</f>
        <v>0</v>
      </c>
      <c r="AK386" s="205">
        <f ca="1">IF($AH386&gt;0,OFFSET(DATA!$F$6,$AG$10+27*AK$10,$AG386,1,1)/$AH386,0)</f>
        <v>0.15306122448979592</v>
      </c>
      <c r="AL386" s="205">
        <f ca="1">IF($AH386&gt;0,OFFSET(DATA!$F$6,$AG$10+27*AL$10,$AG386,1,1)/$AH386,0)</f>
        <v>0.14285714285714285</v>
      </c>
      <c r="AM386" s="205">
        <f ca="1">IF($AH386&gt;0,OFFSET(DATA!$F$6,$AG$10+27*AM$10,$AG386,1,1)/$AH386,0)</f>
        <v>0.27551020408163263</v>
      </c>
      <c r="AN386" s="205">
        <f ca="1">IF($AH386&gt;0,OFFSET(DATA!$F$6,$AG$10+27*AN$10,$AG386,1,1)/$AH386,0)</f>
        <v>0.17346938775510204</v>
      </c>
      <c r="AO386" s="472">
        <f ca="1">OFFSET(DATA!$F$6,$AG$10+27*AO$10,$AG386,1,1)</f>
        <v>23</v>
      </c>
      <c r="AP386" s="472">
        <f t="shared" ca="1" si="12"/>
        <v>23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22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95</v>
      </c>
      <c r="AI387" s="205">
        <f ca="1">IF($AH387&gt;0,OFFSET(DATA!$F$6,$AG$10+27*AI$10,$AG387,1,1)/$AH387,0)</f>
        <v>0.25263157894736843</v>
      </c>
      <c r="AJ387" s="205">
        <f ca="1">IF($AH387&gt;0,OFFSET(DATA!$F$6,$AG$10+27*AJ$10,$AG387,1,1)/$AH387,0)</f>
        <v>0</v>
      </c>
      <c r="AK387" s="205">
        <f ca="1">IF($AH387&gt;0,OFFSET(DATA!$F$6,$AG$10+27*AK$10,$AG387,1,1)/$AH387,0)</f>
        <v>0.14736842105263157</v>
      </c>
      <c r="AL387" s="205">
        <f ca="1">IF($AH387&gt;0,OFFSET(DATA!$F$6,$AG$10+27*AL$10,$AG387,1,1)/$AH387,0)</f>
        <v>0.21052631578947367</v>
      </c>
      <c r="AM387" s="205">
        <f ca="1">IF($AH387&gt;0,OFFSET(DATA!$F$6,$AG$10+27*AM$10,$AG387,1,1)/$AH387,0)</f>
        <v>0.24210526315789474</v>
      </c>
      <c r="AN387" s="205">
        <f ca="1">IF($AH387&gt;0,OFFSET(DATA!$F$6,$AG$10+27*AN$10,$AG387,1,1)/$AH387,0)</f>
        <v>0.12631578947368421</v>
      </c>
      <c r="AO387" s="472">
        <f ca="1">OFFSET(DATA!$F$6,$AG$10+27*AO$10,$AG387,1,1)</f>
        <v>23</v>
      </c>
      <c r="AP387" s="472">
        <f t="shared" ca="1" si="12"/>
        <v>23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23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102</v>
      </c>
      <c r="AI388" s="205">
        <f ca="1">IF($AH388&gt;0,OFFSET(DATA!$F$6,$AG$10+27*AI$10,$AG388,1,1)/$AH388,0)</f>
        <v>0.24509803921568626</v>
      </c>
      <c r="AJ388" s="205">
        <f ca="1">IF($AH388&gt;0,OFFSET(DATA!$F$6,$AG$10+27*AJ$10,$AG388,1,1)/$AH388,0)</f>
        <v>0</v>
      </c>
      <c r="AK388" s="205">
        <f ca="1">IF($AH388&gt;0,OFFSET(DATA!$F$6,$AG$10+27*AK$10,$AG388,1,1)/$AH388,0)</f>
        <v>0.13725490196078433</v>
      </c>
      <c r="AL388" s="205">
        <f ca="1">IF($AH388&gt;0,OFFSET(DATA!$F$6,$AG$10+27*AL$10,$AG388,1,1)/$AH388,0)</f>
        <v>0.15686274509803921</v>
      </c>
      <c r="AM388" s="205">
        <f ca="1">IF($AH388&gt;0,OFFSET(DATA!$F$6,$AG$10+27*AM$10,$AG388,1,1)/$AH388,0)</f>
        <v>0.31372549019607843</v>
      </c>
      <c r="AN388" s="205">
        <f ca="1">IF($AH388&gt;0,OFFSET(DATA!$F$6,$AG$10+27*AN$10,$AG388,1,1)/$AH388,0)</f>
        <v>0.16666666666666666</v>
      </c>
      <c r="AO388" s="472">
        <f ca="1">OFFSET(DATA!$F$6,$AG$10+27*AO$10,$AG388,1,1)</f>
        <v>23</v>
      </c>
      <c r="AP388" s="472">
        <f t="shared" ca="1" si="12"/>
        <v>23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23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108</v>
      </c>
      <c r="AI389" s="205">
        <f ca="1">IF($AH389&gt;0,OFFSET(DATA!$F$6,$AG$10+27*AI$10,$AG389,1,1)/$AH389,0)</f>
        <v>0.24074074074074073</v>
      </c>
      <c r="AJ389" s="205">
        <f ca="1">IF($AH389&gt;0,OFFSET(DATA!$F$6,$AG$10+27*AJ$10,$AG389,1,1)/$AH389,0)</f>
        <v>0</v>
      </c>
      <c r="AK389" s="205">
        <f ca="1">IF($AH389&gt;0,OFFSET(DATA!$F$6,$AG$10+27*AK$10,$AG389,1,1)/$AH389,0)</f>
        <v>0.1388888888888889</v>
      </c>
      <c r="AL389" s="205">
        <f ca="1">IF($AH389&gt;0,OFFSET(DATA!$F$6,$AG$10+27*AL$10,$AG389,1,1)/$AH389,0)</f>
        <v>0.14814814814814814</v>
      </c>
      <c r="AM389" s="205">
        <f ca="1">IF($AH389&gt;0,OFFSET(DATA!$F$6,$AG$10+27*AM$10,$AG389,1,1)/$AH389,0)</f>
        <v>0.30555555555555558</v>
      </c>
      <c r="AN389" s="205">
        <f ca="1">IF($AH389&gt;0,OFFSET(DATA!$F$6,$AG$10+27*AN$10,$AG389,1,1)/$AH389,0)</f>
        <v>0.17592592592592593</v>
      </c>
      <c r="AO389" s="472">
        <f ca="1">OFFSET(DATA!$F$6,$AG$10+27*AO$10,$AG389,1,1)</f>
        <v>23</v>
      </c>
      <c r="AP389" s="472">
        <f t="shared" ca="1" si="12"/>
        <v>23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23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115</v>
      </c>
      <c r="AI390" s="205">
        <f ca="1">IF($AH390&gt;0,OFFSET(DATA!$F$6,$AG$10+27*AI$10,$AG390,1,1)/$AH390,0)</f>
        <v>0.24347826086956523</v>
      </c>
      <c r="AJ390" s="205">
        <f ca="1">IF($AH390&gt;0,OFFSET(DATA!$F$6,$AG$10+27*AJ$10,$AG390,1,1)/$AH390,0)</f>
        <v>0</v>
      </c>
      <c r="AK390" s="205">
        <f ca="1">IF($AH390&gt;0,OFFSET(DATA!$F$6,$AG$10+27*AK$10,$AG390,1,1)/$AH390,0)</f>
        <v>0.14782608695652175</v>
      </c>
      <c r="AL390" s="205">
        <f ca="1">IF($AH390&gt;0,OFFSET(DATA!$F$6,$AG$10+27*AL$10,$AG390,1,1)/$AH390,0)</f>
        <v>0.16521739130434782</v>
      </c>
      <c r="AM390" s="205">
        <f ca="1">IF($AH390&gt;0,OFFSET(DATA!$F$6,$AG$10+27*AM$10,$AG390,1,1)/$AH390,0)</f>
        <v>0.25217391304347825</v>
      </c>
      <c r="AN390" s="205">
        <f ca="1">IF($AH390&gt;0,OFFSET(DATA!$F$6,$AG$10+27*AN$10,$AG390,1,1)/$AH390,0)</f>
        <v>0.19130434782608696</v>
      </c>
      <c r="AO390" s="472">
        <f ca="1">OFFSET(DATA!$F$6,$AG$10+27*AO$10,$AG390,1,1)</f>
        <v>23</v>
      </c>
      <c r="AP390" s="472">
        <f t="shared" ca="1" si="12"/>
        <v>23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23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100</v>
      </c>
      <c r="AI391" s="205">
        <f ca="1">IF($AH391&gt;0,OFFSET(DATA!$F$6,$AG$10+27*AI$10,$AG391,1,1)/$AH391,0)</f>
        <v>0.26</v>
      </c>
      <c r="AJ391" s="205">
        <f ca="1">IF($AH391&gt;0,OFFSET(DATA!$F$6,$AG$10+27*AJ$10,$AG391,1,1)/$AH391,0)</f>
        <v>0</v>
      </c>
      <c r="AK391" s="205">
        <f ca="1">IF($AH391&gt;0,OFFSET(DATA!$F$6,$AG$10+27*AK$10,$AG391,1,1)/$AH391,0)</f>
        <v>0.15</v>
      </c>
      <c r="AL391" s="205">
        <f ca="1">IF($AH391&gt;0,OFFSET(DATA!$F$6,$AG$10+27*AL$10,$AG391,1,1)/$AH391,0)</f>
        <v>0.17</v>
      </c>
      <c r="AM391" s="205">
        <f ca="1">IF($AH391&gt;0,OFFSET(DATA!$F$6,$AG$10+27*AM$10,$AG391,1,1)/$AH391,0)</f>
        <v>0.21</v>
      </c>
      <c r="AN391" s="205">
        <f ca="1">IF($AH391&gt;0,OFFSET(DATA!$F$6,$AG$10+27*AN$10,$AG391,1,1)/$AH391,0)</f>
        <v>0.17</v>
      </c>
      <c r="AO391" s="472">
        <f ca="1">OFFSET(DATA!$F$6,$AG$10+27*AO$10,$AG391,1,1)</f>
        <v>21</v>
      </c>
      <c r="AP391" s="472">
        <f t="shared" ca="1" si="12"/>
        <v>21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21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106</v>
      </c>
      <c r="AI392" s="205">
        <f ca="1">IF($AH392&gt;0,OFFSET(DATA!$F$6,$AG$10+27*AI$10,$AG392,1,1)/$AH392,0)</f>
        <v>0.28301886792452829</v>
      </c>
      <c r="AJ392" s="205">
        <f ca="1">IF($AH392&gt;0,OFFSET(DATA!$F$6,$AG$10+27*AJ$10,$AG392,1,1)/$AH392,0)</f>
        <v>0</v>
      </c>
      <c r="AK392" s="205">
        <f ca="1">IF($AH392&gt;0,OFFSET(DATA!$F$6,$AG$10+27*AK$10,$AG392,1,1)/$AH392,0)</f>
        <v>0.15094339622641509</v>
      </c>
      <c r="AL392" s="205">
        <f ca="1">IF($AH392&gt;0,OFFSET(DATA!$F$6,$AG$10+27*AL$10,$AG392,1,1)/$AH392,0)</f>
        <v>0.16037735849056603</v>
      </c>
      <c r="AM392" s="205">
        <f ca="1">IF($AH392&gt;0,OFFSET(DATA!$F$6,$AG$10+27*AM$10,$AG392,1,1)/$AH392,0)</f>
        <v>0.22641509433962265</v>
      </c>
      <c r="AN392" s="205">
        <f ca="1">IF($AH392&gt;0,OFFSET(DATA!$F$6,$AG$10+27*AN$10,$AG392,1,1)/$AH392,0)</f>
        <v>0.16037735849056603</v>
      </c>
      <c r="AO392" s="472">
        <f ca="1">OFFSET(DATA!$F$6,$AG$10+27*AO$10,$AG392,1,1)</f>
        <v>21</v>
      </c>
      <c r="AP392" s="472">
        <f t="shared" ca="1" si="12"/>
        <v>21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21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115</v>
      </c>
      <c r="AI393" s="205">
        <f ca="1">IF($AH393&gt;0,OFFSET(DATA!$F$6,$AG$10+27*AI$10,$AG393,1,1)/$AH393,0)</f>
        <v>0.29565217391304349</v>
      </c>
      <c r="AJ393" s="205">
        <f ca="1">IF($AH393&gt;0,OFFSET(DATA!$F$6,$AG$10+27*AJ$10,$AG393,1,1)/$AH393,0)</f>
        <v>0</v>
      </c>
      <c r="AK393" s="205">
        <f ca="1">IF($AH393&gt;0,OFFSET(DATA!$F$6,$AG$10+27*AK$10,$AG393,1,1)/$AH393,0)</f>
        <v>0.14782608695652175</v>
      </c>
      <c r="AL393" s="205">
        <f ca="1">IF($AH393&gt;0,OFFSET(DATA!$F$6,$AG$10+27*AL$10,$AG393,1,1)/$AH393,0)</f>
        <v>0.13043478260869565</v>
      </c>
      <c r="AM393" s="205">
        <f ca="1">IF($AH393&gt;0,OFFSET(DATA!$F$6,$AG$10+27*AM$10,$AG393,1,1)/$AH393,0)</f>
        <v>0.22608695652173913</v>
      </c>
      <c r="AN393" s="205">
        <f ca="1">IF($AH393&gt;0,OFFSET(DATA!$F$6,$AG$10+27*AN$10,$AG393,1,1)/$AH393,0)</f>
        <v>0.16521739130434782</v>
      </c>
      <c r="AO393" s="472">
        <f ca="1">OFFSET(DATA!$F$6,$AG$10+27*AO$10,$AG393,1,1)</f>
        <v>23</v>
      </c>
      <c r="AP393" s="472">
        <f t="shared" ca="1" si="12"/>
        <v>23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21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117</v>
      </c>
      <c r="AI394" s="205">
        <f ca="1">IF($AH394&gt;0,OFFSET(DATA!$F$6,$AG$10+27*AI$10,$AG394,1,1)/$AH394,0)</f>
        <v>0.3247863247863248</v>
      </c>
      <c r="AJ394" s="205">
        <f ca="1">IF($AH394&gt;0,OFFSET(DATA!$F$6,$AG$10+27*AJ$10,$AG394,1,1)/$AH394,0)</f>
        <v>0</v>
      </c>
      <c r="AK394" s="205">
        <f ca="1">IF($AH394&gt;0,OFFSET(DATA!$F$6,$AG$10+27*AK$10,$AG394,1,1)/$AH394,0)</f>
        <v>0.14529914529914531</v>
      </c>
      <c r="AL394" s="205">
        <f ca="1">IF($AH394&gt;0,OFFSET(DATA!$F$6,$AG$10+27*AL$10,$AG394,1,1)/$AH394,0)</f>
        <v>0.15384615384615385</v>
      </c>
      <c r="AM394" s="205">
        <f ca="1">IF($AH394&gt;0,OFFSET(DATA!$F$6,$AG$10+27*AM$10,$AG394,1,1)/$AH394,0)</f>
        <v>0.24786324786324787</v>
      </c>
      <c r="AN394" s="205">
        <f ca="1">IF($AH394&gt;0,OFFSET(DATA!$F$6,$AG$10+27*AN$10,$AG394,1,1)/$AH394,0)</f>
        <v>0.17948717948717949</v>
      </c>
      <c r="AO394" s="472">
        <f ca="1">OFFSET(DATA!$F$6,$AG$10+27*AO$10,$AG394,1,1)</f>
        <v>22</v>
      </c>
      <c r="AP394" s="472">
        <f t="shared" ca="1" si="12"/>
        <v>22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21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103</v>
      </c>
      <c r="AI395" s="205">
        <f ca="1">IF($AH395&gt;0,OFFSET(DATA!$F$6,$AG$10+27*AI$10,$AG395,1,1)/$AH395,0)</f>
        <v>0.31067961165048541</v>
      </c>
      <c r="AJ395" s="205">
        <f ca="1">IF($AH395&gt;0,OFFSET(DATA!$F$6,$AG$10+27*AJ$10,$AG395,1,1)/$AH395,0)</f>
        <v>0</v>
      </c>
      <c r="AK395" s="205">
        <f ca="1">IF($AH395&gt;0,OFFSET(DATA!$F$6,$AG$10+27*AK$10,$AG395,1,1)/$AH395,0)</f>
        <v>0.1553398058252427</v>
      </c>
      <c r="AL395" s="205">
        <f ca="1">IF($AH395&gt;0,OFFSET(DATA!$F$6,$AG$10+27*AL$10,$AG395,1,1)/$AH395,0)</f>
        <v>0.1553398058252427</v>
      </c>
      <c r="AM395" s="205">
        <f ca="1">IF($AH395&gt;0,OFFSET(DATA!$F$6,$AG$10+27*AM$10,$AG395,1,1)/$AH395,0)</f>
        <v>0.21359223300970873</v>
      </c>
      <c r="AN395" s="205">
        <f ca="1">IF($AH395&gt;0,OFFSET(DATA!$F$6,$AG$10+27*AN$10,$AG395,1,1)/$AH395,0)</f>
        <v>0.1650485436893204</v>
      </c>
      <c r="AO395" s="472">
        <f ca="1">OFFSET(DATA!$F$6,$AG$10+27*AO$10,$AG395,1,1)</f>
        <v>23</v>
      </c>
      <c r="AP395" s="472">
        <f t="shared" ca="1" si="12"/>
        <v>23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21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105</v>
      </c>
      <c r="AI396" s="205">
        <f ca="1">IF($AH396&gt;0,OFFSET(DATA!$F$6,$AG$10+27*AI$10,$AG396,1,1)/$AH396,0)</f>
        <v>0.2857142857142857</v>
      </c>
      <c r="AJ396" s="205">
        <f ca="1">IF($AH396&gt;0,OFFSET(DATA!$F$6,$AG$10+27*AJ$10,$AG396,1,1)/$AH396,0)</f>
        <v>0</v>
      </c>
      <c r="AK396" s="205">
        <f ca="1">IF($AH396&gt;0,OFFSET(DATA!$F$6,$AG$10+27*AK$10,$AG396,1,1)/$AH396,0)</f>
        <v>0.15238095238095239</v>
      </c>
      <c r="AL396" s="205">
        <f ca="1">IF($AH396&gt;0,OFFSET(DATA!$F$6,$AG$10+27*AL$10,$AG396,1,1)/$AH396,0)</f>
        <v>0.18095238095238095</v>
      </c>
      <c r="AM396" s="205">
        <f ca="1">IF($AH396&gt;0,OFFSET(DATA!$F$6,$AG$10+27*AM$10,$AG396,1,1)/$AH396,0)</f>
        <v>0.20952380952380953</v>
      </c>
      <c r="AN396" s="205">
        <f ca="1">IF($AH396&gt;0,OFFSET(DATA!$F$6,$AG$10+27*AN$10,$AG396,1,1)/$AH396,0)</f>
        <v>0.15238095238095239</v>
      </c>
      <c r="AO396" s="472">
        <f ca="1">OFFSET(DATA!$F$6,$AG$10+27*AO$10,$AG396,1,1)</f>
        <v>24</v>
      </c>
      <c r="AP396" s="472">
        <f t="shared" ca="1" si="12"/>
        <v>24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23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110</v>
      </c>
      <c r="AI397" s="205">
        <f ca="1">IF($AH397&gt;0,OFFSET(DATA!$F$6,$AG$10+27*AI$10,$AG397,1,1)/$AH397,0)</f>
        <v>0.29090909090909089</v>
      </c>
      <c r="AJ397" s="205">
        <f ca="1">IF($AH397&gt;0,OFFSET(DATA!$F$6,$AG$10+27*AJ$10,$AG397,1,1)/$AH397,0)</f>
        <v>0</v>
      </c>
      <c r="AK397" s="205">
        <f ca="1">IF($AH397&gt;0,OFFSET(DATA!$F$6,$AG$10+27*AK$10,$AG397,1,1)/$AH397,0)</f>
        <v>0.15454545454545454</v>
      </c>
      <c r="AL397" s="205">
        <f ca="1">IF($AH397&gt;0,OFFSET(DATA!$F$6,$AG$10+27*AL$10,$AG397,1,1)/$AH397,0)</f>
        <v>0.22727272727272727</v>
      </c>
      <c r="AM397" s="205">
        <f ca="1">IF($AH397&gt;0,OFFSET(DATA!$F$6,$AG$10+27*AM$10,$AG397,1,1)/$AH397,0)</f>
        <v>0.2</v>
      </c>
      <c r="AN397" s="205">
        <f ca="1">IF($AH397&gt;0,OFFSET(DATA!$F$6,$AG$10+27*AN$10,$AG397,1,1)/$AH397,0)</f>
        <v>0.16363636363636364</v>
      </c>
      <c r="AO397" s="472">
        <f ca="1">OFFSET(DATA!$F$6,$AG$10+27*AO$10,$AG397,1,1)</f>
        <v>23</v>
      </c>
      <c r="AP397" s="472">
        <f t="shared" ca="1" si="12"/>
        <v>23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23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111</v>
      </c>
      <c r="AI398" s="205">
        <f ca="1">IF($AH398&gt;0,OFFSET(DATA!$F$6,$AG$10+27*AI$10,$AG398,1,1)/$AH398,0)</f>
        <v>0.29729729729729731</v>
      </c>
      <c r="AJ398" s="205">
        <f ca="1">IF($AH398&gt;0,OFFSET(DATA!$F$6,$AG$10+27*AJ$10,$AG398,1,1)/$AH398,0)</f>
        <v>0</v>
      </c>
      <c r="AK398" s="205">
        <f ca="1">IF($AH398&gt;0,OFFSET(DATA!$F$6,$AG$10+27*AK$10,$AG398,1,1)/$AH398,0)</f>
        <v>0.14414414414414414</v>
      </c>
      <c r="AL398" s="205">
        <f ca="1">IF($AH398&gt;0,OFFSET(DATA!$F$6,$AG$10+27*AL$10,$AG398,1,1)/$AH398,0)</f>
        <v>0.1981981981981982</v>
      </c>
      <c r="AM398" s="205">
        <f ca="1">IF($AH398&gt;0,OFFSET(DATA!$F$6,$AG$10+27*AM$10,$AG398,1,1)/$AH398,0)</f>
        <v>0.29729729729729731</v>
      </c>
      <c r="AN398" s="205">
        <f ca="1">IF($AH398&gt;0,OFFSET(DATA!$F$6,$AG$10+27*AN$10,$AG398,1,1)/$AH398,0)</f>
        <v>0.22522522522522523</v>
      </c>
      <c r="AO398" s="472">
        <f ca="1">OFFSET(DATA!$F$6,$AG$10+27*AO$10,$AG398,1,1)</f>
        <v>24</v>
      </c>
      <c r="AP398" s="472">
        <f t="shared" ca="1" si="12"/>
        <v>24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23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83</v>
      </c>
      <c r="AI399" s="205">
        <f ca="1">IF($AH399&gt;0,OFFSET(DATA!$F$6,$AG$10+27*AI$10,$AG399,1,1)/$AH399,0)</f>
        <v>0.30120481927710846</v>
      </c>
      <c r="AJ399" s="205">
        <f ca="1">IF($AH399&gt;0,OFFSET(DATA!$F$6,$AG$10+27*AJ$10,$AG399,1,1)/$AH399,0)</f>
        <v>0</v>
      </c>
      <c r="AK399" s="205">
        <f ca="1">IF($AH399&gt;0,OFFSET(DATA!$F$6,$AG$10+27*AK$10,$AG399,1,1)/$AH399,0)</f>
        <v>0.18072289156626506</v>
      </c>
      <c r="AL399" s="205">
        <f ca="1">IF($AH399&gt;0,OFFSET(DATA!$F$6,$AG$10+27*AL$10,$AG399,1,1)/$AH399,0)</f>
        <v>0.20481927710843373</v>
      </c>
      <c r="AM399" s="205">
        <f ca="1">IF($AH399&gt;0,OFFSET(DATA!$F$6,$AG$10+27*AM$10,$AG399,1,1)/$AH399,0)</f>
        <v>0.2289156626506024</v>
      </c>
      <c r="AN399" s="205">
        <f ca="1">IF($AH399&gt;0,OFFSET(DATA!$F$6,$AG$10+27*AN$10,$AG399,1,1)/$AH399,0)</f>
        <v>0.20481927710843373</v>
      </c>
      <c r="AO399" s="472">
        <f ca="1">OFFSET(DATA!$F$6,$AG$10+27*AO$10,$AG399,1,1)</f>
        <v>24</v>
      </c>
      <c r="AP399" s="472">
        <f t="shared" ca="1" si="12"/>
        <v>24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22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85</v>
      </c>
      <c r="AI400" s="205">
        <f ca="1">IF($AH400&gt;0,OFFSET(DATA!$F$6,$AG$10+27*AI$10,$AG400,1,1)/$AH400,0)</f>
        <v>0.27058823529411763</v>
      </c>
      <c r="AJ400" s="205">
        <f ca="1">IF($AH400&gt;0,OFFSET(DATA!$F$6,$AG$10+27*AJ$10,$AG400,1,1)/$AH400,0)</f>
        <v>0</v>
      </c>
      <c r="AK400" s="205">
        <f ca="1">IF($AH400&gt;0,OFFSET(DATA!$F$6,$AG$10+27*AK$10,$AG400,1,1)/$AH400,0)</f>
        <v>0.18823529411764706</v>
      </c>
      <c r="AL400" s="205">
        <f ca="1">IF($AH400&gt;0,OFFSET(DATA!$F$6,$AG$10+27*AL$10,$AG400,1,1)/$AH400,0)</f>
        <v>0.10588235294117647</v>
      </c>
      <c r="AM400" s="205">
        <f ca="1">IF($AH400&gt;0,OFFSET(DATA!$F$6,$AG$10+27*AM$10,$AG400,1,1)/$AH400,0)</f>
        <v>0.27058823529411763</v>
      </c>
      <c r="AN400" s="205">
        <f ca="1">IF($AH400&gt;0,OFFSET(DATA!$F$6,$AG$10+27*AN$10,$AG400,1,1)/$AH400,0)</f>
        <v>0.18823529411764706</v>
      </c>
      <c r="AO400" s="472">
        <f ca="1">OFFSET(DATA!$F$6,$AG$10+27*AO$10,$AG400,1,1)</f>
        <v>22</v>
      </c>
      <c r="AP400" s="472">
        <f t="shared" ca="1" si="12"/>
        <v>22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22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91</v>
      </c>
      <c r="AI401" s="205">
        <f ca="1">IF($AH401&gt;0,OFFSET(DATA!$F$6,$AG$10+27*AI$10,$AG401,1,1)/$AH401,0)</f>
        <v>0.26373626373626374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0.17582417582417584</v>
      </c>
      <c r="AL401" s="205">
        <f ca="1">IF($AH401&gt;0,OFFSET(DATA!$F$6,$AG$10+27*AL$10,$AG401,1,1)/$AH401,0)</f>
        <v>9.8901098901098897E-2</v>
      </c>
      <c r="AM401" s="205">
        <f ca="1">IF($AH401&gt;0,OFFSET(DATA!$F$6,$AG$10+27*AM$10,$AG401,1,1)/$AH401,0)</f>
        <v>0.2857142857142857</v>
      </c>
      <c r="AN401" s="205">
        <f ca="1">IF($AH401&gt;0,OFFSET(DATA!$F$6,$AG$10+27*AN$10,$AG401,1,1)/$AH401,0)</f>
        <v>0.18681318681318682</v>
      </c>
      <c r="AO401" s="472">
        <f ca="1">OFFSET(DATA!$F$6,$AG$10+27*AO$10,$AG401,1,1)</f>
        <v>22</v>
      </c>
      <c r="AP401" s="472">
        <f t="shared" ca="1" si="12"/>
        <v>22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22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101</v>
      </c>
      <c r="AI402" s="205">
        <f ca="1">IF($AH402&gt;0,OFFSET(DATA!$F$6,$AG$10+27*AI$10,$AG402,1,1)/$AH402,0)</f>
        <v>0.24752475247524752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0.15841584158415842</v>
      </c>
      <c r="AL402" s="205">
        <f ca="1">IF($AH402&gt;0,OFFSET(DATA!$F$6,$AG$10+27*AL$10,$AG402,1,1)/$AH402,0)</f>
        <v>9.9009900990099015E-2</v>
      </c>
      <c r="AM402" s="205">
        <f ca="1">IF($AH402&gt;0,OFFSET(DATA!$F$6,$AG$10+27*AM$10,$AG402,1,1)/$AH402,0)</f>
        <v>0.35643564356435642</v>
      </c>
      <c r="AN402" s="205">
        <f ca="1">IF($AH402&gt;0,OFFSET(DATA!$F$6,$AG$10+27*AN$10,$AG402,1,1)/$AH402,0)</f>
        <v>0.24752475247524752</v>
      </c>
      <c r="AO402" s="472">
        <f ca="1">OFFSET(DATA!$F$6,$AG$10+27*AO$10,$AG402,1,1)</f>
        <v>24</v>
      </c>
      <c r="AP402" s="472">
        <f t="shared" ca="1" si="12"/>
        <v>24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23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94</v>
      </c>
      <c r="AI403" s="205">
        <f ca="1">IF($AH403&gt;0,OFFSET(DATA!$F$6,$AG$10+27*AI$10,$AG403,1,1)/$AH403,0)</f>
        <v>0.31914893617021278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0.1702127659574468</v>
      </c>
      <c r="AL403" s="205">
        <f ca="1">IF($AH403&gt;0,OFFSET(DATA!$F$6,$AG$10+27*AL$10,$AG403,1,1)/$AH403,0)</f>
        <v>0.15957446808510639</v>
      </c>
      <c r="AM403" s="205">
        <f ca="1">IF($AH403&gt;0,OFFSET(DATA!$F$6,$AG$10+27*AM$10,$AG403,1,1)/$AH403,0)</f>
        <v>0.25531914893617019</v>
      </c>
      <c r="AN403" s="205">
        <f ca="1">IF($AH403&gt;0,OFFSET(DATA!$F$6,$AG$10+27*AN$10,$AG403,1,1)/$AH403,0)</f>
        <v>0.19148936170212766</v>
      </c>
      <c r="AO403" s="472">
        <f ca="1">OFFSET(DATA!$F$6,$AG$10+27*AO$10,$AG403,1,1)</f>
        <v>23</v>
      </c>
      <c r="AP403" s="472">
        <f t="shared" ca="1" si="12"/>
        <v>23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22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92</v>
      </c>
      <c r="AI404" s="205">
        <f ca="1">IF($AH404&gt;0,OFFSET(DATA!$F$6,$AG$10+27*AI$10,$AG404,1,1)/$AH404,0)</f>
        <v>0.33695652173913043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0.17391304347826086</v>
      </c>
      <c r="AL404" s="205">
        <f ca="1">IF($AH404&gt;0,OFFSET(DATA!$F$6,$AG$10+27*AL$10,$AG404,1,1)/$AH404,0)</f>
        <v>0.15217391304347827</v>
      </c>
      <c r="AM404" s="205">
        <f ca="1">IF($AH404&gt;0,OFFSET(DATA!$F$6,$AG$10+27*AM$10,$AG404,1,1)/$AH404,0)</f>
        <v>0.25</v>
      </c>
      <c r="AN404" s="205">
        <f ca="1">IF($AH404&gt;0,OFFSET(DATA!$F$6,$AG$10+27*AN$10,$AG404,1,1)/$AH404,0)</f>
        <v>0.20652173913043478</v>
      </c>
      <c r="AO404" s="472">
        <f ca="1">OFFSET(DATA!$F$6,$AG$10+27*AO$10,$AG404,1,1)</f>
        <v>22</v>
      </c>
      <c r="AP404" s="472">
        <f t="shared" ca="1" si="12"/>
        <v>22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20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95</v>
      </c>
      <c r="AI405" s="205">
        <f ca="1">IF($AH405&gt;0,OFFSET(DATA!$F$6,$AG$10+27*AI$10,$AG405,1,1)/$AH405,0)</f>
        <v>0.31578947368421051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0.16842105263157894</v>
      </c>
      <c r="AL405" s="205">
        <f ca="1">IF($AH405&gt;0,OFFSET(DATA!$F$6,$AG$10+27*AL$10,$AG405,1,1)/$AH405,0)</f>
        <v>0.11578947368421053</v>
      </c>
      <c r="AM405" s="205">
        <f ca="1">IF($AH405&gt;0,OFFSET(DATA!$F$6,$AG$10+27*AM$10,$AG405,1,1)/$AH405,0)</f>
        <v>0.30526315789473685</v>
      </c>
      <c r="AN405" s="205">
        <f ca="1">IF($AH405&gt;0,OFFSET(DATA!$F$6,$AG$10+27*AN$10,$AG405,1,1)/$AH405,0)</f>
        <v>0.24210526315789474</v>
      </c>
      <c r="AO405" s="472">
        <f ca="1">OFFSET(DATA!$F$6,$AG$10+27*AO$10,$AG405,1,1)</f>
        <v>23</v>
      </c>
      <c r="AP405" s="472">
        <f t="shared" ca="1" si="12"/>
        <v>23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21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100</v>
      </c>
      <c r="AI406" s="205">
        <f ca="1">IF($AH406&gt;0,OFFSET(DATA!$F$6,$AG$10+27*AI$10,$AG406,1,1)/$AH406,0)</f>
        <v>0.27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0.14000000000000001</v>
      </c>
      <c r="AL406" s="205">
        <f ca="1">IF($AH406&gt;0,OFFSET(DATA!$F$6,$AG$10+27*AL$10,$AG406,1,1)/$AH406,0)</f>
        <v>0.12</v>
      </c>
      <c r="AM406" s="205">
        <f ca="1">IF($AH406&gt;0,OFFSET(DATA!$F$6,$AG$10+27*AM$10,$AG406,1,1)/$AH406,0)</f>
        <v>0.26</v>
      </c>
      <c r="AN406" s="205">
        <f ca="1">IF($AH406&gt;0,OFFSET(DATA!$F$6,$AG$10+27*AN$10,$AG406,1,1)/$AH406,0)</f>
        <v>0.21</v>
      </c>
      <c r="AO406" s="472">
        <f ca="1">OFFSET(DATA!$F$6,$AG$10+27*AO$10,$AG406,1,1)</f>
        <v>23</v>
      </c>
      <c r="AP406" s="472">
        <f t="shared" ca="1" si="12"/>
        <v>23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23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104</v>
      </c>
      <c r="AI407" s="205">
        <f ca="1">IF($AH407&gt;0,OFFSET(DATA!$F$6,$AG$10+27*AI$10,$AG407,1,1)/$AH407,0)</f>
        <v>0.27884615384615385</v>
      </c>
      <c r="AJ407" s="205">
        <f ca="1">IF($AH407&gt;0,OFFSET(DATA!$F$6,$AG$10+27*AJ$10,$AG407,1,1)/$AH407,0)</f>
        <v>0</v>
      </c>
      <c r="AK407" s="205">
        <f ca="1">IF($AH407&gt;0,OFFSET(DATA!$F$6,$AG$10+27*AK$10,$AG407,1,1)/$AH407,0)</f>
        <v>0.13461538461538461</v>
      </c>
      <c r="AL407" s="205">
        <f ca="1">IF($AH407&gt;0,OFFSET(DATA!$F$6,$AG$10+27*AL$10,$AG407,1,1)/$AH407,0)</f>
        <v>0.14423076923076922</v>
      </c>
      <c r="AM407" s="205">
        <f ca="1">IF($AH407&gt;0,OFFSET(DATA!$F$6,$AG$10+27*AM$10,$AG407,1,1)/$AH407,0)</f>
        <v>0.28846153846153844</v>
      </c>
      <c r="AN407" s="205">
        <f ca="1">IF($AH407&gt;0,OFFSET(DATA!$F$6,$AG$10+27*AN$10,$AG407,1,1)/$AH407,0)</f>
        <v>0.20192307692307693</v>
      </c>
      <c r="AO407" s="472">
        <f ca="1">OFFSET(DATA!$F$6,$AG$10+27*AO$10,$AG407,1,1)</f>
        <v>23</v>
      </c>
      <c r="AP407" s="472">
        <f t="shared" ca="1" si="12"/>
        <v>23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22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90</v>
      </c>
      <c r="AI408" s="205">
        <f ca="1">IF($AH408&gt;0,OFFSET(DATA!$F$6,$AG$10+27*AI$10,$AG408,1,1)/$AH408,0)</f>
        <v>0.31111111111111112</v>
      </c>
      <c r="AJ408" s="205">
        <f ca="1">IF($AH408&gt;0,OFFSET(DATA!$F$6,$AG$10+27*AJ$10,$AG408,1,1)/$AH408,0)</f>
        <v>0</v>
      </c>
      <c r="AK408" s="205">
        <f ca="1">IF($AH408&gt;0,OFFSET(DATA!$F$6,$AG$10+27*AK$10,$AG408,1,1)/$AH408,0)</f>
        <v>0.13333333333333333</v>
      </c>
      <c r="AL408" s="205">
        <f ca="1">IF($AH408&gt;0,OFFSET(DATA!$F$6,$AG$10+27*AL$10,$AG408,1,1)/$AH408,0)</f>
        <v>0.15555555555555556</v>
      </c>
      <c r="AM408" s="205">
        <f ca="1">IF($AH408&gt;0,OFFSET(DATA!$F$6,$AG$10+27*AM$10,$AG408,1,1)/$AH408,0)</f>
        <v>0.25555555555555554</v>
      </c>
      <c r="AN408" s="205">
        <f ca="1">IF($AH408&gt;0,OFFSET(DATA!$F$6,$AG$10+27*AN$10,$AG408,1,1)/$AH408,0)</f>
        <v>0.16666666666666666</v>
      </c>
      <c r="AO408" s="472">
        <f ca="1">OFFSET(DATA!$F$6,$AG$10+27*AO$10,$AG408,1,1)</f>
        <v>21</v>
      </c>
      <c r="AP408" s="472">
        <f t="shared" ca="1" si="12"/>
        <v>21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20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90</v>
      </c>
      <c r="AI409" s="205">
        <f ca="1">IF($AH409&gt;0,OFFSET(DATA!$F$6,$AG$10+27*AI$10,$AG409,1,1)/$AH409,0)</f>
        <v>0.33333333333333331</v>
      </c>
      <c r="AJ409" s="205">
        <f ca="1">IF($AH409&gt;0,OFFSET(DATA!$F$6,$AG$10+27*AJ$10,$AG409,1,1)/$AH409,0)</f>
        <v>0</v>
      </c>
      <c r="AK409" s="205">
        <f ca="1">IF($AH409&gt;0,OFFSET(DATA!$F$6,$AG$10+27*AK$10,$AG409,1,1)/$AH409,0)</f>
        <v>0.13333333333333333</v>
      </c>
      <c r="AL409" s="205">
        <f ca="1">IF($AH409&gt;0,OFFSET(DATA!$F$6,$AG$10+27*AL$10,$AG409,1,1)/$AH409,0)</f>
        <v>0.13333333333333333</v>
      </c>
      <c r="AM409" s="205">
        <f ca="1">IF($AH409&gt;0,OFFSET(DATA!$F$6,$AG$10+27*AM$10,$AG409,1,1)/$AH409,0)</f>
        <v>0.27777777777777779</v>
      </c>
      <c r="AN409" s="205">
        <f ca="1">IF($AH409&gt;0,OFFSET(DATA!$F$6,$AG$10+27*AN$10,$AG409,1,1)/$AH409,0)</f>
        <v>0.21111111111111111</v>
      </c>
      <c r="AO409" s="472">
        <f ca="1">OFFSET(DATA!$F$6,$AG$10+27*AO$10,$AG409,1,1)</f>
        <v>20</v>
      </c>
      <c r="AP409" s="472">
        <f t="shared" ca="1" si="12"/>
        <v>20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18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101</v>
      </c>
      <c r="AI410" s="205">
        <f ca="1">IF($AH410&gt;0,OFFSET(DATA!$F$6,$AG$10+27*AI$10,$AG410,1,1)/$AH410,0)</f>
        <v>0.34653465346534651</v>
      </c>
      <c r="AJ410" s="205">
        <f ca="1">IF($AH410&gt;0,OFFSET(DATA!$F$6,$AG$10+27*AJ$10,$AG410,1,1)/$AH410,0)</f>
        <v>0</v>
      </c>
      <c r="AK410" s="205">
        <f ca="1">IF($AH410&gt;0,OFFSET(DATA!$F$6,$AG$10+27*AK$10,$AG410,1,1)/$AH410,0)</f>
        <v>0.13861386138613863</v>
      </c>
      <c r="AL410" s="205">
        <f ca="1">IF($AH410&gt;0,OFFSET(DATA!$F$6,$AG$10+27*AL$10,$AG410,1,1)/$AH410,0)</f>
        <v>9.9009900990099015E-2</v>
      </c>
      <c r="AM410" s="205">
        <f ca="1">IF($AH410&gt;0,OFFSET(DATA!$F$6,$AG$10+27*AM$10,$AG410,1,1)/$AH410,0)</f>
        <v>0.27722772277227725</v>
      </c>
      <c r="AN410" s="205">
        <f ca="1">IF($AH410&gt;0,OFFSET(DATA!$F$6,$AG$10+27*AN$10,$AG410,1,1)/$AH410,0)</f>
        <v>0.22772277227722773</v>
      </c>
      <c r="AO410" s="472">
        <f ca="1">OFFSET(DATA!$F$6,$AG$10+27*AO$10,$AG410,1,1)</f>
        <v>18</v>
      </c>
      <c r="AP410" s="472">
        <f t="shared" ca="1" si="12"/>
        <v>18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17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106</v>
      </c>
      <c r="AI411" s="205">
        <f ca="1">IF($AH411&gt;0,OFFSET(DATA!$F$6,$AG$10+27*AI$10,$AG411,1,1)/$AH411,0)</f>
        <v>0.32075471698113206</v>
      </c>
      <c r="AJ411" s="205">
        <f ca="1">IF($AH411&gt;0,OFFSET(DATA!$F$6,$AG$10+27*AJ$10,$AG411,1,1)/$AH411,0)</f>
        <v>0</v>
      </c>
      <c r="AK411" s="205">
        <f ca="1">IF($AH411&gt;0,OFFSET(DATA!$F$6,$AG$10+27*AK$10,$AG411,1,1)/$AH411,0)</f>
        <v>0.13207547169811321</v>
      </c>
      <c r="AL411" s="205">
        <f ca="1">IF($AH411&gt;0,OFFSET(DATA!$F$6,$AG$10+27*AL$10,$AG411,1,1)/$AH411,0)</f>
        <v>8.4905660377358486E-2</v>
      </c>
      <c r="AM411" s="205">
        <f ca="1">IF($AH411&gt;0,OFFSET(DATA!$F$6,$AG$10+27*AM$10,$AG411,1,1)/$AH411,0)</f>
        <v>0.29245283018867924</v>
      </c>
      <c r="AN411" s="205">
        <f ca="1">IF($AH411&gt;0,OFFSET(DATA!$F$6,$AG$10+27*AN$10,$AG411,1,1)/$AH411,0)</f>
        <v>0.23584905660377359</v>
      </c>
      <c r="AO411" s="472">
        <f ca="1">OFFSET(DATA!$F$6,$AG$10+27*AO$10,$AG411,1,1)</f>
        <v>21</v>
      </c>
      <c r="AP411" s="472">
        <f t="shared" ca="1" si="12"/>
        <v>21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19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113</v>
      </c>
      <c r="AI412" s="205">
        <f ca="1">IF($AH412&gt;0,OFFSET(DATA!$F$6,$AG$10+27*AI$10,$AG412,1,1)/$AH412,0)</f>
        <v>0.31858407079646017</v>
      </c>
      <c r="AJ412" s="205">
        <f ca="1">IF($AH412&gt;0,OFFSET(DATA!$F$6,$AG$10+27*AJ$10,$AG412,1,1)/$AH412,0)</f>
        <v>0</v>
      </c>
      <c r="AK412" s="205">
        <f ca="1">IF($AH412&gt;0,OFFSET(DATA!$F$6,$AG$10+27*AK$10,$AG412,1,1)/$AH412,0)</f>
        <v>0.12389380530973451</v>
      </c>
      <c r="AL412" s="205">
        <f ca="1">IF($AH412&gt;0,OFFSET(DATA!$F$6,$AG$10+27*AL$10,$AG412,1,1)/$AH412,0)</f>
        <v>0.1415929203539823</v>
      </c>
      <c r="AM412" s="205">
        <f ca="1">IF($AH412&gt;0,OFFSET(DATA!$F$6,$AG$10+27*AM$10,$AG412,1,1)/$AH412,0)</f>
        <v>0.2831858407079646</v>
      </c>
      <c r="AN412" s="205">
        <f ca="1">IF($AH412&gt;0,OFFSET(DATA!$F$6,$AG$10+27*AN$10,$AG412,1,1)/$AH412,0)</f>
        <v>0.24778761061946902</v>
      </c>
      <c r="AO412" s="472">
        <f ca="1">OFFSET(DATA!$F$6,$AG$10+27*AO$10,$AG412,1,1)</f>
        <v>21</v>
      </c>
      <c r="AP412" s="472">
        <f t="shared" ca="1" si="12"/>
        <v>21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18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97</v>
      </c>
      <c r="AI413" s="205">
        <f ca="1">IF($AH413&gt;0,OFFSET(DATA!$F$6,$AG$10+27*AI$10,$AG413,1,1)/$AH413,0)</f>
        <v>0.31958762886597936</v>
      </c>
      <c r="AJ413" s="205">
        <f ca="1">IF($AH413&gt;0,OFFSET(DATA!$F$6,$AG$10+27*AJ$10,$AG413,1,1)/$AH413,0)</f>
        <v>0</v>
      </c>
      <c r="AK413" s="205">
        <f ca="1">IF($AH413&gt;0,OFFSET(DATA!$F$6,$AG$10+27*AK$10,$AG413,1,1)/$AH413,0)</f>
        <v>0.14432989690721648</v>
      </c>
      <c r="AL413" s="205">
        <f ca="1">IF($AH413&gt;0,OFFSET(DATA!$F$6,$AG$10+27*AL$10,$AG413,1,1)/$AH413,0)</f>
        <v>0.18556701030927836</v>
      </c>
      <c r="AM413" s="205">
        <f ca="1">IF($AH413&gt;0,OFFSET(DATA!$F$6,$AG$10+27*AM$10,$AG413,1,1)/$AH413,0)</f>
        <v>0.26804123711340205</v>
      </c>
      <c r="AN413" s="205">
        <f ca="1">IF($AH413&gt;0,OFFSET(DATA!$F$6,$AG$10+27*AN$10,$AG413,1,1)/$AH413,0)</f>
        <v>0.24742268041237114</v>
      </c>
      <c r="AO413" s="472">
        <f ca="1">OFFSET(DATA!$F$6,$AG$10+27*AO$10,$AG413,1,1)</f>
        <v>21</v>
      </c>
      <c r="AP413" s="472">
        <f t="shared" ca="1" si="12"/>
        <v>21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18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100</v>
      </c>
      <c r="AI414" s="205">
        <f ca="1">IF($AH414&gt;0,OFFSET(DATA!$F$6,$AG$10+27*AI$10,$AG414,1,1)/$AH414,0)</f>
        <v>0.31</v>
      </c>
      <c r="AJ414" s="205">
        <f ca="1">IF($AH414&gt;0,OFFSET(DATA!$F$6,$AG$10+27*AJ$10,$AG414,1,1)/$AH414,0)</f>
        <v>0</v>
      </c>
      <c r="AK414" s="205">
        <f ca="1">IF($AH414&gt;0,OFFSET(DATA!$F$6,$AG$10+27*AK$10,$AG414,1,1)/$AH414,0)</f>
        <v>0.15</v>
      </c>
      <c r="AL414" s="205">
        <f ca="1">IF($AH414&gt;0,OFFSET(DATA!$F$6,$AG$10+27*AL$10,$AG414,1,1)/$AH414,0)</f>
        <v>0.16</v>
      </c>
      <c r="AM414" s="205">
        <f ca="1">IF($AH414&gt;0,OFFSET(DATA!$F$6,$AG$10+27*AM$10,$AG414,1,1)/$AH414,0)</f>
        <v>0.28000000000000003</v>
      </c>
      <c r="AN414" s="205">
        <f ca="1">IF($AH414&gt;0,OFFSET(DATA!$F$6,$AG$10+27*AN$10,$AG414,1,1)/$AH414,0)</f>
        <v>0.24</v>
      </c>
      <c r="AO414" s="472">
        <f ca="1">OFFSET(DATA!$F$6,$AG$10+27*AO$10,$AG414,1,1)</f>
        <v>21</v>
      </c>
      <c r="AP414" s="472">
        <f t="shared" ca="1" si="12"/>
        <v>21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21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109</v>
      </c>
      <c r="AI415" s="205">
        <f ca="1">IF($AH415&gt;0,OFFSET(DATA!$F$6,$AG$10+27*AI$10,$AG415,1,1)/$AH415,0)</f>
        <v>0.28440366972477066</v>
      </c>
      <c r="AJ415" s="205">
        <f ca="1">IF($AH415&gt;0,OFFSET(DATA!$F$6,$AG$10+27*AJ$10,$AG415,1,1)/$AH415,0)</f>
        <v>0</v>
      </c>
      <c r="AK415" s="205">
        <f ca="1">IF($AH415&gt;0,OFFSET(DATA!$F$6,$AG$10+27*AK$10,$AG415,1,1)/$AH415,0)</f>
        <v>0.13761467889908258</v>
      </c>
      <c r="AL415" s="205">
        <f ca="1">IF($AH415&gt;0,OFFSET(DATA!$F$6,$AG$10+27*AL$10,$AG415,1,1)/$AH415,0)</f>
        <v>0.15596330275229359</v>
      </c>
      <c r="AM415" s="205">
        <f ca="1">IF($AH415&gt;0,OFFSET(DATA!$F$6,$AG$10+27*AM$10,$AG415,1,1)/$AH415,0)</f>
        <v>0.26605504587155965</v>
      </c>
      <c r="AN415" s="205">
        <f ca="1">IF($AH415&gt;0,OFFSET(DATA!$F$6,$AG$10+27*AN$10,$AG415,1,1)/$AH415,0)</f>
        <v>0.22935779816513763</v>
      </c>
      <c r="AO415" s="472">
        <f ca="1">OFFSET(DATA!$F$6,$AG$10+27*AO$10,$AG415,1,1)</f>
        <v>22</v>
      </c>
      <c r="AP415" s="472">
        <f t="shared" ca="1" si="12"/>
        <v>22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22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">
      <c r="AG416" s="472">
        <v>405</v>
      </c>
      <c r="AH416" s="471">
        <f ca="1">OFFSET(DATA!$F$6,$AG$10,$AG416,1,1)</f>
        <v>111</v>
      </c>
      <c r="AI416" s="205">
        <f ca="1">IF($AH416&gt;0,OFFSET(DATA!$F$6,$AG$10+27*AI$10,$AG416,1,1)/$AH416,0)</f>
        <v>0.29729729729729731</v>
      </c>
      <c r="AJ416" s="205">
        <f ca="1">IF($AH416&gt;0,OFFSET(DATA!$F$6,$AG$10+27*AJ$10,$AG416,1,1)/$AH416,0)</f>
        <v>0</v>
      </c>
      <c r="AK416" s="205">
        <f ca="1">IF($AH416&gt;0,OFFSET(DATA!$F$6,$AG$10+27*AK$10,$AG416,1,1)/$AH416,0)</f>
        <v>0.13513513513513514</v>
      </c>
      <c r="AL416" s="205">
        <f ca="1">IF($AH416&gt;0,OFFSET(DATA!$F$6,$AG$10+27*AL$10,$AG416,1,1)/$AH416,0)</f>
        <v>9.90990990990991E-2</v>
      </c>
      <c r="AM416" s="205">
        <f ca="1">IF($AH416&gt;0,OFFSET(DATA!$F$6,$AG$10+27*AM$10,$AG416,1,1)/$AH416,0)</f>
        <v>0.32432432432432434</v>
      </c>
      <c r="AN416" s="205">
        <f ca="1">IF($AH416&gt;0,OFFSET(DATA!$F$6,$AG$10+27*AN$10,$AG416,1,1)/$AH416,0)</f>
        <v>0.2072072072072072</v>
      </c>
      <c r="AO416" s="472">
        <f ca="1">OFFSET(DATA!$F$6,$AG$10+27*AO$10,$AG416,1,1)</f>
        <v>21</v>
      </c>
      <c r="AP416" s="472">
        <f t="shared" ca="1" si="12"/>
        <v>21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21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">
      <c r="AG417" s="472">
        <v>406</v>
      </c>
      <c r="AH417" s="471">
        <f ca="1">OFFSET(DATA!$F$6,$AG$10,$AG417,1,1)</f>
        <v>96</v>
      </c>
      <c r="AI417" s="205">
        <f ca="1">IF($AH417&gt;0,OFFSET(DATA!$F$6,$AG$10+27*AI$10,$AG417,1,1)/$AH417,0)</f>
        <v>0.30208333333333331</v>
      </c>
      <c r="AJ417" s="205">
        <f ca="1">IF($AH417&gt;0,OFFSET(DATA!$F$6,$AG$10+27*AJ$10,$AG417,1,1)/$AH417,0)</f>
        <v>0</v>
      </c>
      <c r="AK417" s="205">
        <f ca="1">IF($AH417&gt;0,OFFSET(DATA!$F$6,$AG$10+27*AK$10,$AG417,1,1)/$AH417,0)</f>
        <v>0.16666666666666666</v>
      </c>
      <c r="AL417" s="205">
        <f ca="1">IF($AH417&gt;0,OFFSET(DATA!$F$6,$AG$10+27*AL$10,$AG417,1,1)/$AH417,0)</f>
        <v>0.125</v>
      </c>
      <c r="AM417" s="205">
        <f ca="1">IF($AH417&gt;0,OFFSET(DATA!$F$6,$AG$10+27*AM$10,$AG417,1,1)/$AH417,0)</f>
        <v>0.30208333333333331</v>
      </c>
      <c r="AN417" s="205">
        <f ca="1">IF($AH417&gt;0,OFFSET(DATA!$F$6,$AG$10+27*AN$10,$AG417,1,1)/$AH417,0)</f>
        <v>0.22916666666666666</v>
      </c>
      <c r="AO417" s="472">
        <f ca="1">OFFSET(DATA!$F$6,$AG$10+27*AO$10,$AG417,1,1)</f>
        <v>21</v>
      </c>
      <c r="AP417" s="472">
        <f t="shared" ca="1" si="12"/>
        <v>21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19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">
      <c r="AG418" s="472">
        <v>407</v>
      </c>
      <c r="AH418" s="471">
        <f ca="1">OFFSET(DATA!$F$6,$AG$10,$AG418,1,1)</f>
        <v>99</v>
      </c>
      <c r="AI418" s="205">
        <f ca="1">IF($AH418&gt;0,OFFSET(DATA!$F$6,$AG$10+27*AI$10,$AG418,1,1)/$AH418,0)</f>
        <v>0.31313131313131315</v>
      </c>
      <c r="AJ418" s="205">
        <f ca="1">IF($AH418&gt;0,OFFSET(DATA!$F$6,$AG$10+27*AJ$10,$AG418,1,1)/$AH418,0)</f>
        <v>0</v>
      </c>
      <c r="AK418" s="205">
        <f ca="1">IF($AH418&gt;0,OFFSET(DATA!$F$6,$AG$10+27*AK$10,$AG418,1,1)/$AH418,0)</f>
        <v>0.16161616161616163</v>
      </c>
      <c r="AL418" s="205">
        <f ca="1">IF($AH418&gt;0,OFFSET(DATA!$F$6,$AG$10+27*AL$10,$AG418,1,1)/$AH418,0)</f>
        <v>0.10101010101010101</v>
      </c>
      <c r="AM418" s="205">
        <f ca="1">IF($AH418&gt;0,OFFSET(DATA!$F$6,$AG$10+27*AM$10,$AG418,1,1)/$AH418,0)</f>
        <v>0.30303030303030304</v>
      </c>
      <c r="AN418" s="205">
        <f ca="1">IF($AH418&gt;0,OFFSET(DATA!$F$6,$AG$10+27*AN$10,$AG418,1,1)/$AH418,0)</f>
        <v>0.27272727272727271</v>
      </c>
      <c r="AO418" s="472">
        <f ca="1">OFFSET(DATA!$F$6,$AG$10+27*AO$10,$AG418,1,1)</f>
        <v>21</v>
      </c>
      <c r="AP418" s="472">
        <f t="shared" ca="1" si="12"/>
        <v>21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</row>
    <row r="419" spans="33:77" x14ac:dyDescent="0.2">
      <c r="AG419" s="472"/>
      <c r="AH419" s="471"/>
      <c r="AI419" s="205"/>
      <c r="AJ419" s="205"/>
      <c r="AK419" s="205"/>
      <c r="AL419" s="205"/>
      <c r="AM419" s="205"/>
      <c r="AN419" s="205"/>
      <c r="AO419" s="472"/>
      <c r="AP419" s="472"/>
      <c r="AQ419" s="471"/>
      <c r="AR419" s="471"/>
      <c r="AS419" s="205"/>
      <c r="AT419" s="205"/>
      <c r="AU419" s="205"/>
      <c r="AV419" s="205"/>
      <c r="AW419" s="205"/>
      <c r="AX419" s="205"/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419">
    <cfRule type="expression" dxfId="32" priority="1" stopIfTrue="1">
      <formula>$AP$8=1</formula>
    </cfRule>
    <cfRule type="expression" dxfId="31" priority="2" stopIfTrue="1">
      <formula>$AP$8=2</formula>
    </cfRule>
  </conditionalFormatting>
  <conditionalFormatting sqref="D2:I7">
    <cfRule type="expression" dxfId="30" priority="3" stopIfTrue="1">
      <formula>7-$AG$8=$AG12</formula>
    </cfRule>
  </conditionalFormatting>
  <conditionalFormatting sqref="L4:L8">
    <cfRule type="expression" dxfId="29" priority="6" stopIfTrue="1">
      <formula>$K4=69</formula>
    </cfRule>
    <cfRule type="expression" dxfId="28" priority="7" stopIfTrue="1">
      <formula>$K4&lt;69</formula>
    </cfRule>
  </conditionalFormatting>
  <conditionalFormatting sqref="M4:M8">
    <cfRule type="expression" dxfId="27" priority="8" stopIfTrue="1">
      <formula>$K4=69</formula>
    </cfRule>
    <cfRule type="expression" dxfId="26" priority="9" stopIfTrue="1">
      <formula>$K4&lt;69</formula>
    </cfRule>
  </conditionalFormatting>
  <conditionalFormatting sqref="B2:B7">
    <cfRule type="expression" dxfId="25" priority="10" stopIfTrue="1">
      <formula>7-$AG$8=$AG12</formula>
    </cfRule>
  </conditionalFormatting>
  <conditionalFormatting sqref="O10:R11">
    <cfRule type="expression" dxfId="24" priority="11" stopIfTrue="1">
      <formula>VALUE(RIGHT($O$10,1))=5</formula>
    </cfRule>
    <cfRule type="expression" dxfId="23" priority="12" stopIfTrue="1">
      <formula>VALUE(RIGHT($O$10,1))=6</formula>
    </cfRule>
    <cfRule type="expression" dxfId="22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A340" sqref="A340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PT863"/>
  <sheetViews>
    <sheetView showRuler="0" zoomScale="75" workbookViewId="0">
      <pane xSplit="6" ySplit="6" topLeftCell="OS541" activePane="bottomRight" state="frozen"/>
      <selection pane="topRight" activeCell="G1" sqref="G1"/>
      <selection pane="bottomLeft" activeCell="A7" sqref="A7"/>
      <selection pane="bottomRight" activeCell="OZ581" sqref="OZ581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13" width="10.42578125" bestFit="1" customWidth="1"/>
  </cols>
  <sheetData>
    <row r="1" spans="1:413" ht="13.5" thickBot="1" x14ac:dyDescent="0.25"/>
    <row r="2" spans="1:413" x14ac:dyDescent="0.2">
      <c r="B2" s="583" t="s">
        <v>145</v>
      </c>
      <c r="C2" s="584"/>
      <c r="D2" s="585"/>
    </row>
    <row r="3" spans="1:413" ht="13.5" thickBot="1" x14ac:dyDescent="0.25">
      <c r="B3" s="586"/>
      <c r="C3" s="587"/>
      <c r="D3" s="588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13" s="144" customFormat="1" x14ac:dyDescent="0.2">
      <c r="A4" s="1"/>
      <c r="B4" s="1"/>
      <c r="C4" s="1"/>
      <c r="D4" s="1"/>
      <c r="E4" s="53">
        <f>LOOKUP!F2</f>
        <v>407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13" s="26" customFormat="1" x14ac:dyDescent="0.2">
      <c r="A5" s="23"/>
      <c r="B5" s="24"/>
      <c r="C5" s="25">
        <f ca="1">LOOKUP!E2</f>
        <v>20161017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</row>
    <row r="6" spans="1:413" s="26" customFormat="1" x14ac:dyDescent="0.2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</row>
    <row r="7" spans="1:413" x14ac:dyDescent="0.2">
      <c r="B7" s="1">
        <v>1</v>
      </c>
      <c r="C7" s="166">
        <f t="shared" ref="C7:C30" ca="1" si="0">OFFSET($F$6,$B7,$E$4)</f>
        <v>294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</row>
    <row r="8" spans="1:413" x14ac:dyDescent="0.2">
      <c r="A8" s="55"/>
      <c r="B8" s="1">
        <v>2</v>
      </c>
      <c r="C8" s="166">
        <f t="shared" ca="1" si="0"/>
        <v>118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</row>
    <row r="9" spans="1:413" x14ac:dyDescent="0.2">
      <c r="B9" s="1">
        <v>3</v>
      </c>
      <c r="C9" s="166">
        <f t="shared" ca="1" si="0"/>
        <v>78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</row>
    <row r="10" spans="1:413" x14ac:dyDescent="0.2">
      <c r="A10" s="55"/>
      <c r="B10" s="1">
        <v>4</v>
      </c>
      <c r="C10" s="166">
        <f t="shared" ca="1" si="0"/>
        <v>100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</row>
    <row r="11" spans="1:413" s="144" customFormat="1" x14ac:dyDescent="0.2">
      <c r="A11" s="318"/>
      <c r="B11" s="318">
        <v>5</v>
      </c>
      <c r="C11" s="319">
        <f t="shared" ca="1" si="0"/>
        <v>479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</row>
    <row r="12" spans="1:413" s="144" customFormat="1" x14ac:dyDescent="0.2">
      <c r="A12" s="55"/>
      <c r="B12" s="318">
        <v>6</v>
      </c>
      <c r="C12" s="319">
        <f t="shared" ca="1" si="0"/>
        <v>56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</row>
    <row r="13" spans="1:413" s="144" customFormat="1" x14ac:dyDescent="0.2">
      <c r="A13" s="318"/>
      <c r="B13" s="318">
        <v>7</v>
      </c>
      <c r="C13" s="319">
        <f t="shared" ca="1" si="0"/>
        <v>99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</row>
    <row r="14" spans="1:413" s="144" customFormat="1" x14ac:dyDescent="0.2">
      <c r="A14" s="55"/>
      <c r="B14" s="318">
        <v>8</v>
      </c>
      <c r="C14" s="319">
        <f t="shared" ca="1" si="0"/>
        <v>1169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</row>
    <row r="15" spans="1:413" s="144" customFormat="1" x14ac:dyDescent="0.2">
      <c r="A15" s="318"/>
      <c r="B15" s="318">
        <v>9</v>
      </c>
      <c r="C15" s="319">
        <f t="shared" ca="1" si="0"/>
        <v>195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</row>
    <row r="16" spans="1:413" s="144" customFormat="1" x14ac:dyDescent="0.2">
      <c r="A16" s="55"/>
      <c r="B16" s="318">
        <v>10</v>
      </c>
      <c r="C16" s="319">
        <f t="shared" ca="1" si="0"/>
        <v>300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</row>
    <row r="17" spans="1:436" s="144" customFormat="1" x14ac:dyDescent="0.2">
      <c r="A17" s="318"/>
      <c r="B17" s="318">
        <v>11</v>
      </c>
      <c r="C17" s="319">
        <f t="shared" ca="1" si="0"/>
        <v>581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</row>
    <row r="18" spans="1:436" s="144" customFormat="1" x14ac:dyDescent="0.2">
      <c r="A18" s="55"/>
      <c r="B18" s="318">
        <v>12</v>
      </c>
      <c r="C18" s="319">
        <f t="shared" ca="1" si="0"/>
        <v>1132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</row>
    <row r="19" spans="1:436" s="144" customFormat="1" x14ac:dyDescent="0.2">
      <c r="A19" s="318"/>
      <c r="B19" s="318">
        <v>13</v>
      </c>
      <c r="C19" s="319">
        <f t="shared" ca="1" si="0"/>
        <v>93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</row>
    <row r="20" spans="1:436" s="144" customFormat="1" x14ac:dyDescent="0.2">
      <c r="A20" s="55"/>
      <c r="B20" s="318">
        <v>14</v>
      </c>
      <c r="C20" s="319">
        <f t="shared" ca="1" si="0"/>
        <v>466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</row>
    <row r="21" spans="1:436" s="144" customFormat="1" x14ac:dyDescent="0.2">
      <c r="A21" s="318"/>
      <c r="B21" s="318">
        <v>15</v>
      </c>
      <c r="C21" s="319">
        <f t="shared" ca="1" si="0"/>
        <v>648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</row>
    <row r="22" spans="1:436" s="144" customFormat="1" x14ac:dyDescent="0.2">
      <c r="A22" s="55"/>
      <c r="B22" s="318">
        <v>16</v>
      </c>
      <c r="C22" s="319">
        <f t="shared" ca="1" si="0"/>
        <v>293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</row>
    <row r="23" spans="1:436" s="144" customFormat="1" x14ac:dyDescent="0.2">
      <c r="A23" s="318"/>
      <c r="B23" s="318">
        <v>17</v>
      </c>
      <c r="C23" s="319">
        <f t="shared" ca="1" si="0"/>
        <v>330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</row>
    <row r="24" spans="1:436" s="144" customFormat="1" x14ac:dyDescent="0.2">
      <c r="A24" s="55"/>
      <c r="B24" s="318">
        <v>18</v>
      </c>
      <c r="C24" s="319">
        <f t="shared" ca="1" si="0"/>
        <v>293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</row>
    <row r="25" spans="1:436" s="144" customFormat="1" x14ac:dyDescent="0.2">
      <c r="A25" s="318"/>
      <c r="B25" s="318">
        <v>19</v>
      </c>
      <c r="C25" s="319">
        <f t="shared" ca="1" si="0"/>
        <v>55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</row>
    <row r="26" spans="1:436" s="144" customFormat="1" x14ac:dyDescent="0.2">
      <c r="A26" s="55"/>
      <c r="B26" s="318">
        <v>20</v>
      </c>
      <c r="C26" s="319">
        <f t="shared" ca="1" si="0"/>
        <v>142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</row>
    <row r="27" spans="1:436" s="144" customFormat="1" x14ac:dyDescent="0.2">
      <c r="A27" s="318"/>
      <c r="B27" s="318">
        <v>21</v>
      </c>
      <c r="C27" s="319">
        <f t="shared" ca="1" si="0"/>
        <v>371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</row>
    <row r="28" spans="1:436" s="144" customFormat="1" x14ac:dyDescent="0.2">
      <c r="A28" s="55"/>
      <c r="B28" s="318">
        <v>22</v>
      </c>
      <c r="C28" s="319">
        <f t="shared" ca="1" si="0"/>
        <v>890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</row>
    <row r="29" spans="1:436" s="144" customFormat="1" x14ac:dyDescent="0.2">
      <c r="A29" s="318"/>
      <c r="B29" s="318">
        <v>23</v>
      </c>
      <c r="C29" s="319">
        <f t="shared" ca="1" si="0"/>
        <v>1891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</row>
    <row r="30" spans="1:436" s="144" customFormat="1" x14ac:dyDescent="0.2">
      <c r="A30" s="55"/>
      <c r="B30" s="318">
        <v>24</v>
      </c>
      <c r="C30" s="319">
        <f t="shared" ca="1" si="0"/>
        <v>203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</row>
    <row r="31" spans="1:436" x14ac:dyDescent="0.2">
      <c r="B31" s="27" t="s">
        <v>45</v>
      </c>
      <c r="C31" s="170">
        <f ca="1">SUM(C7:C30)</f>
        <v>10276</v>
      </c>
      <c r="D31" s="171"/>
      <c r="E31" s="172"/>
      <c r="F31" s="172"/>
      <c r="G31" s="325">
        <f t="shared" ref="G31:R31" si="5">SUM(G7:G30)</f>
        <v>19600</v>
      </c>
      <c r="H31" s="325">
        <f t="shared" si="5"/>
        <v>19080</v>
      </c>
      <c r="I31" s="325">
        <f t="shared" si="5"/>
        <v>19513</v>
      </c>
      <c r="J31" s="325">
        <f t="shared" si="5"/>
        <v>19946</v>
      </c>
      <c r="K31" s="325">
        <f t="shared" si="5"/>
        <v>20098</v>
      </c>
      <c r="L31" s="325">
        <f t="shared" si="5"/>
        <v>19285</v>
      </c>
      <c r="M31" s="325">
        <f t="shared" si="5"/>
        <v>19633</v>
      </c>
      <c r="N31" s="325">
        <f t="shared" si="5"/>
        <v>19866</v>
      </c>
      <c r="O31" s="325">
        <f t="shared" si="5"/>
        <v>19784</v>
      </c>
      <c r="P31" s="325">
        <f t="shared" si="5"/>
        <v>18852</v>
      </c>
      <c r="Q31" s="325">
        <f t="shared" si="5"/>
        <v>19071</v>
      </c>
      <c r="R31" s="325">
        <f t="shared" si="5"/>
        <v>19364</v>
      </c>
      <c r="S31" s="325">
        <f t="shared" ref="S31:CD31" si="6">SUM(S7:S30)</f>
        <v>19816</v>
      </c>
      <c r="T31" s="325">
        <f t="shared" si="6"/>
        <v>18999</v>
      </c>
      <c r="U31" s="325">
        <f t="shared" si="6"/>
        <v>18933</v>
      </c>
      <c r="V31" s="325">
        <f t="shared" si="6"/>
        <v>19467</v>
      </c>
      <c r="W31" s="325">
        <f t="shared" si="6"/>
        <v>20061</v>
      </c>
      <c r="X31" s="325">
        <f t="shared" si="6"/>
        <v>19688</v>
      </c>
      <c r="Y31" s="325">
        <f t="shared" si="6"/>
        <v>19488</v>
      </c>
      <c r="Z31" s="325">
        <f t="shared" si="6"/>
        <v>20233</v>
      </c>
      <c r="AA31" s="325">
        <f t="shared" si="6"/>
        <v>20751</v>
      </c>
      <c r="AB31" s="325">
        <f t="shared" si="6"/>
        <v>21082</v>
      </c>
      <c r="AC31" s="325">
        <f t="shared" si="6"/>
        <v>20521</v>
      </c>
      <c r="AD31" s="325">
        <f t="shared" si="6"/>
        <v>21064</v>
      </c>
      <c r="AE31" s="325">
        <f t="shared" si="6"/>
        <v>21717</v>
      </c>
      <c r="AF31" s="325">
        <f t="shared" si="6"/>
        <v>22231</v>
      </c>
      <c r="AG31" s="325">
        <f t="shared" si="6"/>
        <v>21613</v>
      </c>
      <c r="AH31" s="325">
        <f t="shared" si="6"/>
        <v>21778</v>
      </c>
      <c r="AI31" s="325">
        <f t="shared" si="6"/>
        <v>22198</v>
      </c>
      <c r="AJ31" s="325">
        <f t="shared" si="6"/>
        <v>22722</v>
      </c>
      <c r="AK31" s="325">
        <f t="shared" si="6"/>
        <v>22247</v>
      </c>
      <c r="AL31" s="325">
        <f t="shared" si="6"/>
        <v>22789</v>
      </c>
      <c r="AM31" s="325">
        <f t="shared" si="6"/>
        <v>23178</v>
      </c>
      <c r="AN31" s="325">
        <f t="shared" si="6"/>
        <v>23842</v>
      </c>
      <c r="AO31" s="325">
        <f t="shared" si="6"/>
        <v>23778</v>
      </c>
      <c r="AP31" s="325">
        <f t="shared" si="6"/>
        <v>23854.5</v>
      </c>
      <c r="AQ31" s="325">
        <f t="shared" si="6"/>
        <v>23931</v>
      </c>
      <c r="AR31" s="325">
        <f t="shared" si="6"/>
        <v>24772</v>
      </c>
      <c r="AS31" s="325">
        <f t="shared" si="6"/>
        <v>25298</v>
      </c>
      <c r="AT31" s="325">
        <f t="shared" si="6"/>
        <v>24767</v>
      </c>
      <c r="AU31" s="325">
        <f t="shared" si="6"/>
        <v>24871</v>
      </c>
      <c r="AV31" s="325">
        <f t="shared" si="6"/>
        <v>25222</v>
      </c>
      <c r="AW31" s="325">
        <f t="shared" si="6"/>
        <v>25855</v>
      </c>
      <c r="AX31" s="325">
        <f t="shared" si="6"/>
        <v>26132</v>
      </c>
      <c r="AY31" s="325">
        <f t="shared" si="6"/>
        <v>25235</v>
      </c>
      <c r="AZ31" s="325">
        <f t="shared" si="6"/>
        <v>25509</v>
      </c>
      <c r="BA31" s="325">
        <f t="shared" si="6"/>
        <v>25836</v>
      </c>
      <c r="BB31" s="325">
        <f t="shared" si="6"/>
        <v>26234</v>
      </c>
      <c r="BC31" s="325">
        <f t="shared" si="6"/>
        <v>24726</v>
      </c>
      <c r="BD31" s="325">
        <f t="shared" si="6"/>
        <v>24785</v>
      </c>
      <c r="BE31" s="325">
        <f t="shared" si="6"/>
        <v>25154</v>
      </c>
      <c r="BF31" s="325">
        <f t="shared" si="6"/>
        <v>25536</v>
      </c>
      <c r="BG31" s="325">
        <f t="shared" si="6"/>
        <v>25287</v>
      </c>
      <c r="BH31" s="325">
        <f t="shared" si="6"/>
        <v>23941</v>
      </c>
      <c r="BI31" s="325">
        <f t="shared" si="6"/>
        <v>23863</v>
      </c>
      <c r="BJ31" s="325">
        <f t="shared" si="6"/>
        <v>23944</v>
      </c>
      <c r="BK31" s="325">
        <f t="shared" si="6"/>
        <v>23895</v>
      </c>
      <c r="BL31" s="325">
        <f t="shared" si="6"/>
        <v>22374</v>
      </c>
      <c r="BM31" s="325">
        <f t="shared" si="6"/>
        <v>22405</v>
      </c>
      <c r="BN31" s="325">
        <f t="shared" si="6"/>
        <v>22430</v>
      </c>
      <c r="BO31" s="325">
        <f t="shared" si="6"/>
        <v>22295</v>
      </c>
      <c r="BP31" s="325">
        <f t="shared" si="6"/>
        <v>20869</v>
      </c>
      <c r="BQ31" s="325">
        <f t="shared" si="6"/>
        <v>20955</v>
      </c>
      <c r="BR31" s="325">
        <f t="shared" si="6"/>
        <v>21103</v>
      </c>
      <c r="BS31" s="325">
        <f t="shared" si="6"/>
        <v>21625</v>
      </c>
      <c r="BT31" s="325">
        <f t="shared" si="6"/>
        <v>20220</v>
      </c>
      <c r="BU31" s="325">
        <f t="shared" si="6"/>
        <v>20257</v>
      </c>
      <c r="BV31" s="325">
        <f t="shared" si="6"/>
        <v>20655</v>
      </c>
      <c r="BW31" s="325">
        <f t="shared" si="6"/>
        <v>21133</v>
      </c>
      <c r="BX31" s="325">
        <f t="shared" si="6"/>
        <v>21301</v>
      </c>
      <c r="BY31" s="325">
        <f t="shared" si="6"/>
        <v>20512</v>
      </c>
      <c r="BZ31" s="325">
        <f t="shared" si="6"/>
        <v>20349</v>
      </c>
      <c r="CA31" s="325">
        <f t="shared" si="6"/>
        <v>21212</v>
      </c>
      <c r="CB31" s="325">
        <f t="shared" si="6"/>
        <v>21636</v>
      </c>
      <c r="CC31" s="325">
        <f t="shared" si="6"/>
        <v>20550</v>
      </c>
      <c r="CD31" s="325">
        <f t="shared" si="6"/>
        <v>20759</v>
      </c>
      <c r="CE31" s="325">
        <f t="shared" ref="CE31:DQ31" si="7">SUM(CE7:CE30)</f>
        <v>21060</v>
      </c>
      <c r="CF31" s="325">
        <f t="shared" si="7"/>
        <v>21418</v>
      </c>
      <c r="CG31" s="325">
        <f t="shared" si="7"/>
        <v>20788</v>
      </c>
      <c r="CH31" s="325">
        <f t="shared" si="7"/>
        <v>20926</v>
      </c>
      <c r="CI31" s="325">
        <f t="shared" si="7"/>
        <v>21218</v>
      </c>
      <c r="CJ31" s="325">
        <f t="shared" si="7"/>
        <v>21718</v>
      </c>
      <c r="CK31" s="325">
        <f t="shared" si="7"/>
        <v>22189</v>
      </c>
      <c r="CL31" s="325">
        <f t="shared" si="7"/>
        <v>21568</v>
      </c>
      <c r="CM31" s="325">
        <f t="shared" si="7"/>
        <v>21938</v>
      </c>
      <c r="CN31" s="325">
        <f t="shared" si="7"/>
        <v>22339</v>
      </c>
      <c r="CO31" s="325">
        <f t="shared" si="7"/>
        <v>22735</v>
      </c>
      <c r="CP31" s="325">
        <f t="shared" si="7"/>
        <v>21881</v>
      </c>
      <c r="CQ31" s="325">
        <f t="shared" si="7"/>
        <v>21827</v>
      </c>
      <c r="CR31" s="325">
        <f t="shared" si="7"/>
        <v>22398</v>
      </c>
      <c r="CS31" s="325">
        <f t="shared" si="7"/>
        <v>23060</v>
      </c>
      <c r="CT31" s="325">
        <f t="shared" si="7"/>
        <v>22197</v>
      </c>
      <c r="CU31" s="325">
        <f t="shared" si="7"/>
        <v>21807</v>
      </c>
      <c r="CV31" s="325">
        <f t="shared" si="7"/>
        <v>21947</v>
      </c>
      <c r="CW31" s="325">
        <f t="shared" si="7"/>
        <v>21997</v>
      </c>
      <c r="CX31" s="325">
        <f t="shared" si="7"/>
        <v>22589</v>
      </c>
      <c r="CY31" s="325">
        <f t="shared" si="7"/>
        <v>21251</v>
      </c>
      <c r="CZ31" s="325">
        <f t="shared" si="7"/>
        <v>21163</v>
      </c>
      <c r="DA31" s="325">
        <f t="shared" si="7"/>
        <v>21585</v>
      </c>
      <c r="DB31" s="325">
        <f t="shared" si="7"/>
        <v>22118</v>
      </c>
      <c r="DC31" s="325">
        <f t="shared" si="7"/>
        <v>20788</v>
      </c>
      <c r="DD31" s="325">
        <f t="shared" si="7"/>
        <v>20872</v>
      </c>
      <c r="DE31" s="325">
        <f t="shared" si="7"/>
        <v>21333</v>
      </c>
      <c r="DF31" s="325">
        <f t="shared" si="7"/>
        <v>21478</v>
      </c>
      <c r="DG31" s="325">
        <f t="shared" si="7"/>
        <v>21623</v>
      </c>
      <c r="DH31" s="325">
        <f t="shared" si="7"/>
        <v>20383</v>
      </c>
      <c r="DI31" s="325">
        <f t="shared" si="7"/>
        <v>20423</v>
      </c>
      <c r="DJ31" s="325">
        <f t="shared" si="7"/>
        <v>20547</v>
      </c>
      <c r="DK31" s="325">
        <f t="shared" si="7"/>
        <v>20572</v>
      </c>
      <c r="DL31" s="325">
        <f t="shared" si="7"/>
        <v>18999</v>
      </c>
      <c r="DM31" s="325">
        <f t="shared" si="7"/>
        <v>18906</v>
      </c>
      <c r="DN31" s="325">
        <f t="shared" si="7"/>
        <v>18967</v>
      </c>
      <c r="DO31" s="325">
        <f t="shared" si="7"/>
        <v>18887</v>
      </c>
      <c r="DP31" s="325">
        <f t="shared" si="7"/>
        <v>17362</v>
      </c>
      <c r="DQ31" s="325">
        <f t="shared" si="7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8">SUM(DT7:DT30)</f>
        <v>16657</v>
      </c>
      <c r="DU31" s="396">
        <f t="shared" si="8"/>
        <v>16332</v>
      </c>
      <c r="DV31" s="396">
        <f t="shared" si="8"/>
        <v>16713</v>
      </c>
      <c r="DW31" s="396">
        <f t="shared" si="8"/>
        <v>16913</v>
      </c>
      <c r="DX31" s="396">
        <f t="shared" si="8"/>
        <v>16085</v>
      </c>
      <c r="DY31" s="396">
        <f t="shared" si="8"/>
        <v>15925</v>
      </c>
      <c r="DZ31" s="396">
        <f t="shared" si="8"/>
        <v>16149</v>
      </c>
      <c r="EA31" s="396">
        <f t="shared" si="8"/>
        <v>16402</v>
      </c>
      <c r="EB31" s="396">
        <f t="shared" si="8"/>
        <v>16610</v>
      </c>
      <c r="EC31" s="396">
        <f t="shared" si="8"/>
        <v>15798</v>
      </c>
      <c r="ED31" s="396">
        <f t="shared" si="8"/>
        <v>15707</v>
      </c>
      <c r="EE31" s="396">
        <f t="shared" si="8"/>
        <v>15934</v>
      </c>
      <c r="EF31" s="396">
        <f t="shared" si="8"/>
        <v>16148</v>
      </c>
      <c r="EG31" s="396">
        <f t="shared" si="8"/>
        <v>15826</v>
      </c>
      <c r="EH31" s="396">
        <f t="shared" si="8"/>
        <v>15406</v>
      </c>
      <c r="EI31" s="396">
        <f t="shared" si="8"/>
        <v>15652</v>
      </c>
      <c r="EJ31" s="396">
        <f t="shared" si="8"/>
        <v>15731</v>
      </c>
      <c r="EK31" s="396">
        <f t="shared" si="8"/>
        <v>15814</v>
      </c>
      <c r="EL31" s="396">
        <f t="shared" si="8"/>
        <v>14565</v>
      </c>
      <c r="EM31" s="396">
        <f t="shared" si="8"/>
        <v>14482</v>
      </c>
      <c r="EN31" s="396">
        <f t="shared" si="8"/>
        <v>14362</v>
      </c>
      <c r="EO31" s="396">
        <f t="shared" si="8"/>
        <v>14293</v>
      </c>
      <c r="EP31" s="396">
        <f t="shared" si="8"/>
        <v>12887</v>
      </c>
      <c r="EQ31" s="396">
        <f t="shared" si="8"/>
        <v>12771</v>
      </c>
      <c r="ER31" s="396">
        <f t="shared" si="8"/>
        <v>12808</v>
      </c>
      <c r="ES31" s="396">
        <f t="shared" si="8"/>
        <v>12947</v>
      </c>
      <c r="ET31" s="396">
        <f t="shared" si="8"/>
        <v>12052</v>
      </c>
      <c r="EU31" s="396">
        <f t="shared" ref="EU31:EZ31" si="9">SUM(EU7:EU30)</f>
        <v>11810</v>
      </c>
      <c r="EV31" s="396">
        <f t="shared" si="9"/>
        <v>11808</v>
      </c>
      <c r="EW31" s="396">
        <f t="shared" si="9"/>
        <v>11964</v>
      </c>
      <c r="EX31" s="396">
        <f t="shared" si="9"/>
        <v>13876</v>
      </c>
      <c r="EY31" s="396">
        <f t="shared" si="9"/>
        <v>13999</v>
      </c>
      <c r="EZ31" s="396">
        <f t="shared" si="9"/>
        <v>14367</v>
      </c>
      <c r="FA31" s="396">
        <f t="shared" ref="FA31:FF31" si="10">SUM(FA7:FA30)</f>
        <v>14852</v>
      </c>
      <c r="FB31" s="396">
        <f t="shared" si="10"/>
        <v>15224</v>
      </c>
      <c r="FC31" s="396">
        <f t="shared" si="10"/>
        <v>14688</v>
      </c>
      <c r="FD31" s="396">
        <f t="shared" si="10"/>
        <v>15149</v>
      </c>
      <c r="FE31" s="418">
        <f t="shared" si="10"/>
        <v>15550</v>
      </c>
      <c r="FF31" s="418">
        <f t="shared" si="10"/>
        <v>15836</v>
      </c>
      <c r="FG31" s="396">
        <f t="shared" ref="FG31:FL31" si="11">SUM(FG7:FG30)</f>
        <v>15991</v>
      </c>
      <c r="FH31" s="396">
        <f t="shared" si="11"/>
        <v>14948</v>
      </c>
      <c r="FI31" s="396">
        <f t="shared" si="11"/>
        <v>15172</v>
      </c>
      <c r="FJ31" s="396">
        <f t="shared" si="11"/>
        <v>15506</v>
      </c>
      <c r="FK31" s="396">
        <f t="shared" si="11"/>
        <v>15777</v>
      </c>
      <c r="FL31" s="396">
        <f t="shared" si="11"/>
        <v>14830</v>
      </c>
      <c r="FM31" s="396">
        <f t="shared" ref="FM31:HX31" si="12">SUM(FM7:FM30)</f>
        <v>14944</v>
      </c>
      <c r="FN31" s="396">
        <f t="shared" si="12"/>
        <v>15116</v>
      </c>
      <c r="FO31" s="396">
        <f t="shared" si="12"/>
        <v>15375</v>
      </c>
      <c r="FP31" s="396">
        <f t="shared" si="12"/>
        <v>14630</v>
      </c>
      <c r="FQ31" s="396">
        <f t="shared" si="12"/>
        <v>14639</v>
      </c>
      <c r="FR31" s="396">
        <f t="shared" si="12"/>
        <v>14833</v>
      </c>
      <c r="FS31" s="396">
        <f t="shared" si="12"/>
        <v>15047</v>
      </c>
      <c r="FT31" s="396">
        <f t="shared" si="12"/>
        <v>15199</v>
      </c>
      <c r="FU31" s="396">
        <f t="shared" si="12"/>
        <v>14192</v>
      </c>
      <c r="FV31" s="396">
        <f t="shared" si="12"/>
        <v>14555</v>
      </c>
      <c r="FW31" s="396">
        <f t="shared" si="12"/>
        <v>14792</v>
      </c>
      <c r="FX31" s="396">
        <f t="shared" si="12"/>
        <v>15070</v>
      </c>
      <c r="FY31" s="396">
        <f t="shared" si="12"/>
        <v>14469</v>
      </c>
      <c r="FZ31" s="396">
        <f t="shared" si="12"/>
        <v>14645</v>
      </c>
      <c r="GA31" s="396">
        <f t="shared" si="12"/>
        <v>15139</v>
      </c>
      <c r="GB31" s="396">
        <f t="shared" si="12"/>
        <v>15433</v>
      </c>
      <c r="GC31" s="396">
        <f t="shared" si="12"/>
        <v>15145</v>
      </c>
      <c r="GD31" s="396">
        <f t="shared" si="12"/>
        <v>14731</v>
      </c>
      <c r="GE31" s="396">
        <f t="shared" si="12"/>
        <v>14999</v>
      </c>
      <c r="GF31" s="396">
        <f t="shared" si="12"/>
        <v>15398</v>
      </c>
      <c r="GG31" s="396">
        <f t="shared" si="12"/>
        <v>15607</v>
      </c>
      <c r="GH31" s="396">
        <f t="shared" si="12"/>
        <v>14767</v>
      </c>
      <c r="GI31" s="396">
        <f t="shared" si="12"/>
        <v>15029</v>
      </c>
      <c r="GJ31" s="396">
        <f t="shared" si="12"/>
        <v>15289</v>
      </c>
      <c r="GK31" s="396">
        <f t="shared" si="12"/>
        <v>15786</v>
      </c>
      <c r="GL31" s="396">
        <f t="shared" si="12"/>
        <v>15029</v>
      </c>
      <c r="GM31" s="396">
        <f t="shared" si="12"/>
        <v>15253</v>
      </c>
      <c r="GN31" s="396">
        <f t="shared" si="12"/>
        <v>15701</v>
      </c>
      <c r="GO31" s="396">
        <f t="shared" si="12"/>
        <v>16020</v>
      </c>
      <c r="GP31" s="396">
        <f t="shared" si="12"/>
        <v>16257</v>
      </c>
      <c r="GQ31" s="396">
        <f t="shared" si="12"/>
        <v>15685</v>
      </c>
      <c r="GR31" s="396">
        <f t="shared" si="12"/>
        <v>15912</v>
      </c>
      <c r="GS31" s="396">
        <f t="shared" si="12"/>
        <v>16193</v>
      </c>
      <c r="GT31" s="396">
        <f t="shared" si="12"/>
        <v>15675</v>
      </c>
      <c r="GU31" s="396">
        <f t="shared" si="12"/>
        <v>15620</v>
      </c>
      <c r="GV31" s="396">
        <f t="shared" si="12"/>
        <v>15928</v>
      </c>
      <c r="GW31" s="396">
        <f t="shared" si="12"/>
        <v>16222</v>
      </c>
      <c r="GX31" s="396">
        <f t="shared" si="12"/>
        <v>16833</v>
      </c>
      <c r="GY31" s="396">
        <f t="shared" si="12"/>
        <v>16020</v>
      </c>
      <c r="GZ31" s="396">
        <f t="shared" si="12"/>
        <v>16190</v>
      </c>
      <c r="HA31" s="396">
        <f t="shared" si="12"/>
        <v>16740</v>
      </c>
      <c r="HB31" s="396">
        <f t="shared" si="12"/>
        <v>16832</v>
      </c>
      <c r="HC31" s="396">
        <f t="shared" si="12"/>
        <v>16667</v>
      </c>
      <c r="HD31" s="396">
        <f t="shared" si="12"/>
        <v>16735</v>
      </c>
      <c r="HE31" s="396">
        <f t="shared" si="12"/>
        <v>17184</v>
      </c>
      <c r="HF31" s="396">
        <f t="shared" si="12"/>
        <v>17680</v>
      </c>
      <c r="HG31" s="396">
        <f t="shared" si="12"/>
        <v>18098</v>
      </c>
      <c r="HH31" s="396">
        <f t="shared" si="12"/>
        <v>16718</v>
      </c>
      <c r="HI31" s="396">
        <f t="shared" si="12"/>
        <v>16419</v>
      </c>
      <c r="HJ31" s="396">
        <f t="shared" si="12"/>
        <v>16796</v>
      </c>
      <c r="HK31" s="396">
        <f t="shared" si="12"/>
        <v>17128</v>
      </c>
      <c r="HL31" s="396">
        <f t="shared" si="12"/>
        <v>16515</v>
      </c>
      <c r="HM31" s="396">
        <f t="shared" si="12"/>
        <v>15947</v>
      </c>
      <c r="HN31" s="396">
        <f t="shared" si="12"/>
        <v>16246</v>
      </c>
      <c r="HO31" s="396">
        <f t="shared" si="12"/>
        <v>16394</v>
      </c>
      <c r="HP31" s="396">
        <f t="shared" si="12"/>
        <v>15338</v>
      </c>
      <c r="HQ31" s="396">
        <f t="shared" si="12"/>
        <v>15051</v>
      </c>
      <c r="HR31" s="396">
        <f t="shared" si="12"/>
        <v>15727</v>
      </c>
      <c r="HS31" s="396">
        <f t="shared" si="12"/>
        <v>16030</v>
      </c>
      <c r="HT31" s="396">
        <f t="shared" si="12"/>
        <v>16028</v>
      </c>
      <c r="HU31" s="396">
        <f t="shared" si="12"/>
        <v>14648</v>
      </c>
      <c r="HV31" s="396">
        <f t="shared" si="12"/>
        <v>14668</v>
      </c>
      <c r="HW31" s="396">
        <f t="shared" si="12"/>
        <v>14918</v>
      </c>
      <c r="HX31" s="396">
        <f t="shared" si="12"/>
        <v>15242</v>
      </c>
      <c r="HY31" s="396">
        <f t="shared" ref="HY31:KJ31" si="13">SUM(HY7:HY30)</f>
        <v>13906</v>
      </c>
      <c r="HZ31" s="396">
        <f t="shared" si="13"/>
        <v>14080</v>
      </c>
      <c r="IA31" s="396">
        <f t="shared" si="13"/>
        <v>14390</v>
      </c>
      <c r="IB31" s="396">
        <f t="shared" si="13"/>
        <v>14840</v>
      </c>
      <c r="IC31" s="396">
        <f t="shared" si="13"/>
        <v>14851</v>
      </c>
      <c r="ID31" s="396">
        <f t="shared" si="13"/>
        <v>13957</v>
      </c>
      <c r="IE31" s="396">
        <f t="shared" si="13"/>
        <v>14117</v>
      </c>
      <c r="IF31" s="396">
        <f t="shared" si="13"/>
        <v>14269</v>
      </c>
      <c r="IG31" s="396">
        <f t="shared" si="13"/>
        <v>14461</v>
      </c>
      <c r="IH31" s="396">
        <f t="shared" si="13"/>
        <v>13690</v>
      </c>
      <c r="II31" s="396">
        <f t="shared" si="13"/>
        <v>13722</v>
      </c>
      <c r="IJ31" s="396">
        <f t="shared" si="13"/>
        <v>14017</v>
      </c>
      <c r="IK31" s="396">
        <f t="shared" si="13"/>
        <v>14392</v>
      </c>
      <c r="IL31" s="396">
        <f t="shared" si="13"/>
        <v>13682</v>
      </c>
      <c r="IM31" s="396">
        <f t="shared" si="13"/>
        <v>13583</v>
      </c>
      <c r="IN31" s="442">
        <f t="shared" si="13"/>
        <v>13943</v>
      </c>
      <c r="IO31" s="396">
        <f t="shared" si="13"/>
        <v>14303</v>
      </c>
      <c r="IP31" s="396">
        <f t="shared" si="13"/>
        <v>14518</v>
      </c>
      <c r="IQ31" s="396">
        <f t="shared" si="13"/>
        <v>13668</v>
      </c>
      <c r="IR31" s="396">
        <f t="shared" si="13"/>
        <v>13895</v>
      </c>
      <c r="IS31" s="396">
        <f t="shared" si="13"/>
        <v>14261</v>
      </c>
      <c r="IT31" s="396">
        <f t="shared" si="13"/>
        <v>14501</v>
      </c>
      <c r="IU31" s="396">
        <f t="shared" si="13"/>
        <v>13954</v>
      </c>
      <c r="IV31" s="396">
        <f t="shared" si="13"/>
        <v>14166</v>
      </c>
      <c r="IW31" s="396">
        <f t="shared" si="13"/>
        <v>14630</v>
      </c>
      <c r="IX31" s="396">
        <f t="shared" si="13"/>
        <v>15100</v>
      </c>
      <c r="IY31" s="396">
        <f t="shared" si="13"/>
        <v>14623</v>
      </c>
      <c r="IZ31" s="396">
        <f t="shared" si="13"/>
        <v>14507</v>
      </c>
      <c r="JA31" s="396">
        <f t="shared" si="13"/>
        <v>14824</v>
      </c>
      <c r="JB31" s="396">
        <f t="shared" si="13"/>
        <v>15223</v>
      </c>
      <c r="JC31" s="396">
        <f t="shared" si="13"/>
        <v>15261</v>
      </c>
      <c r="JD31" s="396">
        <f t="shared" si="13"/>
        <v>14058</v>
      </c>
      <c r="JE31" s="396">
        <f t="shared" si="13"/>
        <v>14781</v>
      </c>
      <c r="JF31" s="454">
        <f t="shared" si="13"/>
        <v>14904</v>
      </c>
      <c r="JG31" s="396">
        <f t="shared" si="13"/>
        <v>15027</v>
      </c>
      <c r="JH31" s="396">
        <f t="shared" si="13"/>
        <v>13317</v>
      </c>
      <c r="JI31" s="396">
        <f t="shared" si="13"/>
        <v>13372</v>
      </c>
      <c r="JJ31" s="396">
        <f t="shared" si="13"/>
        <v>13556</v>
      </c>
      <c r="JK31" s="396">
        <f t="shared" si="13"/>
        <v>13723</v>
      </c>
      <c r="JL31" s="396">
        <f t="shared" si="13"/>
        <v>13658</v>
      </c>
      <c r="JM31" s="396">
        <f t="shared" si="13"/>
        <v>13302</v>
      </c>
      <c r="JN31" s="442">
        <f t="shared" si="13"/>
        <v>13407.5</v>
      </c>
      <c r="JO31" s="396">
        <f t="shared" si="13"/>
        <v>13513</v>
      </c>
      <c r="JP31" s="396">
        <f t="shared" si="13"/>
        <v>13383</v>
      </c>
      <c r="JQ31" s="396">
        <f t="shared" si="13"/>
        <v>12340</v>
      </c>
      <c r="JR31" s="396">
        <f t="shared" si="13"/>
        <v>12527</v>
      </c>
      <c r="JS31" s="396">
        <f t="shared" si="13"/>
        <v>12563</v>
      </c>
      <c r="JT31" s="396">
        <f t="shared" si="13"/>
        <v>12701</v>
      </c>
      <c r="JU31" s="396">
        <f t="shared" si="13"/>
        <v>11263</v>
      </c>
      <c r="JV31" s="442">
        <f t="shared" si="13"/>
        <v>11648</v>
      </c>
      <c r="JW31" s="396">
        <f t="shared" si="13"/>
        <v>12033</v>
      </c>
      <c r="JX31" s="396">
        <f t="shared" si="13"/>
        <v>12494</v>
      </c>
      <c r="JY31" s="396">
        <f t="shared" si="13"/>
        <v>11624</v>
      </c>
      <c r="JZ31" s="396">
        <f t="shared" si="13"/>
        <v>11989</v>
      </c>
      <c r="KA31" s="396">
        <f t="shared" si="13"/>
        <v>12403</v>
      </c>
      <c r="KB31" s="396">
        <f t="shared" si="13"/>
        <v>12730</v>
      </c>
      <c r="KC31" s="396">
        <f t="shared" si="13"/>
        <v>12712</v>
      </c>
      <c r="KD31" s="396">
        <f t="shared" si="13"/>
        <v>12089</v>
      </c>
      <c r="KE31" s="396">
        <f t="shared" si="13"/>
        <v>12447</v>
      </c>
      <c r="KF31" s="396">
        <f t="shared" si="13"/>
        <v>12788</v>
      </c>
      <c r="KG31" s="396">
        <f t="shared" si="13"/>
        <v>13225</v>
      </c>
      <c r="KH31" s="396">
        <f t="shared" si="13"/>
        <v>12319</v>
      </c>
      <c r="KI31" s="396">
        <f t="shared" si="13"/>
        <v>12563</v>
      </c>
      <c r="KJ31" s="396">
        <f t="shared" si="13"/>
        <v>12948</v>
      </c>
      <c r="KK31" s="396">
        <f t="shared" ref="KK31:MV31" si="14">SUM(KK7:KK30)</f>
        <v>13344</v>
      </c>
      <c r="KL31" s="396">
        <f t="shared" si="14"/>
        <v>13258</v>
      </c>
      <c r="KM31" s="396">
        <f t="shared" si="14"/>
        <v>13035</v>
      </c>
      <c r="KN31" s="396">
        <f t="shared" si="14"/>
        <v>13467</v>
      </c>
      <c r="KO31" s="396">
        <f t="shared" si="14"/>
        <v>13897</v>
      </c>
      <c r="KP31" s="396">
        <f t="shared" si="14"/>
        <v>13297</v>
      </c>
      <c r="KQ31" s="396">
        <f t="shared" si="14"/>
        <v>13518</v>
      </c>
      <c r="KR31" s="396">
        <f t="shared" si="14"/>
        <v>14034</v>
      </c>
      <c r="KS31" s="396">
        <f t="shared" si="14"/>
        <v>14499</v>
      </c>
      <c r="KT31" s="396">
        <f t="shared" si="14"/>
        <v>14846</v>
      </c>
      <c r="KU31" s="396">
        <f t="shared" si="14"/>
        <v>13926</v>
      </c>
      <c r="KV31" s="396">
        <f t="shared" si="14"/>
        <v>14233</v>
      </c>
      <c r="KW31" s="396">
        <f t="shared" si="14"/>
        <v>14760</v>
      </c>
      <c r="KX31" s="396">
        <f t="shared" si="14"/>
        <v>15243</v>
      </c>
      <c r="KY31" s="396">
        <f t="shared" si="14"/>
        <v>15274</v>
      </c>
      <c r="KZ31" s="396">
        <f t="shared" si="14"/>
        <v>14415.166666666668</v>
      </c>
      <c r="LA31" s="396">
        <f t="shared" si="14"/>
        <v>14567.083333333336</v>
      </c>
      <c r="LB31" s="396">
        <f t="shared" si="14"/>
        <v>14644.375</v>
      </c>
      <c r="LC31" s="396">
        <f t="shared" si="14"/>
        <v>14442.437500000002</v>
      </c>
      <c r="LD31" s="396">
        <f t="shared" si="14"/>
        <v>14348.177083333332</v>
      </c>
      <c r="LE31" s="396">
        <f t="shared" si="14"/>
        <v>14230.706597222221</v>
      </c>
      <c r="LF31" s="396">
        <f t="shared" si="14"/>
        <v>14169.463252314814</v>
      </c>
      <c r="LG31" s="396">
        <f t="shared" si="14"/>
        <v>13932.526572145063</v>
      </c>
      <c r="LH31" s="396">
        <f t="shared" si="14"/>
        <v>13828.885167502574</v>
      </c>
      <c r="LI31" s="396">
        <f t="shared" si="14"/>
        <v>14101.951734503602</v>
      </c>
      <c r="LJ31" s="396">
        <f t="shared" si="14"/>
        <v>13055</v>
      </c>
      <c r="LK31" s="396">
        <f t="shared" si="14"/>
        <v>13452</v>
      </c>
      <c r="LL31" s="396">
        <f t="shared" si="14"/>
        <v>13607</v>
      </c>
      <c r="LM31" s="396">
        <f t="shared" si="14"/>
        <v>12511</v>
      </c>
      <c r="LN31" s="396">
        <f t="shared" si="14"/>
        <v>12746</v>
      </c>
      <c r="LO31" s="396">
        <f t="shared" si="14"/>
        <v>12967</v>
      </c>
      <c r="LP31" s="396">
        <f t="shared" si="14"/>
        <v>12784</v>
      </c>
      <c r="LQ31" s="396">
        <f t="shared" si="14"/>
        <v>11760</v>
      </c>
      <c r="LR31" s="396">
        <f t="shared" si="14"/>
        <v>11850</v>
      </c>
      <c r="LS31" s="396">
        <f t="shared" si="14"/>
        <v>12128</v>
      </c>
      <c r="LT31" s="396">
        <f t="shared" si="14"/>
        <v>13607</v>
      </c>
      <c r="LU31" s="396">
        <f t="shared" si="14"/>
        <v>11120</v>
      </c>
      <c r="LV31" s="396">
        <f t="shared" si="14"/>
        <v>11258</v>
      </c>
      <c r="LW31" s="396">
        <f t="shared" si="14"/>
        <v>11705</v>
      </c>
      <c r="LX31" s="396">
        <f t="shared" si="14"/>
        <v>12050</v>
      </c>
      <c r="LY31" s="396">
        <f t="shared" si="14"/>
        <v>11165</v>
      </c>
      <c r="LZ31" s="396">
        <f t="shared" si="14"/>
        <v>11285</v>
      </c>
      <c r="MA31" s="396">
        <f t="shared" si="14"/>
        <v>11610</v>
      </c>
      <c r="MB31" s="396">
        <f t="shared" si="14"/>
        <v>11887</v>
      </c>
      <c r="MC31" s="396">
        <f t="shared" si="14"/>
        <v>12097</v>
      </c>
      <c r="MD31" s="396">
        <f t="shared" si="14"/>
        <v>11010</v>
      </c>
      <c r="ME31" s="396">
        <f t="shared" si="14"/>
        <v>11231</v>
      </c>
      <c r="MF31" s="396">
        <f t="shared" si="14"/>
        <v>11499</v>
      </c>
      <c r="MG31" s="396">
        <f t="shared" si="14"/>
        <v>11866</v>
      </c>
      <c r="MH31" s="396">
        <f t="shared" si="14"/>
        <v>11093</v>
      </c>
      <c r="MI31" s="396">
        <f t="shared" si="14"/>
        <v>11106</v>
      </c>
      <c r="MJ31" s="396">
        <f t="shared" si="14"/>
        <v>11301</v>
      </c>
      <c r="MK31" s="396">
        <f t="shared" si="14"/>
        <v>11748</v>
      </c>
      <c r="ML31" s="396">
        <f t="shared" si="14"/>
        <v>11701</v>
      </c>
      <c r="MM31" s="396">
        <f t="shared" si="14"/>
        <v>10891</v>
      </c>
      <c r="MN31" s="396">
        <f t="shared" si="14"/>
        <v>11370</v>
      </c>
      <c r="MO31" s="396">
        <f t="shared" si="14"/>
        <v>11715</v>
      </c>
      <c r="MP31" s="396">
        <f t="shared" ref="MP31" si="15">SUM(MP7:MP30)</f>
        <v>12182</v>
      </c>
      <c r="MQ31" s="396">
        <f t="shared" si="14"/>
        <v>11362</v>
      </c>
      <c r="MR31" s="396">
        <f t="shared" si="14"/>
        <v>11506</v>
      </c>
      <c r="MS31" s="396">
        <f t="shared" si="14"/>
        <v>11840</v>
      </c>
      <c r="MT31" s="396">
        <f t="shared" si="14"/>
        <v>12186</v>
      </c>
      <c r="MU31" s="396">
        <f t="shared" si="14"/>
        <v>11573</v>
      </c>
      <c r="MV31" s="396">
        <f t="shared" si="14"/>
        <v>11607</v>
      </c>
      <c r="MW31" s="396">
        <f t="shared" ref="MW31:PH31" si="16">SUM(MW7:MW30)</f>
        <v>11954</v>
      </c>
      <c r="MX31" s="396">
        <f t="shared" si="16"/>
        <v>12351</v>
      </c>
      <c r="MY31" s="396">
        <f t="shared" si="16"/>
        <v>12642</v>
      </c>
      <c r="MZ31" s="396">
        <f t="shared" si="16"/>
        <v>11725</v>
      </c>
      <c r="NA31" s="396">
        <f t="shared" si="16"/>
        <v>11931</v>
      </c>
      <c r="NB31" s="396">
        <f t="shared" si="16"/>
        <v>12207</v>
      </c>
      <c r="NC31" s="396">
        <f t="shared" si="16"/>
        <v>12487</v>
      </c>
      <c r="ND31" s="396">
        <f t="shared" si="16"/>
        <v>11452</v>
      </c>
      <c r="NE31" s="396">
        <f t="shared" si="16"/>
        <v>11537</v>
      </c>
      <c r="NF31" s="396">
        <f t="shared" si="16"/>
        <v>12332</v>
      </c>
      <c r="NG31" s="396">
        <f t="shared" si="16"/>
        <v>12365</v>
      </c>
      <c r="NH31" s="396">
        <f t="shared" si="16"/>
        <v>12052</v>
      </c>
      <c r="NI31" s="396">
        <f t="shared" si="16"/>
        <v>10922</v>
      </c>
      <c r="NJ31" s="396">
        <f t="shared" si="16"/>
        <v>10983</v>
      </c>
      <c r="NK31" s="396">
        <f t="shared" si="16"/>
        <v>11067</v>
      </c>
      <c r="NL31" s="396">
        <f t="shared" si="16"/>
        <v>11056</v>
      </c>
      <c r="NM31" s="396">
        <f t="shared" si="16"/>
        <v>10338</v>
      </c>
      <c r="NN31" s="396">
        <f t="shared" si="16"/>
        <v>10520</v>
      </c>
      <c r="NO31" s="396">
        <f t="shared" si="16"/>
        <v>10662</v>
      </c>
      <c r="NP31" s="396">
        <f t="shared" si="16"/>
        <v>10795</v>
      </c>
      <c r="NQ31" s="396">
        <f t="shared" si="16"/>
        <v>9763</v>
      </c>
      <c r="NR31" s="396">
        <f t="shared" si="16"/>
        <v>9869</v>
      </c>
      <c r="NS31" s="396">
        <f t="shared" si="16"/>
        <v>10088</v>
      </c>
      <c r="NT31" s="396">
        <f t="shared" si="16"/>
        <v>10295</v>
      </c>
      <c r="NU31" s="396">
        <f t="shared" si="16"/>
        <v>9764</v>
      </c>
      <c r="NV31" s="396">
        <f t="shared" si="16"/>
        <v>9366</v>
      </c>
      <c r="NW31" s="396">
        <f t="shared" si="16"/>
        <v>9540</v>
      </c>
      <c r="NX31" s="396">
        <f t="shared" si="16"/>
        <v>9813</v>
      </c>
      <c r="NY31" s="396">
        <f t="shared" si="16"/>
        <v>9991</v>
      </c>
      <c r="NZ31" s="396">
        <f t="shared" si="16"/>
        <v>9104</v>
      </c>
      <c r="OA31" s="396">
        <f t="shared" si="16"/>
        <v>9256</v>
      </c>
      <c r="OB31" s="396">
        <f t="shared" si="16"/>
        <v>9544</v>
      </c>
      <c r="OC31" s="396">
        <f t="shared" si="16"/>
        <v>9670</v>
      </c>
      <c r="OD31" s="396">
        <f t="shared" si="16"/>
        <v>8941</v>
      </c>
      <c r="OE31" s="396">
        <f t="shared" si="16"/>
        <v>9158</v>
      </c>
      <c r="OF31" s="396">
        <f t="shared" si="16"/>
        <v>9446</v>
      </c>
      <c r="OG31" s="396">
        <f t="shared" si="16"/>
        <v>9847</v>
      </c>
      <c r="OH31" s="396">
        <f t="shared" si="16"/>
        <v>9468</v>
      </c>
      <c r="OI31" s="396">
        <f t="shared" si="16"/>
        <v>9520</v>
      </c>
      <c r="OJ31" s="396">
        <f t="shared" si="16"/>
        <v>9780</v>
      </c>
      <c r="OK31" s="396">
        <f t="shared" si="16"/>
        <v>10059</v>
      </c>
      <c r="OL31" s="396">
        <f t="shared" si="16"/>
        <v>10374</v>
      </c>
      <c r="OM31" s="396">
        <f t="shared" si="16"/>
        <v>9582</v>
      </c>
      <c r="ON31" s="396">
        <f t="shared" si="16"/>
        <v>9621</v>
      </c>
      <c r="OO31" s="396">
        <f t="shared" si="16"/>
        <v>10010</v>
      </c>
      <c r="OP31" s="396">
        <f t="shared" si="16"/>
        <v>10464</v>
      </c>
      <c r="OQ31" s="396">
        <f t="shared" si="16"/>
        <v>10108</v>
      </c>
      <c r="OR31" s="396">
        <f t="shared" si="16"/>
        <v>9932</v>
      </c>
      <c r="OS31" s="396">
        <f t="shared" si="16"/>
        <v>10145</v>
      </c>
      <c r="OT31" s="396">
        <f t="shared" si="16"/>
        <v>10511</v>
      </c>
      <c r="OU31" s="396">
        <f t="shared" si="16"/>
        <v>10615</v>
      </c>
      <c r="OV31" s="396">
        <f t="shared" si="16"/>
        <v>10132</v>
      </c>
      <c r="OW31" s="396">
        <f t="shared" si="16"/>
        <v>10276</v>
      </c>
      <c r="OX31" s="396">
        <f t="shared" si="16"/>
        <v>0</v>
      </c>
      <c r="OY31" s="396">
        <f t="shared" si="16"/>
        <v>0</v>
      </c>
      <c r="OZ31" s="396">
        <f t="shared" si="16"/>
        <v>0</v>
      </c>
      <c r="PA31" s="396">
        <f t="shared" si="16"/>
        <v>0</v>
      </c>
      <c r="PB31" s="396">
        <f t="shared" si="16"/>
        <v>0</v>
      </c>
      <c r="PC31" s="396">
        <f t="shared" si="16"/>
        <v>0</v>
      </c>
      <c r="PD31" s="396">
        <f t="shared" si="16"/>
        <v>0</v>
      </c>
      <c r="PE31" s="396">
        <f t="shared" si="16"/>
        <v>0</v>
      </c>
      <c r="PF31" s="396">
        <f t="shared" si="16"/>
        <v>0</v>
      </c>
      <c r="PG31" s="396">
        <f t="shared" si="16"/>
        <v>0</v>
      </c>
      <c r="PH31" s="396">
        <f t="shared" si="16"/>
        <v>0</v>
      </c>
      <c r="PI31" s="396">
        <f t="shared" ref="PI31:PT31" si="17">SUM(PI7:PI30)</f>
        <v>0</v>
      </c>
      <c r="PJ31" s="396">
        <f t="shared" si="17"/>
        <v>0</v>
      </c>
      <c r="PK31" s="396">
        <f t="shared" si="17"/>
        <v>0</v>
      </c>
      <c r="PL31" s="396">
        <f t="shared" si="17"/>
        <v>0</v>
      </c>
      <c r="PM31" s="396">
        <f t="shared" si="17"/>
        <v>0</v>
      </c>
      <c r="PN31" s="396">
        <f t="shared" si="17"/>
        <v>0</v>
      </c>
      <c r="PO31" s="396">
        <f t="shared" si="17"/>
        <v>0</v>
      </c>
      <c r="PP31" s="396">
        <f t="shared" si="17"/>
        <v>0</v>
      </c>
      <c r="PQ31" s="396">
        <f t="shared" si="17"/>
        <v>0</v>
      </c>
      <c r="PR31" s="396">
        <f t="shared" si="17"/>
        <v>0</v>
      </c>
      <c r="PS31" s="396">
        <f t="shared" si="17"/>
        <v>0</v>
      </c>
      <c r="PT31" s="396">
        <f t="shared" si="17"/>
        <v>0</v>
      </c>
    </row>
    <row r="32" spans="1:436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13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13" x14ac:dyDescent="0.2">
      <c r="A34" s="55"/>
      <c r="B34" s="1">
        <v>1</v>
      </c>
      <c r="C34" s="166">
        <f t="shared" ref="C34:C57" ca="1" si="18">OFFSET($F$33,$B34,$E$4)</f>
        <v>100</v>
      </c>
      <c r="D34" s="167">
        <f ca="1">IF(C7&gt;0,C34/C7,0)</f>
        <v>0.3401360544217687</v>
      </c>
      <c r="E34" s="154">
        <f ca="1">RANK(D34,$D$34:$D$57)</f>
        <v>17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19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</row>
    <row r="35" spans="1:413" x14ac:dyDescent="0.2">
      <c r="B35" s="1">
        <v>2</v>
      </c>
      <c r="C35" s="166">
        <f t="shared" ca="1" si="18"/>
        <v>27</v>
      </c>
      <c r="D35" s="167">
        <f t="shared" ref="D35:D58" ca="1" si="20">IF(C8&gt;0,C35/C8,0)</f>
        <v>0.2288135593220339</v>
      </c>
      <c r="E35" s="154">
        <f t="shared" ref="E35:E57" ca="1" si="21">RANK(D35,$D$34:$D$57)</f>
        <v>23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19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22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23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24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</row>
    <row r="36" spans="1:413" x14ac:dyDescent="0.2">
      <c r="A36" s="55"/>
      <c r="B36" s="1">
        <v>3</v>
      </c>
      <c r="C36" s="166">
        <f t="shared" ca="1" si="18"/>
        <v>15</v>
      </c>
      <c r="D36" s="167">
        <f t="shared" ca="1" si="20"/>
        <v>0.19230769230769232</v>
      </c>
      <c r="E36" s="154">
        <f t="shared" ca="1" si="21"/>
        <v>24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19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22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23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24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</row>
    <row r="37" spans="1:413" x14ac:dyDescent="0.2">
      <c r="B37" s="1">
        <v>4</v>
      </c>
      <c r="C37" s="166">
        <f t="shared" ca="1" si="18"/>
        <v>23</v>
      </c>
      <c r="D37" s="167">
        <f t="shared" ca="1" si="20"/>
        <v>0.23</v>
      </c>
      <c r="E37" s="154">
        <f t="shared" ca="1" si="21"/>
        <v>22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19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22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23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24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</row>
    <row r="38" spans="1:413" s="144" customFormat="1" x14ac:dyDescent="0.2">
      <c r="A38" s="55"/>
      <c r="B38" s="318">
        <v>5</v>
      </c>
      <c r="C38" s="319">
        <f t="shared" ca="1" si="18"/>
        <v>192</v>
      </c>
      <c r="D38" s="320">
        <f t="shared" ca="1" si="20"/>
        <v>0.40083507306889354</v>
      </c>
      <c r="E38" s="322">
        <f t="shared" ca="1" si="21"/>
        <v>13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19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22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23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24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</row>
    <row r="39" spans="1:413" s="144" customFormat="1" x14ac:dyDescent="0.2">
      <c r="A39" s="318"/>
      <c r="B39" s="318">
        <v>6</v>
      </c>
      <c r="C39" s="319">
        <f t="shared" ca="1" si="18"/>
        <v>33</v>
      </c>
      <c r="D39" s="320">
        <f t="shared" ca="1" si="20"/>
        <v>0.5892857142857143</v>
      </c>
      <c r="E39" s="322">
        <f t="shared" ca="1" si="21"/>
        <v>4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19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22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23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24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</row>
    <row r="40" spans="1:413" s="144" customFormat="1" x14ac:dyDescent="0.2">
      <c r="A40" s="55"/>
      <c r="B40" s="318">
        <v>7</v>
      </c>
      <c r="C40" s="319">
        <f t="shared" ca="1" si="18"/>
        <v>31</v>
      </c>
      <c r="D40" s="320">
        <f t="shared" ca="1" si="20"/>
        <v>0.31313131313131315</v>
      </c>
      <c r="E40" s="322">
        <f t="shared" ca="1" si="21"/>
        <v>19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19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22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23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24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</row>
    <row r="41" spans="1:413" s="144" customFormat="1" x14ac:dyDescent="0.2">
      <c r="A41" s="318"/>
      <c r="B41" s="318">
        <v>8</v>
      </c>
      <c r="C41" s="319">
        <f t="shared" ca="1" si="18"/>
        <v>404</v>
      </c>
      <c r="D41" s="320">
        <f t="shared" ca="1" si="20"/>
        <v>0.34559452523524381</v>
      </c>
      <c r="E41" s="322">
        <f t="shared" ca="1" si="21"/>
        <v>16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19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22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23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24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</row>
    <row r="42" spans="1:413" s="144" customFormat="1" x14ac:dyDescent="0.2">
      <c r="A42" s="55"/>
      <c r="B42" s="318">
        <v>9</v>
      </c>
      <c r="C42" s="319">
        <f t="shared" ca="1" si="18"/>
        <v>99</v>
      </c>
      <c r="D42" s="320">
        <f t="shared" ca="1" si="20"/>
        <v>0.50769230769230766</v>
      </c>
      <c r="E42" s="322">
        <f t="shared" ca="1" si="21"/>
        <v>6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19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22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23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24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</row>
    <row r="43" spans="1:413" s="144" customFormat="1" x14ac:dyDescent="0.2">
      <c r="A43" s="318"/>
      <c r="B43" s="318">
        <v>10</v>
      </c>
      <c r="C43" s="319">
        <f t="shared" ca="1" si="18"/>
        <v>92</v>
      </c>
      <c r="D43" s="320">
        <f t="shared" ca="1" si="20"/>
        <v>0.30666666666666664</v>
      </c>
      <c r="E43" s="322">
        <f t="shared" ca="1" si="21"/>
        <v>20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19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22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23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24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</row>
    <row r="44" spans="1:413" s="144" customFormat="1" x14ac:dyDescent="0.2">
      <c r="A44" s="55"/>
      <c r="B44" s="318">
        <v>11</v>
      </c>
      <c r="C44" s="319">
        <f t="shared" ca="1" si="18"/>
        <v>265</v>
      </c>
      <c r="D44" s="320">
        <f t="shared" ca="1" si="20"/>
        <v>0.45611015490533563</v>
      </c>
      <c r="E44" s="322">
        <f t="shared" ca="1" si="21"/>
        <v>9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19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22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23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24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</row>
    <row r="45" spans="1:413" s="144" customFormat="1" x14ac:dyDescent="0.2">
      <c r="A45" s="318"/>
      <c r="B45" s="318">
        <v>12</v>
      </c>
      <c r="C45" s="319">
        <f t="shared" ca="1" si="18"/>
        <v>489</v>
      </c>
      <c r="D45" s="320">
        <f t="shared" ca="1" si="20"/>
        <v>0.43197879858657245</v>
      </c>
      <c r="E45" s="322">
        <f t="shared" ca="1" si="21"/>
        <v>12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19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22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23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24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</row>
    <row r="46" spans="1:413" s="144" customFormat="1" x14ac:dyDescent="0.2">
      <c r="A46" s="55"/>
      <c r="B46" s="318">
        <v>13</v>
      </c>
      <c r="C46" s="319">
        <f t="shared" ca="1" si="18"/>
        <v>30</v>
      </c>
      <c r="D46" s="320">
        <f t="shared" ca="1" si="20"/>
        <v>0.32258064516129031</v>
      </c>
      <c r="E46" s="322">
        <f t="shared" ca="1" si="21"/>
        <v>18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19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22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23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24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</row>
    <row r="47" spans="1:413" s="144" customFormat="1" x14ac:dyDescent="0.2">
      <c r="A47" s="318"/>
      <c r="B47" s="318">
        <v>14</v>
      </c>
      <c r="C47" s="319">
        <f t="shared" ca="1" si="18"/>
        <v>384</v>
      </c>
      <c r="D47" s="320">
        <f t="shared" ca="1" si="20"/>
        <v>0.82403433476394849</v>
      </c>
      <c r="E47" s="322">
        <f t="shared" ca="1" si="21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19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22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23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24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</row>
    <row r="48" spans="1:413" s="144" customFormat="1" x14ac:dyDescent="0.2">
      <c r="A48" s="55"/>
      <c r="B48" s="318">
        <v>15</v>
      </c>
      <c r="C48" s="319">
        <f t="shared" ca="1" si="18"/>
        <v>452</v>
      </c>
      <c r="D48" s="320">
        <f t="shared" ca="1" si="20"/>
        <v>0.69753086419753085</v>
      </c>
      <c r="E48" s="322">
        <f t="shared" ca="1" si="21"/>
        <v>2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19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22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23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24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</row>
    <row r="49" spans="1:436" s="144" customFormat="1" x14ac:dyDescent="0.2">
      <c r="A49" s="318"/>
      <c r="B49" s="318">
        <v>16</v>
      </c>
      <c r="C49" s="319">
        <f t="shared" ca="1" si="18"/>
        <v>175</v>
      </c>
      <c r="D49" s="320">
        <f t="shared" ca="1" si="20"/>
        <v>0.59726962457337884</v>
      </c>
      <c r="E49" s="322">
        <f t="shared" ca="1" si="21"/>
        <v>3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19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22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23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24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</row>
    <row r="50" spans="1:436" s="144" customFormat="1" x14ac:dyDescent="0.2">
      <c r="A50" s="55"/>
      <c r="B50" s="318">
        <v>17</v>
      </c>
      <c r="C50" s="319">
        <f t="shared" ca="1" si="18"/>
        <v>161</v>
      </c>
      <c r="D50" s="320">
        <f t="shared" ca="1" si="20"/>
        <v>0.48787878787878786</v>
      </c>
      <c r="E50" s="322">
        <f t="shared" ca="1" si="21"/>
        <v>8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19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22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23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24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</row>
    <row r="51" spans="1:436" s="144" customFormat="1" x14ac:dyDescent="0.2">
      <c r="A51" s="318"/>
      <c r="B51" s="318">
        <v>18</v>
      </c>
      <c r="C51" s="319">
        <f t="shared" ca="1" si="18"/>
        <v>80</v>
      </c>
      <c r="D51" s="320">
        <f t="shared" ca="1" si="20"/>
        <v>0.27303754266211605</v>
      </c>
      <c r="E51" s="322">
        <f t="shared" ca="1" si="21"/>
        <v>21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19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22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23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24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</row>
    <row r="52" spans="1:436" s="144" customFormat="1" x14ac:dyDescent="0.2">
      <c r="A52" s="55"/>
      <c r="B52" s="318">
        <v>19</v>
      </c>
      <c r="C52" s="319">
        <f t="shared" ca="1" si="18"/>
        <v>24</v>
      </c>
      <c r="D52" s="320">
        <f t="shared" ca="1" si="20"/>
        <v>0.43636363636363634</v>
      </c>
      <c r="E52" s="322">
        <f t="shared" ca="1" si="21"/>
        <v>11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19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22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23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24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</row>
    <row r="53" spans="1:436" s="144" customFormat="1" x14ac:dyDescent="0.2">
      <c r="A53" s="318"/>
      <c r="B53" s="318">
        <v>20</v>
      </c>
      <c r="C53" s="319">
        <f t="shared" ca="1" si="18"/>
        <v>54</v>
      </c>
      <c r="D53" s="320">
        <f t="shared" ca="1" si="20"/>
        <v>0.38028169014084506</v>
      </c>
      <c r="E53" s="322">
        <f t="shared" ca="1" si="21"/>
        <v>15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19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22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23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24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</row>
    <row r="54" spans="1:436" s="144" customFormat="1" x14ac:dyDescent="0.2">
      <c r="A54" s="55"/>
      <c r="B54" s="318">
        <v>21</v>
      </c>
      <c r="C54" s="319">
        <f t="shared" ca="1" si="18"/>
        <v>146</v>
      </c>
      <c r="D54" s="320">
        <f t="shared" ca="1" si="20"/>
        <v>0.39353099730458219</v>
      </c>
      <c r="E54" s="322">
        <f t="shared" ca="1" si="21"/>
        <v>14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19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22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23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24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</row>
    <row r="55" spans="1:436" s="144" customFormat="1" x14ac:dyDescent="0.2">
      <c r="A55" s="318"/>
      <c r="B55" s="318">
        <v>22</v>
      </c>
      <c r="C55" s="319">
        <f t="shared" ca="1" si="18"/>
        <v>473</v>
      </c>
      <c r="D55" s="320">
        <f t="shared" ca="1" si="20"/>
        <v>0.53146067415730336</v>
      </c>
      <c r="E55" s="322">
        <f t="shared" ca="1" si="21"/>
        <v>5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19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22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23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24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</row>
    <row r="56" spans="1:436" s="144" customFormat="1" x14ac:dyDescent="0.2">
      <c r="A56" s="55"/>
      <c r="B56" s="318">
        <v>23</v>
      </c>
      <c r="C56" s="319">
        <f t="shared" ca="1" si="18"/>
        <v>936</v>
      </c>
      <c r="D56" s="320">
        <f t="shared" ca="1" si="20"/>
        <v>0.49497620306716023</v>
      </c>
      <c r="E56" s="322">
        <f t="shared" ca="1" si="21"/>
        <v>7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19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22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23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24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</row>
    <row r="57" spans="1:436" s="144" customFormat="1" x14ac:dyDescent="0.2">
      <c r="A57" s="318"/>
      <c r="B57" s="318">
        <v>24</v>
      </c>
      <c r="C57" s="319">
        <f t="shared" ca="1" si="18"/>
        <v>92</v>
      </c>
      <c r="D57" s="320">
        <f t="shared" ca="1" si="20"/>
        <v>0.45320197044334976</v>
      </c>
      <c r="E57" s="322">
        <f t="shared" ca="1" si="21"/>
        <v>10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19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22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23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24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</row>
    <row r="58" spans="1:436" x14ac:dyDescent="0.2">
      <c r="A58" s="55"/>
      <c r="B58" s="27" t="s">
        <v>45</v>
      </c>
      <c r="C58" s="174">
        <f ca="1">SUM(C34:C57)</f>
        <v>4777</v>
      </c>
      <c r="D58" s="171">
        <f t="shared" ca="1" si="20"/>
        <v>0.46486959906578434</v>
      </c>
      <c r="E58" s="174"/>
      <c r="F58" s="172"/>
      <c r="G58" s="325">
        <f t="shared" ref="G58:R58" si="25">SUM(G34:G57)</f>
        <v>10848</v>
      </c>
      <c r="H58" s="325">
        <f t="shared" si="25"/>
        <v>10597</v>
      </c>
      <c r="I58" s="325">
        <f t="shared" si="25"/>
        <v>10963.5</v>
      </c>
      <c r="J58" s="325">
        <f t="shared" si="25"/>
        <v>11330</v>
      </c>
      <c r="K58" s="325">
        <f t="shared" si="25"/>
        <v>11561</v>
      </c>
      <c r="L58" s="325">
        <f t="shared" si="25"/>
        <v>11235</v>
      </c>
      <c r="M58" s="325">
        <f t="shared" si="25"/>
        <v>11407</v>
      </c>
      <c r="N58" s="325">
        <f t="shared" si="25"/>
        <v>11578</v>
      </c>
      <c r="O58" s="325">
        <f t="shared" si="25"/>
        <v>11729</v>
      </c>
      <c r="P58" s="325">
        <f t="shared" si="25"/>
        <v>11269</v>
      </c>
      <c r="Q58" s="325">
        <f t="shared" si="25"/>
        <v>11533</v>
      </c>
      <c r="R58" s="325">
        <f t="shared" si="25"/>
        <v>11877</v>
      </c>
      <c r="S58" s="325">
        <f t="shared" ref="S58:CD58" si="26">SUM(S34:S57)</f>
        <v>12323</v>
      </c>
      <c r="T58" s="325">
        <f t="shared" si="26"/>
        <v>11807</v>
      </c>
      <c r="U58" s="325">
        <f t="shared" si="26"/>
        <v>11961</v>
      </c>
      <c r="V58" s="325">
        <f t="shared" si="26"/>
        <v>12157</v>
      </c>
      <c r="W58" s="325">
        <f t="shared" si="26"/>
        <v>12571</v>
      </c>
      <c r="X58" s="325">
        <f t="shared" si="26"/>
        <v>12344</v>
      </c>
      <c r="Y58" s="325">
        <f t="shared" si="26"/>
        <v>12382</v>
      </c>
      <c r="Z58" s="325">
        <f t="shared" si="26"/>
        <v>12641</v>
      </c>
      <c r="AA58" s="325">
        <f t="shared" si="26"/>
        <v>13031</v>
      </c>
      <c r="AB58" s="325">
        <f t="shared" si="26"/>
        <v>13273</v>
      </c>
      <c r="AC58" s="325">
        <f t="shared" si="26"/>
        <v>12729</v>
      </c>
      <c r="AD58" s="325">
        <f t="shared" si="26"/>
        <v>12905</v>
      </c>
      <c r="AE58" s="325">
        <f t="shared" si="26"/>
        <v>13266</v>
      </c>
      <c r="AF58" s="325">
        <f t="shared" si="26"/>
        <v>13619</v>
      </c>
      <c r="AG58" s="325">
        <f t="shared" si="26"/>
        <v>13062</v>
      </c>
      <c r="AH58" s="325">
        <f t="shared" si="26"/>
        <v>13089</v>
      </c>
      <c r="AI58" s="325">
        <f t="shared" si="26"/>
        <v>13391</v>
      </c>
      <c r="AJ58" s="325">
        <f t="shared" si="26"/>
        <v>13835</v>
      </c>
      <c r="AK58" s="325">
        <f t="shared" si="26"/>
        <v>13793</v>
      </c>
      <c r="AL58" s="325">
        <f t="shared" si="26"/>
        <v>13887</v>
      </c>
      <c r="AM58" s="325">
        <f t="shared" si="26"/>
        <v>14145</v>
      </c>
      <c r="AN58" s="325">
        <f t="shared" si="26"/>
        <v>14514</v>
      </c>
      <c r="AO58" s="325">
        <f t="shared" si="26"/>
        <v>14564</v>
      </c>
      <c r="AP58" s="325">
        <f t="shared" si="26"/>
        <v>14663.5</v>
      </c>
      <c r="AQ58" s="325">
        <f t="shared" si="26"/>
        <v>14763</v>
      </c>
      <c r="AR58" s="325">
        <f t="shared" si="26"/>
        <v>15033</v>
      </c>
      <c r="AS58" s="325">
        <f t="shared" si="26"/>
        <v>15459</v>
      </c>
      <c r="AT58" s="325">
        <f t="shared" si="26"/>
        <v>15025</v>
      </c>
      <c r="AU58" s="325">
        <f t="shared" si="26"/>
        <v>15289</v>
      </c>
      <c r="AV58" s="325">
        <f t="shared" si="26"/>
        <v>15767</v>
      </c>
      <c r="AW58" s="420">
        <f t="shared" si="26"/>
        <v>16141</v>
      </c>
      <c r="AX58" s="420">
        <f t="shared" si="26"/>
        <v>16306</v>
      </c>
      <c r="AY58" s="420">
        <f t="shared" si="26"/>
        <v>15798</v>
      </c>
      <c r="AZ58" s="420">
        <f t="shared" si="26"/>
        <v>16041</v>
      </c>
      <c r="BA58" s="420">
        <f t="shared" si="26"/>
        <v>16275</v>
      </c>
      <c r="BB58" s="420">
        <f t="shared" si="26"/>
        <v>16508</v>
      </c>
      <c r="BC58" s="420">
        <f t="shared" si="26"/>
        <v>15453</v>
      </c>
      <c r="BD58" s="420">
        <f t="shared" si="26"/>
        <v>15496</v>
      </c>
      <c r="BE58" s="420">
        <f t="shared" si="26"/>
        <v>15640</v>
      </c>
      <c r="BF58" s="420">
        <f t="shared" si="26"/>
        <v>15845</v>
      </c>
      <c r="BG58" s="325">
        <f t="shared" si="26"/>
        <v>15672</v>
      </c>
      <c r="BH58" s="325">
        <f t="shared" si="26"/>
        <v>14813</v>
      </c>
      <c r="BI58" s="325">
        <f t="shared" si="26"/>
        <v>14949</v>
      </c>
      <c r="BJ58" s="325">
        <f t="shared" si="26"/>
        <v>14998</v>
      </c>
      <c r="BK58" s="325">
        <f t="shared" si="26"/>
        <v>15153</v>
      </c>
      <c r="BL58" s="325">
        <f t="shared" si="26"/>
        <v>14289</v>
      </c>
      <c r="BM58" s="325">
        <f t="shared" si="26"/>
        <v>14359</v>
      </c>
      <c r="BN58" s="325">
        <f t="shared" si="26"/>
        <v>14346</v>
      </c>
      <c r="BO58" s="325">
        <f t="shared" si="26"/>
        <v>14282</v>
      </c>
      <c r="BP58" s="325">
        <f t="shared" si="26"/>
        <v>13346</v>
      </c>
      <c r="BQ58" s="325">
        <f t="shared" si="26"/>
        <v>13357</v>
      </c>
      <c r="BR58" s="325">
        <f t="shared" si="26"/>
        <v>13662</v>
      </c>
      <c r="BS58" s="325">
        <f t="shared" si="26"/>
        <v>13837</v>
      </c>
      <c r="BT58" s="325">
        <f t="shared" si="26"/>
        <v>13023</v>
      </c>
      <c r="BU58" s="325">
        <f t="shared" si="26"/>
        <v>12929</v>
      </c>
      <c r="BV58" s="325">
        <f t="shared" si="26"/>
        <v>13027</v>
      </c>
      <c r="BW58" s="325">
        <f t="shared" si="26"/>
        <v>13382</v>
      </c>
      <c r="BX58" s="325">
        <f t="shared" si="26"/>
        <v>13409</v>
      </c>
      <c r="BY58" s="325">
        <f t="shared" si="26"/>
        <v>12860</v>
      </c>
      <c r="BZ58" s="325">
        <f t="shared" si="26"/>
        <v>12975</v>
      </c>
      <c r="CA58" s="325">
        <f t="shared" si="26"/>
        <v>13209</v>
      </c>
      <c r="CB58" s="325">
        <f t="shared" si="26"/>
        <v>13472</v>
      </c>
      <c r="CC58" s="325">
        <f t="shared" si="26"/>
        <v>12621</v>
      </c>
      <c r="CD58" s="325">
        <f t="shared" si="26"/>
        <v>12733</v>
      </c>
      <c r="CE58" s="325">
        <f t="shared" ref="CE58:EL58" si="27">SUM(CE34:CE57)</f>
        <v>12952</v>
      </c>
      <c r="CF58" s="325">
        <f t="shared" si="27"/>
        <v>13205</v>
      </c>
      <c r="CG58" s="325">
        <f t="shared" si="27"/>
        <v>12561</v>
      </c>
      <c r="CH58" s="325">
        <f t="shared" si="27"/>
        <v>12564</v>
      </c>
      <c r="CI58" s="325">
        <f t="shared" si="27"/>
        <v>12631</v>
      </c>
      <c r="CJ58" s="325">
        <f t="shared" si="27"/>
        <v>12920</v>
      </c>
      <c r="CK58" s="325">
        <f t="shared" si="27"/>
        <v>12994</v>
      </c>
      <c r="CL58" s="325">
        <f t="shared" si="27"/>
        <v>12526</v>
      </c>
      <c r="CM58" s="325">
        <f t="shared" si="27"/>
        <v>12769</v>
      </c>
      <c r="CN58" s="325">
        <f t="shared" si="27"/>
        <v>13080</v>
      </c>
      <c r="CO58" s="325">
        <f t="shared" si="27"/>
        <v>13457</v>
      </c>
      <c r="CP58" s="325">
        <f t="shared" si="27"/>
        <v>12972</v>
      </c>
      <c r="CQ58" s="325">
        <f t="shared" si="27"/>
        <v>13024</v>
      </c>
      <c r="CR58" s="325">
        <f t="shared" si="27"/>
        <v>13331</v>
      </c>
      <c r="CS58" s="325">
        <f t="shared" si="27"/>
        <v>13917</v>
      </c>
      <c r="CT58" s="325">
        <f t="shared" si="27"/>
        <v>13351</v>
      </c>
      <c r="CU58" s="325">
        <f t="shared" si="27"/>
        <v>13152</v>
      </c>
      <c r="CV58" s="325">
        <f t="shared" si="27"/>
        <v>13468</v>
      </c>
      <c r="CW58" s="325">
        <f t="shared" si="27"/>
        <v>13292</v>
      </c>
      <c r="CX58" s="325">
        <f t="shared" si="27"/>
        <v>13776</v>
      </c>
      <c r="CY58" s="325">
        <f t="shared" si="27"/>
        <v>12820</v>
      </c>
      <c r="CZ58" s="325">
        <f t="shared" si="27"/>
        <v>13138</v>
      </c>
      <c r="DA58" s="325">
        <f t="shared" si="27"/>
        <v>13294</v>
      </c>
      <c r="DB58" s="325">
        <f t="shared" si="27"/>
        <v>13537</v>
      </c>
      <c r="DC58" s="325">
        <f t="shared" si="27"/>
        <v>12620</v>
      </c>
      <c r="DD58" s="325">
        <f t="shared" si="27"/>
        <v>12670</v>
      </c>
      <c r="DE58" s="325">
        <f t="shared" si="27"/>
        <v>12820</v>
      </c>
      <c r="DF58" s="325">
        <f t="shared" si="27"/>
        <v>12683.5</v>
      </c>
      <c r="DG58" s="325">
        <f t="shared" si="27"/>
        <v>13073</v>
      </c>
      <c r="DH58" s="325">
        <f t="shared" si="27"/>
        <v>12189</v>
      </c>
      <c r="DI58" s="325">
        <f t="shared" si="27"/>
        <v>12586</v>
      </c>
      <c r="DJ58" s="325">
        <f t="shared" si="27"/>
        <v>12539</v>
      </c>
      <c r="DK58" s="325">
        <f t="shared" si="27"/>
        <v>12705</v>
      </c>
      <c r="DL58" s="325">
        <f t="shared" si="27"/>
        <v>11766</v>
      </c>
      <c r="DM58" s="325">
        <f t="shared" si="27"/>
        <v>11757</v>
      </c>
      <c r="DN58" s="325">
        <f t="shared" si="27"/>
        <v>11836</v>
      </c>
      <c r="DO58" s="325">
        <f t="shared" si="27"/>
        <v>11942</v>
      </c>
      <c r="DP58" s="325">
        <f t="shared" si="27"/>
        <v>10990</v>
      </c>
      <c r="DQ58" s="325">
        <f t="shared" si="27"/>
        <v>11009</v>
      </c>
      <c r="DR58" s="396">
        <f t="shared" si="27"/>
        <v>11184</v>
      </c>
      <c r="DS58" s="325">
        <f t="shared" si="27"/>
        <v>11352</v>
      </c>
      <c r="DT58" s="396">
        <f t="shared" si="27"/>
        <v>10738</v>
      </c>
      <c r="DU58" s="396">
        <f t="shared" si="27"/>
        <v>10594</v>
      </c>
      <c r="DV58" s="396">
        <f t="shared" si="27"/>
        <v>10693</v>
      </c>
      <c r="DW58" s="396">
        <f t="shared" si="27"/>
        <v>10913</v>
      </c>
      <c r="DX58" s="396">
        <f t="shared" si="27"/>
        <v>10494</v>
      </c>
      <c r="DY58" s="396">
        <f t="shared" si="27"/>
        <v>10173</v>
      </c>
      <c r="DZ58" s="396">
        <f t="shared" si="27"/>
        <v>10208</v>
      </c>
      <c r="EA58" s="396">
        <f t="shared" si="27"/>
        <v>10444</v>
      </c>
      <c r="EB58" s="396">
        <f t="shared" si="27"/>
        <v>10554</v>
      </c>
      <c r="EC58" s="396">
        <f t="shared" si="27"/>
        <v>9854</v>
      </c>
      <c r="ED58" s="396">
        <f t="shared" si="27"/>
        <v>9902</v>
      </c>
      <c r="EE58" s="396">
        <f t="shared" si="27"/>
        <v>9997</v>
      </c>
      <c r="EF58" s="396">
        <f t="shared" si="27"/>
        <v>10203</v>
      </c>
      <c r="EG58" s="396">
        <f t="shared" si="27"/>
        <v>9782</v>
      </c>
      <c r="EH58" s="396">
        <f t="shared" si="27"/>
        <v>9752</v>
      </c>
      <c r="EI58" s="396">
        <f t="shared" si="27"/>
        <v>9755</v>
      </c>
      <c r="EJ58" s="396">
        <f t="shared" si="27"/>
        <v>9965</v>
      </c>
      <c r="EK58" s="396">
        <f t="shared" si="27"/>
        <v>9996</v>
      </c>
      <c r="EL58" s="396">
        <f t="shared" si="27"/>
        <v>9307</v>
      </c>
      <c r="EM58" s="396">
        <f t="shared" ref="EM58:ET58" si="28">SUM(EM34:EM57)</f>
        <v>9326</v>
      </c>
      <c r="EN58" s="396">
        <f t="shared" si="28"/>
        <v>9321</v>
      </c>
      <c r="EO58" s="396">
        <f t="shared" si="28"/>
        <v>9448</v>
      </c>
      <c r="EP58" s="396">
        <f t="shared" si="28"/>
        <v>8665</v>
      </c>
      <c r="EQ58" s="396">
        <f t="shared" si="28"/>
        <v>8562</v>
      </c>
      <c r="ER58" s="396">
        <f t="shared" si="28"/>
        <v>8533</v>
      </c>
      <c r="ES58" s="396">
        <f t="shared" si="28"/>
        <v>8563</v>
      </c>
      <c r="ET58" s="396">
        <f t="shared" si="28"/>
        <v>8045</v>
      </c>
      <c r="EU58" s="396">
        <f t="shared" ref="EU58:EZ58" si="29">SUM(EU34:EU57)</f>
        <v>7790</v>
      </c>
      <c r="EV58" s="396">
        <f t="shared" si="29"/>
        <v>7936</v>
      </c>
      <c r="EW58" s="396">
        <f t="shared" si="29"/>
        <v>7926</v>
      </c>
      <c r="EX58" s="396">
        <f t="shared" si="29"/>
        <v>8194</v>
      </c>
      <c r="EY58" s="396">
        <f t="shared" si="29"/>
        <v>7880</v>
      </c>
      <c r="EZ58" s="396">
        <f t="shared" si="29"/>
        <v>8013</v>
      </c>
      <c r="FA58" s="396">
        <f t="shared" ref="FA58:FF58" si="30">SUM(FA34:FA57)</f>
        <v>8480</v>
      </c>
      <c r="FB58" s="396">
        <f t="shared" si="30"/>
        <v>8810</v>
      </c>
      <c r="FC58" s="396">
        <f t="shared" si="30"/>
        <v>8575</v>
      </c>
      <c r="FD58" s="396">
        <f t="shared" si="30"/>
        <v>8750</v>
      </c>
      <c r="FE58" s="418">
        <f t="shared" si="30"/>
        <v>8788</v>
      </c>
      <c r="FF58" s="418">
        <f t="shared" si="30"/>
        <v>9045</v>
      </c>
      <c r="FG58" s="396">
        <f t="shared" ref="FG58:FN58" si="31">SUM(FG34:FG57)</f>
        <v>9009</v>
      </c>
      <c r="FH58" s="396">
        <f t="shared" si="31"/>
        <v>8396</v>
      </c>
      <c r="FI58" s="396">
        <f t="shared" si="31"/>
        <v>8536</v>
      </c>
      <c r="FJ58" s="396">
        <f t="shared" si="31"/>
        <v>8593</v>
      </c>
      <c r="FK58" s="396">
        <f t="shared" si="31"/>
        <v>8850</v>
      </c>
      <c r="FL58" s="396">
        <f t="shared" si="31"/>
        <v>8241</v>
      </c>
      <c r="FM58" s="396">
        <f t="shared" si="31"/>
        <v>8297</v>
      </c>
      <c r="FN58" s="396">
        <f t="shared" si="31"/>
        <v>8477</v>
      </c>
      <c r="FO58" s="396">
        <f t="shared" ref="FO58:HZ58" si="32">SUM(FO34:FO57)</f>
        <v>8739</v>
      </c>
      <c r="FP58" s="396">
        <f t="shared" si="32"/>
        <v>8188</v>
      </c>
      <c r="FQ58" s="396">
        <f t="shared" si="32"/>
        <v>8269</v>
      </c>
      <c r="FR58" s="396">
        <f t="shared" si="32"/>
        <v>8425</v>
      </c>
      <c r="FS58" s="396">
        <f t="shared" si="32"/>
        <v>8703</v>
      </c>
      <c r="FT58" s="396">
        <f t="shared" si="32"/>
        <v>8795</v>
      </c>
      <c r="FU58" s="396">
        <f t="shared" si="32"/>
        <v>8084</v>
      </c>
      <c r="FV58" s="396">
        <f t="shared" si="32"/>
        <v>8255</v>
      </c>
      <c r="FW58" s="396">
        <f t="shared" si="32"/>
        <v>8568</v>
      </c>
      <c r="FX58" s="396">
        <f t="shared" si="32"/>
        <v>8692</v>
      </c>
      <c r="FY58" s="396">
        <f t="shared" si="32"/>
        <v>8126</v>
      </c>
      <c r="FZ58" s="396">
        <f t="shared" si="32"/>
        <v>8342</v>
      </c>
      <c r="GA58" s="396">
        <f t="shared" si="32"/>
        <v>8664</v>
      </c>
      <c r="GB58" s="396">
        <f t="shared" si="32"/>
        <v>8792</v>
      </c>
      <c r="GC58" s="396">
        <f t="shared" si="32"/>
        <v>8380</v>
      </c>
      <c r="GD58" s="396">
        <f t="shared" si="32"/>
        <v>8008</v>
      </c>
      <c r="GE58" s="396">
        <f t="shared" si="32"/>
        <v>8262</v>
      </c>
      <c r="GF58" s="396">
        <f t="shared" si="32"/>
        <v>8540</v>
      </c>
      <c r="GG58" s="396">
        <f t="shared" si="32"/>
        <v>8637</v>
      </c>
      <c r="GH58" s="396">
        <f t="shared" si="32"/>
        <v>8010</v>
      </c>
      <c r="GI58" s="396">
        <f t="shared" si="32"/>
        <v>8065</v>
      </c>
      <c r="GJ58" s="396">
        <f t="shared" si="32"/>
        <v>8409</v>
      </c>
      <c r="GK58" s="396">
        <f t="shared" si="32"/>
        <v>8715</v>
      </c>
      <c r="GL58" s="396">
        <f t="shared" si="32"/>
        <v>8009</v>
      </c>
      <c r="GM58" s="396">
        <f t="shared" si="32"/>
        <v>8234</v>
      </c>
      <c r="GN58" s="396">
        <f t="shared" si="32"/>
        <v>8577</v>
      </c>
      <c r="GO58" s="396">
        <f t="shared" si="32"/>
        <v>8915</v>
      </c>
      <c r="GP58" s="396">
        <f t="shared" si="32"/>
        <v>8876</v>
      </c>
      <c r="GQ58" s="396">
        <f t="shared" si="32"/>
        <v>8405</v>
      </c>
      <c r="GR58" s="396">
        <f t="shared" si="32"/>
        <v>8639</v>
      </c>
      <c r="GS58" s="396">
        <f t="shared" si="32"/>
        <v>8875</v>
      </c>
      <c r="GT58" s="396">
        <f t="shared" si="32"/>
        <v>8788</v>
      </c>
      <c r="GU58" s="396">
        <f t="shared" si="32"/>
        <v>8529</v>
      </c>
      <c r="GV58" s="396">
        <f t="shared" si="32"/>
        <v>8828</v>
      </c>
      <c r="GW58" s="396">
        <f t="shared" si="32"/>
        <v>9162</v>
      </c>
      <c r="GX58" s="396">
        <f t="shared" si="32"/>
        <v>9362</v>
      </c>
      <c r="GY58" s="396">
        <f t="shared" si="32"/>
        <v>8867</v>
      </c>
      <c r="GZ58" s="396">
        <f t="shared" si="32"/>
        <v>9382</v>
      </c>
      <c r="HA58" s="396">
        <f t="shared" si="32"/>
        <v>9454</v>
      </c>
      <c r="HB58" s="396">
        <f t="shared" si="32"/>
        <v>9789</v>
      </c>
      <c r="HC58" s="396">
        <f t="shared" si="32"/>
        <v>9410</v>
      </c>
      <c r="HD58" s="396">
        <f t="shared" si="32"/>
        <v>9184</v>
      </c>
      <c r="HE58" s="396">
        <f t="shared" si="32"/>
        <v>9423</v>
      </c>
      <c r="HF58" s="396">
        <f t="shared" si="32"/>
        <v>9704</v>
      </c>
      <c r="HG58" s="396">
        <f t="shared" si="32"/>
        <v>9760</v>
      </c>
      <c r="HH58" s="396">
        <f t="shared" si="32"/>
        <v>8691</v>
      </c>
      <c r="HI58" s="396">
        <f t="shared" si="32"/>
        <v>8914</v>
      </c>
      <c r="HJ58" s="396">
        <f t="shared" si="32"/>
        <v>9087</v>
      </c>
      <c r="HK58" s="396">
        <f t="shared" si="32"/>
        <v>9446</v>
      </c>
      <c r="HL58" s="396">
        <f t="shared" si="32"/>
        <v>9088</v>
      </c>
      <c r="HM58" s="396">
        <f t="shared" si="32"/>
        <v>9284</v>
      </c>
      <c r="HN58" s="396">
        <f t="shared" si="32"/>
        <v>9424</v>
      </c>
      <c r="HO58" s="396">
        <f t="shared" si="32"/>
        <v>9537</v>
      </c>
      <c r="HP58" s="396">
        <f t="shared" si="32"/>
        <v>8807</v>
      </c>
      <c r="HQ58" s="396">
        <f t="shared" si="32"/>
        <v>8599</v>
      </c>
      <c r="HR58" s="396">
        <f t="shared" si="32"/>
        <v>8762</v>
      </c>
      <c r="HS58" s="396">
        <f t="shared" si="32"/>
        <v>9164</v>
      </c>
      <c r="HT58" s="396">
        <f t="shared" si="32"/>
        <v>9114</v>
      </c>
      <c r="HU58" s="396">
        <f t="shared" si="32"/>
        <v>8226</v>
      </c>
      <c r="HV58" s="396">
        <f t="shared" si="32"/>
        <v>8432</v>
      </c>
      <c r="HW58" s="396">
        <f t="shared" si="32"/>
        <v>8699</v>
      </c>
      <c r="HX58" s="396">
        <f t="shared" si="32"/>
        <v>8982</v>
      </c>
      <c r="HY58" s="396">
        <f t="shared" si="32"/>
        <v>8008</v>
      </c>
      <c r="HZ58" s="396">
        <f t="shared" si="32"/>
        <v>8174</v>
      </c>
      <c r="IA58" s="396">
        <f t="shared" ref="IA58:KL58" si="33">SUM(IA34:IA57)</f>
        <v>8449</v>
      </c>
      <c r="IB58" s="396">
        <f t="shared" si="33"/>
        <v>8789</v>
      </c>
      <c r="IC58" s="396">
        <f t="shared" si="33"/>
        <v>8673</v>
      </c>
      <c r="ID58" s="396">
        <f t="shared" si="33"/>
        <v>8103</v>
      </c>
      <c r="IE58" s="396">
        <f t="shared" si="33"/>
        <v>8248</v>
      </c>
      <c r="IF58" s="396">
        <f t="shared" si="33"/>
        <v>8503</v>
      </c>
      <c r="IG58" s="396">
        <f t="shared" si="33"/>
        <v>8506</v>
      </c>
      <c r="IH58" s="396">
        <f t="shared" si="33"/>
        <v>7846</v>
      </c>
      <c r="II58" s="396">
        <f t="shared" si="33"/>
        <v>7815</v>
      </c>
      <c r="IJ58" s="396">
        <f t="shared" si="33"/>
        <v>7927</v>
      </c>
      <c r="IK58" s="396">
        <f t="shared" si="33"/>
        <v>8060</v>
      </c>
      <c r="IL58" s="396">
        <f t="shared" si="33"/>
        <v>7482</v>
      </c>
      <c r="IM58" s="396">
        <f t="shared" si="33"/>
        <v>7416</v>
      </c>
      <c r="IN58" s="442">
        <f t="shared" si="33"/>
        <v>7692</v>
      </c>
      <c r="IO58" s="396">
        <f t="shared" si="33"/>
        <v>7968</v>
      </c>
      <c r="IP58" s="396">
        <f t="shared" si="33"/>
        <v>8035</v>
      </c>
      <c r="IQ58" s="396">
        <f t="shared" si="33"/>
        <v>7568</v>
      </c>
      <c r="IR58" s="396">
        <f t="shared" si="33"/>
        <v>7707</v>
      </c>
      <c r="IS58" s="396">
        <f t="shared" si="33"/>
        <v>7868</v>
      </c>
      <c r="IT58" s="396">
        <f t="shared" si="33"/>
        <v>8088</v>
      </c>
      <c r="IU58" s="396">
        <f t="shared" si="33"/>
        <v>7621</v>
      </c>
      <c r="IV58" s="396">
        <f t="shared" si="33"/>
        <v>7901</v>
      </c>
      <c r="IW58" s="396">
        <f t="shared" si="33"/>
        <v>7992</v>
      </c>
      <c r="IX58" s="396">
        <f t="shared" si="33"/>
        <v>8220</v>
      </c>
      <c r="IY58" s="396">
        <f t="shared" si="33"/>
        <v>7703</v>
      </c>
      <c r="IZ58" s="396">
        <f t="shared" si="33"/>
        <v>7664</v>
      </c>
      <c r="JA58" s="396">
        <f t="shared" si="33"/>
        <v>7859</v>
      </c>
      <c r="JB58" s="396">
        <f t="shared" si="33"/>
        <v>8143</v>
      </c>
      <c r="JC58" s="396">
        <f t="shared" si="33"/>
        <v>8247</v>
      </c>
      <c r="JD58" s="396">
        <f t="shared" si="33"/>
        <v>7529</v>
      </c>
      <c r="JE58" s="396">
        <f t="shared" si="33"/>
        <v>7888</v>
      </c>
      <c r="JF58" s="454">
        <f t="shared" si="33"/>
        <v>7884.5</v>
      </c>
      <c r="JG58" s="396">
        <f t="shared" si="33"/>
        <v>7881</v>
      </c>
      <c r="JH58" s="396">
        <f t="shared" si="33"/>
        <v>6880</v>
      </c>
      <c r="JI58" s="396">
        <f t="shared" si="33"/>
        <v>6754</v>
      </c>
      <c r="JJ58" s="396">
        <f t="shared" si="33"/>
        <v>6986</v>
      </c>
      <c r="JK58" s="396">
        <f t="shared" si="33"/>
        <v>7344</v>
      </c>
      <c r="JL58" s="396">
        <f t="shared" si="33"/>
        <v>7120</v>
      </c>
      <c r="JM58" s="396">
        <f t="shared" si="33"/>
        <v>7082</v>
      </c>
      <c r="JN58" s="442">
        <f t="shared" si="33"/>
        <v>7188.5</v>
      </c>
      <c r="JO58" s="396">
        <f t="shared" si="33"/>
        <v>7295</v>
      </c>
      <c r="JP58" s="396">
        <f t="shared" si="33"/>
        <v>7316</v>
      </c>
      <c r="JQ58" s="396">
        <f t="shared" si="33"/>
        <v>6710</v>
      </c>
      <c r="JR58" s="396">
        <f t="shared" si="33"/>
        <v>6788</v>
      </c>
      <c r="JS58" s="396">
        <f t="shared" si="33"/>
        <v>6984</v>
      </c>
      <c r="JT58" s="396">
        <f t="shared" si="33"/>
        <v>7119</v>
      </c>
      <c r="JU58" s="396">
        <f t="shared" si="33"/>
        <v>6261</v>
      </c>
      <c r="JV58" s="442">
        <f t="shared" si="33"/>
        <v>6421.5</v>
      </c>
      <c r="JW58" s="396">
        <f t="shared" si="33"/>
        <v>6582</v>
      </c>
      <c r="JX58" s="396">
        <f t="shared" si="33"/>
        <v>6778</v>
      </c>
      <c r="JY58" s="396">
        <f t="shared" si="33"/>
        <v>6192</v>
      </c>
      <c r="JZ58" s="396">
        <f t="shared" si="33"/>
        <v>6239</v>
      </c>
      <c r="KA58" s="396">
        <f t="shared" si="33"/>
        <v>6455</v>
      </c>
      <c r="KB58" s="396">
        <f t="shared" si="33"/>
        <v>6768</v>
      </c>
      <c r="KC58" s="396">
        <f t="shared" si="33"/>
        <v>6606</v>
      </c>
      <c r="KD58" s="396">
        <f t="shared" si="33"/>
        <v>6301</v>
      </c>
      <c r="KE58" s="396">
        <f t="shared" si="33"/>
        <v>6291</v>
      </c>
      <c r="KF58" s="396">
        <f t="shared" si="33"/>
        <v>6564</v>
      </c>
      <c r="KG58" s="396">
        <f t="shared" si="33"/>
        <v>6719</v>
      </c>
      <c r="KH58" s="396">
        <f t="shared" si="33"/>
        <v>6109</v>
      </c>
      <c r="KI58" s="396">
        <f t="shared" si="33"/>
        <v>6187</v>
      </c>
      <c r="KJ58" s="396">
        <f t="shared" si="33"/>
        <v>6465</v>
      </c>
      <c r="KK58" s="396">
        <f t="shared" si="33"/>
        <v>6856</v>
      </c>
      <c r="KL58" s="396">
        <f t="shared" si="33"/>
        <v>6549</v>
      </c>
      <c r="KM58" s="396">
        <f t="shared" ref="KM58:MX58" si="34">SUM(KM34:KM57)</f>
        <v>6463</v>
      </c>
      <c r="KN58" s="396">
        <f t="shared" si="34"/>
        <v>6720</v>
      </c>
      <c r="KO58" s="396">
        <f t="shared" si="34"/>
        <v>6977</v>
      </c>
      <c r="KP58" s="396">
        <f t="shared" si="34"/>
        <v>6657</v>
      </c>
      <c r="KQ58" s="396">
        <f t="shared" si="34"/>
        <v>6556</v>
      </c>
      <c r="KR58" s="396">
        <f t="shared" si="34"/>
        <v>7055</v>
      </c>
      <c r="KS58" s="396">
        <f t="shared" si="34"/>
        <v>7103</v>
      </c>
      <c r="KT58" s="396">
        <f t="shared" si="34"/>
        <v>7464</v>
      </c>
      <c r="KU58" s="396">
        <f t="shared" si="34"/>
        <v>6607</v>
      </c>
      <c r="KV58" s="396">
        <f t="shared" si="34"/>
        <v>6893</v>
      </c>
      <c r="KW58" s="396">
        <f t="shared" si="34"/>
        <v>7184</v>
      </c>
      <c r="KX58" s="396">
        <f t="shared" si="34"/>
        <v>7531</v>
      </c>
      <c r="KY58" s="396">
        <f t="shared" si="34"/>
        <v>7607</v>
      </c>
      <c r="KZ58" s="396">
        <f t="shared" si="34"/>
        <v>7031</v>
      </c>
      <c r="LA58" s="396">
        <f t="shared" si="34"/>
        <v>7134.333333333333</v>
      </c>
      <c r="LB58" s="396">
        <f t="shared" si="34"/>
        <v>7206.8888888888887</v>
      </c>
      <c r="LC58" s="396">
        <f t="shared" si="34"/>
        <v>7112.8703703703695</v>
      </c>
      <c r="LD58" s="396">
        <f t="shared" si="34"/>
        <v>7084.8487654321007</v>
      </c>
      <c r="LE58" s="396">
        <f t="shared" si="34"/>
        <v>7023.8235596707818</v>
      </c>
      <c r="LF58" s="396">
        <f t="shared" si="34"/>
        <v>7008.4608196159134</v>
      </c>
      <c r="LG58" s="396">
        <f t="shared" si="34"/>
        <v>6879.4820673296754</v>
      </c>
      <c r="LH58" s="396">
        <f t="shared" si="34"/>
        <v>6859.08093040314</v>
      </c>
      <c r="LI58" s="396">
        <f t="shared" si="34"/>
        <v>6971.1392284903231</v>
      </c>
      <c r="LJ58" s="396">
        <f t="shared" si="34"/>
        <v>6364</v>
      </c>
      <c r="LK58" s="396">
        <f t="shared" si="34"/>
        <v>6560</v>
      </c>
      <c r="LL58" s="396">
        <f t="shared" si="34"/>
        <v>6754</v>
      </c>
      <c r="LM58" s="396">
        <f t="shared" si="34"/>
        <v>6167</v>
      </c>
      <c r="LN58" s="396">
        <f t="shared" si="34"/>
        <v>6417</v>
      </c>
      <c r="LO58" s="396">
        <f t="shared" si="34"/>
        <v>6573</v>
      </c>
      <c r="LP58" s="396">
        <f t="shared" si="34"/>
        <v>6488</v>
      </c>
      <c r="LQ58" s="396">
        <f t="shared" si="34"/>
        <v>5840</v>
      </c>
      <c r="LR58" s="396">
        <f t="shared" si="34"/>
        <v>6045</v>
      </c>
      <c r="LS58" s="396">
        <f t="shared" si="34"/>
        <v>6289</v>
      </c>
      <c r="LT58" s="396">
        <f t="shared" si="34"/>
        <v>6754</v>
      </c>
      <c r="LU58" s="396">
        <f t="shared" si="34"/>
        <v>5598</v>
      </c>
      <c r="LV58" s="396">
        <f t="shared" si="34"/>
        <v>5734</v>
      </c>
      <c r="LW58" s="396">
        <f t="shared" si="34"/>
        <v>6087</v>
      </c>
      <c r="LX58" s="396">
        <f t="shared" si="34"/>
        <v>6345</v>
      </c>
      <c r="LY58" s="396">
        <f t="shared" si="34"/>
        <v>5858</v>
      </c>
      <c r="LZ58" s="396">
        <f t="shared" si="34"/>
        <v>5852</v>
      </c>
      <c r="MA58" s="396">
        <f t="shared" si="34"/>
        <v>6120</v>
      </c>
      <c r="MB58" s="396">
        <f t="shared" si="34"/>
        <v>6308</v>
      </c>
      <c r="MC58" s="396">
        <f t="shared" si="34"/>
        <v>6339</v>
      </c>
      <c r="MD58" s="396">
        <f t="shared" si="34"/>
        <v>5539</v>
      </c>
      <c r="ME58" s="396">
        <f t="shared" si="34"/>
        <v>5738</v>
      </c>
      <c r="MF58" s="396">
        <f t="shared" si="34"/>
        <v>5871</v>
      </c>
      <c r="MG58" s="396">
        <f t="shared" si="34"/>
        <v>5973</v>
      </c>
      <c r="MH58" s="396">
        <f t="shared" si="34"/>
        <v>5403</v>
      </c>
      <c r="MI58" s="396">
        <f t="shared" si="34"/>
        <v>5500</v>
      </c>
      <c r="MJ58" s="396">
        <f t="shared" si="34"/>
        <v>5702</v>
      </c>
      <c r="MK58" s="396">
        <f t="shared" si="34"/>
        <v>5951</v>
      </c>
      <c r="ML58" s="396">
        <f t="shared" si="34"/>
        <v>5802</v>
      </c>
      <c r="MM58" s="396">
        <f t="shared" si="34"/>
        <v>5461</v>
      </c>
      <c r="MN58" s="396">
        <f t="shared" si="34"/>
        <v>5670</v>
      </c>
      <c r="MO58" s="396">
        <f t="shared" si="34"/>
        <v>5811</v>
      </c>
      <c r="MP58" s="396">
        <f t="shared" ref="MP58" si="35">SUM(MP34:MP57)</f>
        <v>5909</v>
      </c>
      <c r="MQ58" s="396">
        <f t="shared" si="34"/>
        <v>5248</v>
      </c>
      <c r="MR58" s="396">
        <f t="shared" si="34"/>
        <v>5429</v>
      </c>
      <c r="MS58" s="396">
        <f t="shared" si="34"/>
        <v>5658</v>
      </c>
      <c r="MT58" s="396">
        <f t="shared" si="34"/>
        <v>5815</v>
      </c>
      <c r="MU58" s="396">
        <f t="shared" si="34"/>
        <v>5297</v>
      </c>
      <c r="MV58" s="396">
        <f t="shared" si="34"/>
        <v>5493</v>
      </c>
      <c r="MW58" s="396">
        <f t="shared" si="34"/>
        <v>5810</v>
      </c>
      <c r="MX58" s="396">
        <f t="shared" si="34"/>
        <v>6102</v>
      </c>
      <c r="MY58" s="396">
        <f t="shared" ref="MY58:PJ58" si="36">SUM(MY34:MY57)</f>
        <v>6188</v>
      </c>
      <c r="MZ58" s="396">
        <f t="shared" si="36"/>
        <v>5671</v>
      </c>
      <c r="NA58" s="396">
        <f t="shared" si="36"/>
        <v>5869</v>
      </c>
      <c r="NB58" s="396">
        <f t="shared" si="36"/>
        <v>6086</v>
      </c>
      <c r="NC58" s="396">
        <f t="shared" si="36"/>
        <v>6199</v>
      </c>
      <c r="ND58" s="396">
        <f t="shared" si="36"/>
        <v>5515</v>
      </c>
      <c r="NE58" s="396">
        <f t="shared" si="36"/>
        <v>5537</v>
      </c>
      <c r="NF58" s="396">
        <f t="shared" si="36"/>
        <v>5774</v>
      </c>
      <c r="NG58" s="396">
        <f t="shared" si="36"/>
        <v>5898</v>
      </c>
      <c r="NH58" s="396">
        <f t="shared" si="36"/>
        <v>5660</v>
      </c>
      <c r="NI58" s="396">
        <f t="shared" si="36"/>
        <v>5111</v>
      </c>
      <c r="NJ58" s="396">
        <f t="shared" si="36"/>
        <v>5289</v>
      </c>
      <c r="NK58" s="396">
        <f t="shared" si="36"/>
        <v>5380</v>
      </c>
      <c r="NL58" s="396">
        <f t="shared" si="36"/>
        <v>5350</v>
      </c>
      <c r="NM58" s="396">
        <f t="shared" si="36"/>
        <v>4859</v>
      </c>
      <c r="NN58" s="396">
        <f t="shared" si="36"/>
        <v>5027</v>
      </c>
      <c r="NO58" s="396">
        <f t="shared" si="36"/>
        <v>5076</v>
      </c>
      <c r="NP58" s="396">
        <f t="shared" si="36"/>
        <v>5202</v>
      </c>
      <c r="NQ58" s="396">
        <f t="shared" si="36"/>
        <v>4681</v>
      </c>
      <c r="NR58" s="396">
        <f t="shared" si="36"/>
        <v>4859</v>
      </c>
      <c r="NS58" s="396">
        <f t="shared" si="36"/>
        <v>5000</v>
      </c>
      <c r="NT58" s="396">
        <f t="shared" si="36"/>
        <v>5138</v>
      </c>
      <c r="NU58" s="396">
        <f t="shared" si="36"/>
        <v>4730</v>
      </c>
      <c r="NV58" s="396">
        <f t="shared" si="36"/>
        <v>4596</v>
      </c>
      <c r="NW58" s="396">
        <f t="shared" si="36"/>
        <v>4727</v>
      </c>
      <c r="NX58" s="396">
        <f t="shared" si="36"/>
        <v>4909</v>
      </c>
      <c r="NY58" s="396">
        <f t="shared" si="36"/>
        <v>4982</v>
      </c>
      <c r="NZ58" s="396">
        <f t="shared" si="36"/>
        <v>4376</v>
      </c>
      <c r="OA58" s="396">
        <f t="shared" si="36"/>
        <v>4404</v>
      </c>
      <c r="OB58" s="396">
        <f t="shared" si="36"/>
        <v>4594</v>
      </c>
      <c r="OC58" s="396">
        <f t="shared" si="36"/>
        <v>4706</v>
      </c>
      <c r="OD58" s="396">
        <f t="shared" si="36"/>
        <v>4102</v>
      </c>
      <c r="OE58" s="396">
        <f t="shared" si="36"/>
        <v>4277</v>
      </c>
      <c r="OF58" s="396">
        <f t="shared" si="36"/>
        <v>4478</v>
      </c>
      <c r="OG58" s="396">
        <f t="shared" si="36"/>
        <v>4675</v>
      </c>
      <c r="OH58" s="396">
        <f t="shared" si="36"/>
        <v>4360</v>
      </c>
      <c r="OI58" s="396">
        <f t="shared" si="36"/>
        <v>4401</v>
      </c>
      <c r="OJ58" s="396">
        <f t="shared" si="36"/>
        <v>4662</v>
      </c>
      <c r="OK58" s="396">
        <f t="shared" si="36"/>
        <v>4860</v>
      </c>
      <c r="OL58" s="396">
        <f t="shared" si="36"/>
        <v>4878</v>
      </c>
      <c r="OM58" s="396">
        <f t="shared" si="36"/>
        <v>4415</v>
      </c>
      <c r="ON58" s="396">
        <f t="shared" si="36"/>
        <v>4548</v>
      </c>
      <c r="OO58" s="396">
        <f t="shared" si="36"/>
        <v>4758</v>
      </c>
      <c r="OP58" s="396">
        <f t="shared" si="36"/>
        <v>5007</v>
      </c>
      <c r="OQ58" s="396">
        <f t="shared" si="36"/>
        <v>4650</v>
      </c>
      <c r="OR58" s="396">
        <f t="shared" si="36"/>
        <v>4629</v>
      </c>
      <c r="OS58" s="396">
        <f t="shared" si="36"/>
        <v>4802</v>
      </c>
      <c r="OT58" s="396">
        <f t="shared" si="36"/>
        <v>4996</v>
      </c>
      <c r="OU58" s="396">
        <f t="shared" si="36"/>
        <v>4998</v>
      </c>
      <c r="OV58" s="396">
        <f t="shared" si="36"/>
        <v>4708</v>
      </c>
      <c r="OW58" s="396">
        <f t="shared" si="36"/>
        <v>4777</v>
      </c>
      <c r="OX58" s="396">
        <f t="shared" si="36"/>
        <v>0</v>
      </c>
      <c r="OY58" s="396">
        <f t="shared" si="36"/>
        <v>0</v>
      </c>
      <c r="OZ58" s="396">
        <f t="shared" si="36"/>
        <v>0</v>
      </c>
      <c r="PA58" s="396">
        <f t="shared" si="36"/>
        <v>0</v>
      </c>
      <c r="PB58" s="396">
        <f t="shared" si="36"/>
        <v>0</v>
      </c>
      <c r="PC58" s="396">
        <f t="shared" si="36"/>
        <v>0</v>
      </c>
      <c r="PD58" s="396">
        <f t="shared" si="36"/>
        <v>0</v>
      </c>
      <c r="PE58" s="396">
        <f t="shared" si="36"/>
        <v>0</v>
      </c>
      <c r="PF58" s="396">
        <f t="shared" si="36"/>
        <v>0</v>
      </c>
      <c r="PG58" s="396">
        <f t="shared" si="36"/>
        <v>0</v>
      </c>
      <c r="PH58" s="396">
        <f t="shared" si="36"/>
        <v>0</v>
      </c>
      <c r="PI58" s="396">
        <f t="shared" si="36"/>
        <v>0</v>
      </c>
      <c r="PJ58" s="396">
        <f t="shared" si="36"/>
        <v>0</v>
      </c>
      <c r="PK58" s="396">
        <f t="shared" ref="PK58:PT58" si="37">SUM(PK34:PK57)</f>
        <v>0</v>
      </c>
      <c r="PL58" s="396">
        <f t="shared" si="37"/>
        <v>0</v>
      </c>
      <c r="PM58" s="396">
        <f t="shared" si="37"/>
        <v>0</v>
      </c>
      <c r="PN58" s="396">
        <f t="shared" si="37"/>
        <v>0</v>
      </c>
      <c r="PO58" s="396">
        <f t="shared" si="37"/>
        <v>0</v>
      </c>
      <c r="PP58" s="396">
        <f t="shared" si="37"/>
        <v>0</v>
      </c>
      <c r="PQ58" s="396">
        <f t="shared" si="37"/>
        <v>0</v>
      </c>
      <c r="PR58" s="396">
        <f t="shared" si="37"/>
        <v>0</v>
      </c>
      <c r="PS58" s="396">
        <f t="shared" si="37"/>
        <v>0</v>
      </c>
      <c r="PT58" s="396">
        <f t="shared" si="37"/>
        <v>0</v>
      </c>
    </row>
    <row r="59" spans="1:436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36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36" x14ac:dyDescent="0.2">
      <c r="B61" s="1">
        <v>1</v>
      </c>
      <c r="C61" s="166">
        <f t="shared" ref="C61:C84" ca="1" si="38">OFFSET($F$60,$B61,$E$4)</f>
        <v>2</v>
      </c>
      <c r="D61" s="167">
        <f ca="1">IF(C7&gt;0,C61/C7,0)</f>
        <v>6.8027210884353739E-3</v>
      </c>
      <c r="E61" s="187">
        <f ca="1">RANK(D61,$D$61:$D$84)</f>
        <v>5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3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</row>
    <row r="62" spans="1:436" x14ac:dyDescent="0.2">
      <c r="A62" s="55"/>
      <c r="B62" s="1">
        <v>2</v>
      </c>
      <c r="C62" s="166">
        <f t="shared" ca="1" si="38"/>
        <v>0</v>
      </c>
      <c r="D62" s="167">
        <f t="shared" ref="D62:D85" ca="1" si="40">IF(C8&gt;0,C62/C8,0)</f>
        <v>0</v>
      </c>
      <c r="E62" s="187">
        <f t="shared" ref="E62:E84" ca="1" si="41">RANK(D62,$D$61:$D$84)</f>
        <v>15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3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42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43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44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</row>
    <row r="63" spans="1:436" x14ac:dyDescent="0.2">
      <c r="B63" s="1">
        <v>3</v>
      </c>
      <c r="C63" s="166">
        <f t="shared" ca="1" si="38"/>
        <v>3</v>
      </c>
      <c r="D63" s="167">
        <f t="shared" ca="1" si="40"/>
        <v>3.8461538461538464E-2</v>
      </c>
      <c r="E63" s="187">
        <f t="shared" ca="1" si="41"/>
        <v>1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3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42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43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44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</row>
    <row r="64" spans="1:436" x14ac:dyDescent="0.2">
      <c r="A64" s="55"/>
      <c r="B64" s="1">
        <v>4</v>
      </c>
      <c r="C64" s="166">
        <f t="shared" ca="1" si="38"/>
        <v>0</v>
      </c>
      <c r="D64" s="167">
        <f t="shared" ca="1" si="40"/>
        <v>0</v>
      </c>
      <c r="E64" s="187">
        <f t="shared" ca="1" si="41"/>
        <v>15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3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42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43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44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</row>
    <row r="65" spans="1:413" s="144" customFormat="1" x14ac:dyDescent="0.2">
      <c r="A65" s="318"/>
      <c r="B65" s="318">
        <v>5</v>
      </c>
      <c r="C65" s="319">
        <f t="shared" ca="1" si="38"/>
        <v>1</v>
      </c>
      <c r="D65" s="320">
        <f t="shared" ca="1" si="40"/>
        <v>2.0876826722338203E-3</v>
      </c>
      <c r="E65" s="323">
        <f t="shared" ca="1" si="41"/>
        <v>13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39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42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43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44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</row>
    <row r="66" spans="1:413" s="144" customFormat="1" x14ac:dyDescent="0.2">
      <c r="A66" s="55"/>
      <c r="B66" s="318">
        <v>6</v>
      </c>
      <c r="C66" s="319">
        <f t="shared" ca="1" si="38"/>
        <v>0</v>
      </c>
      <c r="D66" s="320">
        <f t="shared" ca="1" si="40"/>
        <v>0</v>
      </c>
      <c r="E66" s="323">
        <f t="shared" ca="1" si="41"/>
        <v>15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39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42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43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44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</row>
    <row r="67" spans="1:413" s="144" customFormat="1" x14ac:dyDescent="0.2">
      <c r="A67" s="318"/>
      <c r="B67" s="318">
        <v>7</v>
      </c>
      <c r="C67" s="319">
        <f t="shared" ca="1" si="38"/>
        <v>0</v>
      </c>
      <c r="D67" s="320">
        <f t="shared" ca="1" si="40"/>
        <v>0</v>
      </c>
      <c r="E67" s="323">
        <f t="shared" ca="1" si="41"/>
        <v>15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39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42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43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44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</row>
    <row r="68" spans="1:413" s="144" customFormat="1" x14ac:dyDescent="0.2">
      <c r="A68" s="55"/>
      <c r="B68" s="318">
        <v>8</v>
      </c>
      <c r="C68" s="319">
        <f t="shared" ca="1" si="38"/>
        <v>1</v>
      </c>
      <c r="D68" s="320">
        <f t="shared" ca="1" si="40"/>
        <v>8.5543199315654401E-4</v>
      </c>
      <c r="E68" s="323">
        <f t="shared" ca="1" si="41"/>
        <v>14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39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42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43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44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</row>
    <row r="69" spans="1:413" s="144" customFormat="1" x14ac:dyDescent="0.2">
      <c r="A69" s="318"/>
      <c r="B69" s="318">
        <v>9</v>
      </c>
      <c r="C69" s="319">
        <f t="shared" ca="1" si="38"/>
        <v>0</v>
      </c>
      <c r="D69" s="320">
        <f t="shared" ca="1" si="40"/>
        <v>0</v>
      </c>
      <c r="E69" s="323">
        <f t="shared" ca="1" si="41"/>
        <v>15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39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42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43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44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</row>
    <row r="70" spans="1:413" s="144" customFormat="1" x14ac:dyDescent="0.2">
      <c r="A70" s="55"/>
      <c r="B70" s="318">
        <v>10</v>
      </c>
      <c r="C70" s="319">
        <f t="shared" ca="1" si="38"/>
        <v>0</v>
      </c>
      <c r="D70" s="320">
        <f t="shared" ca="1" si="40"/>
        <v>0</v>
      </c>
      <c r="E70" s="323">
        <f t="shared" ca="1" si="41"/>
        <v>15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39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42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43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44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</row>
    <row r="71" spans="1:413" s="144" customFormat="1" x14ac:dyDescent="0.2">
      <c r="A71" s="318"/>
      <c r="B71" s="318">
        <v>11</v>
      </c>
      <c r="C71" s="319">
        <f t="shared" ca="1" si="38"/>
        <v>2</v>
      </c>
      <c r="D71" s="320">
        <f t="shared" ca="1" si="40"/>
        <v>3.4423407917383822E-3</v>
      </c>
      <c r="E71" s="323">
        <f t="shared" ca="1" si="41"/>
        <v>10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39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42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43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44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</row>
    <row r="72" spans="1:413" s="144" customFormat="1" x14ac:dyDescent="0.2">
      <c r="A72" s="55"/>
      <c r="B72" s="318">
        <v>12</v>
      </c>
      <c r="C72" s="319">
        <f t="shared" ca="1" si="38"/>
        <v>6</v>
      </c>
      <c r="D72" s="320">
        <f t="shared" ca="1" si="40"/>
        <v>5.3003533568904597E-3</v>
      </c>
      <c r="E72" s="323">
        <f t="shared" ca="1" si="41"/>
        <v>8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39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42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43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44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</row>
    <row r="73" spans="1:413" s="144" customFormat="1" x14ac:dyDescent="0.2">
      <c r="A73" s="318"/>
      <c r="B73" s="318">
        <v>13</v>
      </c>
      <c r="C73" s="319">
        <f t="shared" ca="1" si="38"/>
        <v>1</v>
      </c>
      <c r="D73" s="320">
        <f t="shared" ca="1" si="40"/>
        <v>1.0752688172043012E-2</v>
      </c>
      <c r="E73" s="323">
        <f t="shared" ca="1" si="41"/>
        <v>3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39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42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43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44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</row>
    <row r="74" spans="1:413" s="144" customFormat="1" x14ac:dyDescent="0.2">
      <c r="A74" s="55"/>
      <c r="B74" s="318">
        <v>14</v>
      </c>
      <c r="C74" s="319">
        <f t="shared" ca="1" si="38"/>
        <v>0</v>
      </c>
      <c r="D74" s="320">
        <f t="shared" ca="1" si="40"/>
        <v>0</v>
      </c>
      <c r="E74" s="323">
        <f t="shared" ca="1" si="41"/>
        <v>15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39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42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43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44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</row>
    <row r="75" spans="1:413" s="144" customFormat="1" x14ac:dyDescent="0.2">
      <c r="A75" s="318"/>
      <c r="B75" s="318">
        <v>15</v>
      </c>
      <c r="C75" s="319">
        <f t="shared" ca="1" si="38"/>
        <v>8</v>
      </c>
      <c r="D75" s="320">
        <f t="shared" ca="1" si="40"/>
        <v>1.2345679012345678E-2</v>
      </c>
      <c r="E75" s="323">
        <f t="shared" ca="1" si="41"/>
        <v>2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39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42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43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44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</row>
    <row r="76" spans="1:413" s="144" customFormat="1" x14ac:dyDescent="0.2">
      <c r="A76" s="55"/>
      <c r="B76" s="318">
        <v>16</v>
      </c>
      <c r="C76" s="319">
        <f t="shared" ca="1" si="38"/>
        <v>1</v>
      </c>
      <c r="D76" s="320">
        <f t="shared" ca="1" si="40"/>
        <v>3.4129692832764505E-3</v>
      </c>
      <c r="E76" s="323">
        <f t="shared" ca="1" si="41"/>
        <v>11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39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42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43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44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</row>
    <row r="77" spans="1:413" s="144" customFormat="1" x14ac:dyDescent="0.2">
      <c r="A77" s="318"/>
      <c r="B77" s="318">
        <v>17</v>
      </c>
      <c r="C77" s="319">
        <f t="shared" ca="1" si="38"/>
        <v>2</v>
      </c>
      <c r="D77" s="320">
        <f t="shared" ca="1" si="40"/>
        <v>6.0606060606060606E-3</v>
      </c>
      <c r="E77" s="323">
        <f t="shared" ca="1" si="41"/>
        <v>6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39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42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43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44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</row>
    <row r="78" spans="1:413" s="144" customFormat="1" x14ac:dyDescent="0.2">
      <c r="A78" s="55"/>
      <c r="B78" s="318">
        <v>18</v>
      </c>
      <c r="C78" s="319">
        <f t="shared" ca="1" si="38"/>
        <v>0</v>
      </c>
      <c r="D78" s="320">
        <f t="shared" ca="1" si="40"/>
        <v>0</v>
      </c>
      <c r="E78" s="323">
        <f t="shared" ca="1" si="41"/>
        <v>15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39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42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43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44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</row>
    <row r="79" spans="1:413" s="144" customFormat="1" x14ac:dyDescent="0.2">
      <c r="A79" s="318"/>
      <c r="B79" s="318">
        <v>19</v>
      </c>
      <c r="C79" s="319">
        <f t="shared" ca="1" si="38"/>
        <v>0</v>
      </c>
      <c r="D79" s="320">
        <f t="shared" ca="1" si="40"/>
        <v>0</v>
      </c>
      <c r="E79" s="323">
        <f t="shared" ca="1" si="41"/>
        <v>15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39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42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43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44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</row>
    <row r="80" spans="1:413" s="144" customFormat="1" x14ac:dyDescent="0.2">
      <c r="A80" s="55"/>
      <c r="B80" s="318">
        <v>20</v>
      </c>
      <c r="C80" s="319">
        <f t="shared" ca="1" si="38"/>
        <v>1</v>
      </c>
      <c r="D80" s="320">
        <f t="shared" ca="1" si="40"/>
        <v>7.0422535211267607E-3</v>
      </c>
      <c r="E80" s="323">
        <f t="shared" ca="1" si="41"/>
        <v>4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39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42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43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44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</row>
    <row r="81" spans="1:436" s="144" customFormat="1" x14ac:dyDescent="0.2">
      <c r="A81" s="318"/>
      <c r="B81" s="318">
        <v>21</v>
      </c>
      <c r="C81" s="319">
        <f t="shared" ca="1" si="38"/>
        <v>2</v>
      </c>
      <c r="D81" s="320">
        <f t="shared" ca="1" si="40"/>
        <v>5.3908355795148251E-3</v>
      </c>
      <c r="E81" s="323">
        <f t="shared" ca="1" si="41"/>
        <v>7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39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42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43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44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</row>
    <row r="82" spans="1:436" s="144" customFormat="1" x14ac:dyDescent="0.2">
      <c r="A82" s="55"/>
      <c r="B82" s="318">
        <v>22</v>
      </c>
      <c r="C82" s="319">
        <f t="shared" ca="1" si="38"/>
        <v>0</v>
      </c>
      <c r="D82" s="320">
        <f t="shared" ca="1" si="40"/>
        <v>0</v>
      </c>
      <c r="E82" s="323">
        <f t="shared" ca="1" si="41"/>
        <v>15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39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42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43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44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</row>
    <row r="83" spans="1:436" s="144" customFormat="1" x14ac:dyDescent="0.2">
      <c r="A83" s="318"/>
      <c r="B83" s="318">
        <v>23</v>
      </c>
      <c r="C83" s="319">
        <f t="shared" ca="1" si="38"/>
        <v>4</v>
      </c>
      <c r="D83" s="320">
        <f t="shared" ca="1" si="40"/>
        <v>2.1152829190904283E-3</v>
      </c>
      <c r="E83" s="323">
        <f t="shared" ca="1" si="41"/>
        <v>12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39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42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43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44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</row>
    <row r="84" spans="1:436" s="144" customFormat="1" x14ac:dyDescent="0.2">
      <c r="A84" s="55"/>
      <c r="B84" s="318">
        <v>24</v>
      </c>
      <c r="C84" s="319">
        <f t="shared" ca="1" si="38"/>
        <v>1</v>
      </c>
      <c r="D84" s="320">
        <f t="shared" ca="1" si="40"/>
        <v>4.9261083743842365E-3</v>
      </c>
      <c r="E84" s="323">
        <f t="shared" ca="1" si="41"/>
        <v>9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39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42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43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44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</row>
    <row r="85" spans="1:436" x14ac:dyDescent="0.2">
      <c r="B85" s="27" t="s">
        <v>45</v>
      </c>
      <c r="C85" s="174">
        <f ca="1">SUM(C61:C84)</f>
        <v>35</v>
      </c>
      <c r="D85" s="171">
        <f t="shared" ca="1" si="40"/>
        <v>3.4059945504087193E-3</v>
      </c>
      <c r="E85" s="177"/>
      <c r="F85" s="172"/>
      <c r="G85" s="325">
        <f t="shared" ref="G85:R85" si="45">SUM(G61:G84)</f>
        <v>115</v>
      </c>
      <c r="H85" s="325">
        <f t="shared" si="45"/>
        <v>110</v>
      </c>
      <c r="I85" s="325">
        <f t="shared" si="45"/>
        <v>124</v>
      </c>
      <c r="J85" s="325">
        <f t="shared" si="45"/>
        <v>138</v>
      </c>
      <c r="K85" s="325">
        <f t="shared" si="45"/>
        <v>138</v>
      </c>
      <c r="L85" s="325">
        <f t="shared" si="45"/>
        <v>171</v>
      </c>
      <c r="M85" s="325">
        <f t="shared" si="45"/>
        <v>158</v>
      </c>
      <c r="N85" s="325">
        <f t="shared" si="45"/>
        <v>161</v>
      </c>
      <c r="O85" s="325">
        <f t="shared" si="45"/>
        <v>168</v>
      </c>
      <c r="P85" s="325">
        <f t="shared" si="45"/>
        <v>169</v>
      </c>
      <c r="Q85" s="325">
        <f t="shared" si="45"/>
        <v>177</v>
      </c>
      <c r="R85" s="325">
        <f t="shared" si="45"/>
        <v>173</v>
      </c>
      <c r="S85" s="325">
        <f t="shared" ref="S85:CD85" si="46">SUM(S61:S84)</f>
        <v>188</v>
      </c>
      <c r="T85" s="325">
        <f t="shared" si="46"/>
        <v>176</v>
      </c>
      <c r="U85" s="325">
        <f t="shared" si="46"/>
        <v>159</v>
      </c>
      <c r="V85" s="325">
        <f t="shared" si="46"/>
        <v>161</v>
      </c>
      <c r="W85" s="325">
        <f t="shared" si="46"/>
        <v>174</v>
      </c>
      <c r="X85" s="325">
        <f t="shared" si="46"/>
        <v>181</v>
      </c>
      <c r="Y85" s="325">
        <f t="shared" si="46"/>
        <v>180</v>
      </c>
      <c r="Z85" s="325">
        <f t="shared" si="46"/>
        <v>177</v>
      </c>
      <c r="AA85" s="325">
        <f t="shared" si="46"/>
        <v>182</v>
      </c>
      <c r="AB85" s="325">
        <f t="shared" si="46"/>
        <v>179</v>
      </c>
      <c r="AC85" s="325">
        <f t="shared" si="46"/>
        <v>154</v>
      </c>
      <c r="AD85" s="325">
        <f t="shared" si="46"/>
        <v>150</v>
      </c>
      <c r="AE85" s="325">
        <f t="shared" si="46"/>
        <v>146</v>
      </c>
      <c r="AF85" s="325">
        <f t="shared" si="46"/>
        <v>144</v>
      </c>
      <c r="AG85" s="325">
        <f t="shared" si="46"/>
        <v>133</v>
      </c>
      <c r="AH85" s="325">
        <f t="shared" si="46"/>
        <v>132</v>
      </c>
      <c r="AI85" s="325">
        <f t="shared" si="46"/>
        <v>133</v>
      </c>
      <c r="AJ85" s="325">
        <f t="shared" si="46"/>
        <v>125</v>
      </c>
      <c r="AK85" s="325">
        <f t="shared" si="46"/>
        <v>95</v>
      </c>
      <c r="AL85" s="325">
        <f t="shared" si="46"/>
        <v>100</v>
      </c>
      <c r="AM85" s="325">
        <f t="shared" si="46"/>
        <v>89</v>
      </c>
      <c r="AN85" s="325">
        <f t="shared" si="46"/>
        <v>87</v>
      </c>
      <c r="AO85" s="325">
        <f t="shared" si="46"/>
        <v>110</v>
      </c>
      <c r="AP85" s="325">
        <f t="shared" si="46"/>
        <v>124</v>
      </c>
      <c r="AQ85" s="325">
        <f t="shared" si="46"/>
        <v>138</v>
      </c>
      <c r="AR85" s="325">
        <f t="shared" si="46"/>
        <v>148</v>
      </c>
      <c r="AS85" s="325">
        <f t="shared" si="46"/>
        <v>151</v>
      </c>
      <c r="AT85" s="325">
        <f t="shared" si="46"/>
        <v>166</v>
      </c>
      <c r="AU85" s="325">
        <f t="shared" si="46"/>
        <v>162</v>
      </c>
      <c r="AV85" s="325">
        <f t="shared" si="46"/>
        <v>173</v>
      </c>
      <c r="AW85" s="420">
        <f t="shared" si="46"/>
        <v>194</v>
      </c>
      <c r="AX85" s="420">
        <f t="shared" si="46"/>
        <v>192</v>
      </c>
      <c r="AY85" s="420">
        <f t="shared" si="46"/>
        <v>180</v>
      </c>
      <c r="AZ85" s="420">
        <f t="shared" si="46"/>
        <v>184</v>
      </c>
      <c r="BA85" s="420">
        <f t="shared" si="46"/>
        <v>194</v>
      </c>
      <c r="BB85" s="420">
        <f t="shared" si="46"/>
        <v>193</v>
      </c>
      <c r="BC85" s="420">
        <f t="shared" si="46"/>
        <v>186</v>
      </c>
      <c r="BD85" s="420">
        <f t="shared" si="46"/>
        <v>193</v>
      </c>
      <c r="BE85" s="420">
        <f t="shared" si="46"/>
        <v>179</v>
      </c>
      <c r="BF85" s="420">
        <f t="shared" si="46"/>
        <v>174</v>
      </c>
      <c r="BG85" s="325">
        <f t="shared" si="46"/>
        <v>154</v>
      </c>
      <c r="BH85" s="325">
        <f t="shared" si="46"/>
        <v>156</v>
      </c>
      <c r="BI85" s="325">
        <f t="shared" si="46"/>
        <v>173</v>
      </c>
      <c r="BJ85" s="325">
        <f t="shared" si="46"/>
        <v>182</v>
      </c>
      <c r="BK85" s="325">
        <f t="shared" si="46"/>
        <v>196</v>
      </c>
      <c r="BL85" s="325">
        <f t="shared" si="46"/>
        <v>197</v>
      </c>
      <c r="BM85" s="325">
        <f t="shared" si="46"/>
        <v>202</v>
      </c>
      <c r="BN85" s="325">
        <f t="shared" si="46"/>
        <v>196</v>
      </c>
      <c r="BO85" s="325">
        <f t="shared" si="46"/>
        <v>195</v>
      </c>
      <c r="BP85" s="325">
        <f t="shared" si="46"/>
        <v>182</v>
      </c>
      <c r="BQ85" s="325">
        <f t="shared" si="46"/>
        <v>193</v>
      </c>
      <c r="BR85" s="325">
        <f t="shared" si="46"/>
        <v>197</v>
      </c>
      <c r="BS85" s="325">
        <f t="shared" si="46"/>
        <v>198</v>
      </c>
      <c r="BT85" s="325">
        <f t="shared" si="46"/>
        <v>173</v>
      </c>
      <c r="BU85" s="325">
        <f t="shared" si="46"/>
        <v>174</v>
      </c>
      <c r="BV85" s="325">
        <f t="shared" si="46"/>
        <v>184</v>
      </c>
      <c r="BW85" s="325">
        <f t="shared" si="46"/>
        <v>185</v>
      </c>
      <c r="BX85" s="325">
        <f t="shared" si="46"/>
        <v>191</v>
      </c>
      <c r="BY85" s="325">
        <f t="shared" si="46"/>
        <v>186</v>
      </c>
      <c r="BZ85" s="325">
        <f t="shared" si="46"/>
        <v>198</v>
      </c>
      <c r="CA85" s="325">
        <f t="shared" si="46"/>
        <v>193</v>
      </c>
      <c r="CB85" s="325">
        <f t="shared" si="46"/>
        <v>204</v>
      </c>
      <c r="CC85" s="325">
        <f t="shared" si="46"/>
        <v>195</v>
      </c>
      <c r="CD85" s="325">
        <f t="shared" si="46"/>
        <v>175</v>
      </c>
      <c r="CE85" s="325">
        <f t="shared" ref="CE85:DY85" si="47">SUM(CE61:CE84)</f>
        <v>155</v>
      </c>
      <c r="CF85" s="325">
        <f t="shared" si="47"/>
        <v>149</v>
      </c>
      <c r="CG85" s="325">
        <f t="shared" si="47"/>
        <v>143</v>
      </c>
      <c r="CH85" s="325">
        <f t="shared" si="47"/>
        <v>146</v>
      </c>
      <c r="CI85" s="325">
        <f t="shared" si="47"/>
        <v>146</v>
      </c>
      <c r="CJ85" s="325">
        <f t="shared" si="47"/>
        <v>120</v>
      </c>
      <c r="CK85" s="325">
        <f t="shared" si="47"/>
        <v>115</v>
      </c>
      <c r="CL85" s="325">
        <f t="shared" si="47"/>
        <v>90</v>
      </c>
      <c r="CM85" s="325">
        <f t="shared" si="47"/>
        <v>92</v>
      </c>
      <c r="CN85" s="325">
        <f t="shared" si="47"/>
        <v>95</v>
      </c>
      <c r="CO85" s="325">
        <f t="shared" si="47"/>
        <v>105</v>
      </c>
      <c r="CP85" s="325">
        <f t="shared" si="47"/>
        <v>106</v>
      </c>
      <c r="CQ85" s="325">
        <f t="shared" si="47"/>
        <v>129</v>
      </c>
      <c r="CR85" s="325">
        <f t="shared" si="47"/>
        <v>138</v>
      </c>
      <c r="CS85" s="325">
        <f t="shared" si="47"/>
        <v>141</v>
      </c>
      <c r="CT85" s="325">
        <f t="shared" si="47"/>
        <v>150</v>
      </c>
      <c r="CU85" s="325">
        <f t="shared" si="47"/>
        <v>146</v>
      </c>
      <c r="CV85" s="325">
        <f t="shared" si="47"/>
        <v>140</v>
      </c>
      <c r="CW85" s="325">
        <f t="shared" si="47"/>
        <v>144</v>
      </c>
      <c r="CX85" s="325">
        <f t="shared" si="47"/>
        <v>162</v>
      </c>
      <c r="CY85" s="325">
        <f t="shared" si="47"/>
        <v>156</v>
      </c>
      <c r="CZ85" s="325">
        <f t="shared" si="47"/>
        <v>158</v>
      </c>
      <c r="DA85" s="325">
        <f t="shared" si="47"/>
        <v>158</v>
      </c>
      <c r="DB85" s="325">
        <f t="shared" si="47"/>
        <v>152</v>
      </c>
      <c r="DC85" s="325">
        <f t="shared" si="47"/>
        <v>168</v>
      </c>
      <c r="DD85" s="325">
        <f t="shared" si="47"/>
        <v>176</v>
      </c>
      <c r="DE85" s="325">
        <f t="shared" si="47"/>
        <v>171</v>
      </c>
      <c r="DF85" s="325">
        <f t="shared" si="47"/>
        <v>155.5</v>
      </c>
      <c r="DG85" s="325">
        <f t="shared" si="47"/>
        <v>140</v>
      </c>
      <c r="DH85" s="325">
        <f t="shared" si="47"/>
        <v>140</v>
      </c>
      <c r="DI85" s="325">
        <f t="shared" si="47"/>
        <v>169</v>
      </c>
      <c r="DJ85" s="325">
        <f t="shared" si="47"/>
        <v>174</v>
      </c>
      <c r="DK85" s="325">
        <f t="shared" si="47"/>
        <v>179</v>
      </c>
      <c r="DL85" s="325">
        <f t="shared" si="47"/>
        <v>177</v>
      </c>
      <c r="DM85" s="325">
        <f t="shared" si="47"/>
        <v>179</v>
      </c>
      <c r="DN85" s="325">
        <f t="shared" si="47"/>
        <v>182</v>
      </c>
      <c r="DO85" s="325">
        <f t="shared" si="47"/>
        <v>199</v>
      </c>
      <c r="DP85" s="325">
        <f t="shared" si="47"/>
        <v>188</v>
      </c>
      <c r="DQ85" s="325">
        <f t="shared" si="47"/>
        <v>185</v>
      </c>
      <c r="DR85" s="396">
        <f t="shared" si="47"/>
        <v>180</v>
      </c>
      <c r="DS85" s="325">
        <f t="shared" si="47"/>
        <v>183</v>
      </c>
      <c r="DT85" s="396">
        <f t="shared" si="47"/>
        <v>187</v>
      </c>
      <c r="DU85" s="396">
        <f t="shared" si="47"/>
        <v>176</v>
      </c>
      <c r="DV85" s="396">
        <f t="shared" si="47"/>
        <v>182</v>
      </c>
      <c r="DW85" s="396">
        <f t="shared" si="47"/>
        <v>183</v>
      </c>
      <c r="DX85" s="396">
        <f t="shared" si="47"/>
        <v>174</v>
      </c>
      <c r="DY85" s="396">
        <f t="shared" si="47"/>
        <v>175</v>
      </c>
      <c r="DZ85" s="396">
        <f t="shared" ref="DZ85:EV85" si="48">SUM(DZ61:DZ84)</f>
        <v>182</v>
      </c>
      <c r="EA85" s="396">
        <f t="shared" si="48"/>
        <v>176</v>
      </c>
      <c r="EB85" s="396">
        <f t="shared" si="48"/>
        <v>174</v>
      </c>
      <c r="EC85" s="396">
        <f t="shared" si="48"/>
        <v>156</v>
      </c>
      <c r="ED85" s="396">
        <f t="shared" si="48"/>
        <v>152</v>
      </c>
      <c r="EE85" s="396">
        <f t="shared" si="48"/>
        <v>132</v>
      </c>
      <c r="EF85" s="396">
        <f t="shared" si="48"/>
        <v>130</v>
      </c>
      <c r="EG85" s="396">
        <f t="shared" si="48"/>
        <v>126</v>
      </c>
      <c r="EH85" s="396">
        <f t="shared" si="48"/>
        <v>117</v>
      </c>
      <c r="EI85" s="396">
        <f t="shared" si="48"/>
        <v>111</v>
      </c>
      <c r="EJ85" s="396">
        <f t="shared" si="48"/>
        <v>95</v>
      </c>
      <c r="EK85" s="396">
        <f t="shared" si="48"/>
        <v>89</v>
      </c>
      <c r="EL85" s="396">
        <f t="shared" si="48"/>
        <v>79</v>
      </c>
      <c r="EM85" s="396">
        <f t="shared" si="48"/>
        <v>74</v>
      </c>
      <c r="EN85" s="396">
        <f t="shared" si="48"/>
        <v>81</v>
      </c>
      <c r="EO85" s="396">
        <f t="shared" si="48"/>
        <v>89</v>
      </c>
      <c r="EP85" s="396">
        <f t="shared" si="48"/>
        <v>100</v>
      </c>
      <c r="EQ85" s="396">
        <f t="shared" si="48"/>
        <v>92</v>
      </c>
      <c r="ER85" s="396">
        <f t="shared" si="48"/>
        <v>89</v>
      </c>
      <c r="ES85" s="396">
        <f t="shared" si="48"/>
        <v>88</v>
      </c>
      <c r="ET85" s="396">
        <f t="shared" si="48"/>
        <v>90</v>
      </c>
      <c r="EU85" s="396">
        <f t="shared" si="48"/>
        <v>94</v>
      </c>
      <c r="EV85" s="229">
        <f t="shared" si="48"/>
        <v>93</v>
      </c>
      <c r="EW85" s="229">
        <f t="shared" ref="EW85:FC85" si="49">SUM(EW61:EW84)</f>
        <v>100</v>
      </c>
      <c r="EX85" s="396">
        <f t="shared" si="49"/>
        <v>109</v>
      </c>
      <c r="EY85" s="229">
        <f t="shared" si="49"/>
        <v>114</v>
      </c>
      <c r="EZ85" s="229">
        <f t="shared" si="49"/>
        <v>115</v>
      </c>
      <c r="FA85" s="396">
        <f t="shared" si="49"/>
        <v>124</v>
      </c>
      <c r="FB85" s="396">
        <f t="shared" si="49"/>
        <v>125</v>
      </c>
      <c r="FC85" s="229">
        <f t="shared" si="49"/>
        <v>110</v>
      </c>
      <c r="FD85" s="396">
        <f t="shared" ref="FD85:FK85" si="50">SUM(FD61:FD84)</f>
        <v>107</v>
      </c>
      <c r="FE85" s="418">
        <f t="shared" si="50"/>
        <v>108</v>
      </c>
      <c r="FF85" s="229">
        <f t="shared" si="50"/>
        <v>86</v>
      </c>
      <c r="FG85" s="229">
        <f t="shared" si="50"/>
        <v>74</v>
      </c>
      <c r="FH85" s="229">
        <f t="shared" si="50"/>
        <v>77</v>
      </c>
      <c r="FI85" s="229">
        <f t="shared" si="50"/>
        <v>89</v>
      </c>
      <c r="FJ85" s="229">
        <f t="shared" si="50"/>
        <v>100</v>
      </c>
      <c r="FK85" s="229">
        <f t="shared" si="50"/>
        <v>111</v>
      </c>
      <c r="FL85" s="229">
        <f t="shared" ref="FL85:HW85" si="51">SUM(FL61:FL84)</f>
        <v>120</v>
      </c>
      <c r="FM85" s="229">
        <f t="shared" si="51"/>
        <v>119</v>
      </c>
      <c r="FN85" s="229">
        <f t="shared" si="51"/>
        <v>120</v>
      </c>
      <c r="FO85" s="229">
        <f t="shared" si="51"/>
        <v>122</v>
      </c>
      <c r="FP85" s="229">
        <f t="shared" si="51"/>
        <v>118</v>
      </c>
      <c r="FQ85" s="229">
        <f t="shared" si="51"/>
        <v>115</v>
      </c>
      <c r="FR85" s="229">
        <f t="shared" si="51"/>
        <v>104</v>
      </c>
      <c r="FS85" s="229">
        <f t="shared" si="51"/>
        <v>109</v>
      </c>
      <c r="FT85" s="229">
        <f t="shared" si="51"/>
        <v>108</v>
      </c>
      <c r="FU85" s="229">
        <f t="shared" si="51"/>
        <v>109</v>
      </c>
      <c r="FV85" s="229">
        <f t="shared" si="51"/>
        <v>111</v>
      </c>
      <c r="FW85" s="229">
        <f t="shared" si="51"/>
        <v>116</v>
      </c>
      <c r="FX85" s="229">
        <f t="shared" si="51"/>
        <v>115</v>
      </c>
      <c r="FY85" s="229">
        <f t="shared" si="51"/>
        <v>112</v>
      </c>
      <c r="FZ85" s="229">
        <f t="shared" si="51"/>
        <v>114</v>
      </c>
      <c r="GA85" s="229">
        <f t="shared" si="51"/>
        <v>121</v>
      </c>
      <c r="GB85" s="229">
        <f t="shared" si="51"/>
        <v>119</v>
      </c>
      <c r="GC85" s="229">
        <f t="shared" si="51"/>
        <v>106</v>
      </c>
      <c r="GD85" s="229">
        <f t="shared" si="51"/>
        <v>106</v>
      </c>
      <c r="GE85" s="229">
        <f t="shared" si="51"/>
        <v>92</v>
      </c>
      <c r="GF85" s="229">
        <f t="shared" si="51"/>
        <v>79</v>
      </c>
      <c r="GG85" s="229">
        <f t="shared" si="51"/>
        <v>67</v>
      </c>
      <c r="GH85" s="229">
        <f t="shared" si="51"/>
        <v>60</v>
      </c>
      <c r="GI85" s="229">
        <f t="shared" si="51"/>
        <v>53</v>
      </c>
      <c r="GJ85" s="229">
        <f t="shared" si="51"/>
        <v>60</v>
      </c>
      <c r="GK85" s="229">
        <f t="shared" si="51"/>
        <v>62</v>
      </c>
      <c r="GL85" s="229">
        <f t="shared" si="51"/>
        <v>60</v>
      </c>
      <c r="GM85" s="229">
        <f t="shared" si="51"/>
        <v>56</v>
      </c>
      <c r="GN85" s="229">
        <f t="shared" si="51"/>
        <v>44</v>
      </c>
      <c r="GO85" s="229">
        <f t="shared" si="51"/>
        <v>67</v>
      </c>
      <c r="GP85" s="229">
        <f t="shared" si="51"/>
        <v>72</v>
      </c>
      <c r="GQ85" s="229">
        <f t="shared" si="51"/>
        <v>72</v>
      </c>
      <c r="GR85" s="229">
        <f t="shared" si="51"/>
        <v>90</v>
      </c>
      <c r="GS85" s="229">
        <f t="shared" si="51"/>
        <v>88</v>
      </c>
      <c r="GT85" s="229">
        <f t="shared" si="51"/>
        <v>105</v>
      </c>
      <c r="GU85" s="229">
        <f t="shared" si="51"/>
        <v>109</v>
      </c>
      <c r="GV85" s="229">
        <f t="shared" si="51"/>
        <v>108</v>
      </c>
      <c r="GW85" s="229">
        <f t="shared" si="51"/>
        <v>112</v>
      </c>
      <c r="GX85" s="229">
        <f t="shared" si="51"/>
        <v>118</v>
      </c>
      <c r="GY85" s="229">
        <f t="shared" si="51"/>
        <v>128</v>
      </c>
      <c r="GZ85" s="229">
        <f t="shared" si="51"/>
        <v>128</v>
      </c>
      <c r="HA85" s="229">
        <f t="shared" si="51"/>
        <v>130</v>
      </c>
      <c r="HB85" s="229">
        <f t="shared" si="51"/>
        <v>129</v>
      </c>
      <c r="HC85" s="229">
        <f t="shared" si="51"/>
        <v>128</v>
      </c>
      <c r="HD85" s="229">
        <f t="shared" si="51"/>
        <v>130</v>
      </c>
      <c r="HE85" s="229">
        <f t="shared" si="51"/>
        <v>132</v>
      </c>
      <c r="HF85" s="229">
        <f t="shared" si="51"/>
        <v>114</v>
      </c>
      <c r="HG85" s="229">
        <f t="shared" si="51"/>
        <v>112</v>
      </c>
      <c r="HH85" s="229">
        <f t="shared" si="51"/>
        <v>102</v>
      </c>
      <c r="HI85" s="229">
        <f t="shared" si="51"/>
        <v>110</v>
      </c>
      <c r="HJ85" s="229">
        <f t="shared" si="51"/>
        <v>122</v>
      </c>
      <c r="HK85" s="229">
        <f t="shared" si="51"/>
        <v>117</v>
      </c>
      <c r="HL85" s="229">
        <f t="shared" si="51"/>
        <v>121</v>
      </c>
      <c r="HM85" s="229">
        <f t="shared" si="51"/>
        <v>129</v>
      </c>
      <c r="HN85" s="229">
        <f t="shared" si="51"/>
        <v>130</v>
      </c>
      <c r="HO85" s="229">
        <f t="shared" si="51"/>
        <v>134</v>
      </c>
      <c r="HP85" s="229">
        <f t="shared" si="51"/>
        <v>138</v>
      </c>
      <c r="HQ85" s="229">
        <f t="shared" si="51"/>
        <v>137</v>
      </c>
      <c r="HR85" s="229">
        <f t="shared" si="51"/>
        <v>135</v>
      </c>
      <c r="HS85" s="229">
        <f t="shared" si="51"/>
        <v>132</v>
      </c>
      <c r="HT85" s="229">
        <f t="shared" si="51"/>
        <v>129</v>
      </c>
      <c r="HU85" s="229">
        <f t="shared" si="51"/>
        <v>128</v>
      </c>
      <c r="HV85" s="229">
        <f t="shared" si="51"/>
        <v>121</v>
      </c>
      <c r="HW85" s="229">
        <f t="shared" si="51"/>
        <v>125</v>
      </c>
      <c r="HX85" s="229">
        <f t="shared" ref="HX85:KI85" si="52">SUM(HX61:HX84)</f>
        <v>133</v>
      </c>
      <c r="HY85" s="229">
        <f t="shared" si="52"/>
        <v>128</v>
      </c>
      <c r="HZ85" s="229">
        <f t="shared" si="52"/>
        <v>131</v>
      </c>
      <c r="IA85" s="229">
        <f t="shared" si="52"/>
        <v>128</v>
      </c>
      <c r="IB85" s="229">
        <f t="shared" si="52"/>
        <v>124</v>
      </c>
      <c r="IC85" s="229">
        <f t="shared" si="52"/>
        <v>125</v>
      </c>
      <c r="ID85" s="229">
        <f t="shared" si="52"/>
        <v>110</v>
      </c>
      <c r="IE85" s="229">
        <f t="shared" si="52"/>
        <v>96</v>
      </c>
      <c r="IF85" s="229">
        <f t="shared" si="52"/>
        <v>95</v>
      </c>
      <c r="IG85" s="229">
        <f t="shared" si="52"/>
        <v>90</v>
      </c>
      <c r="IH85" s="229">
        <f t="shared" si="52"/>
        <v>82</v>
      </c>
      <c r="II85" s="229">
        <f t="shared" si="52"/>
        <v>77</v>
      </c>
      <c r="IJ85" s="229">
        <f t="shared" si="52"/>
        <v>74</v>
      </c>
      <c r="IK85" s="229">
        <f t="shared" si="52"/>
        <v>72</v>
      </c>
      <c r="IL85" s="229">
        <f t="shared" si="52"/>
        <v>66</v>
      </c>
      <c r="IM85" s="229">
        <f t="shared" si="52"/>
        <v>56</v>
      </c>
      <c r="IN85" s="443">
        <f t="shared" si="52"/>
        <v>53</v>
      </c>
      <c r="IO85" s="229">
        <f t="shared" si="52"/>
        <v>50</v>
      </c>
      <c r="IP85" s="229">
        <f t="shared" si="52"/>
        <v>65</v>
      </c>
      <c r="IQ85" s="229">
        <f t="shared" si="52"/>
        <v>66</v>
      </c>
      <c r="IR85" s="229">
        <f t="shared" si="52"/>
        <v>64</v>
      </c>
      <c r="IS85" s="229">
        <f t="shared" si="52"/>
        <v>60</v>
      </c>
      <c r="IT85" s="229">
        <f t="shared" si="52"/>
        <v>62</v>
      </c>
      <c r="IU85" s="229">
        <f t="shared" si="52"/>
        <v>67</v>
      </c>
      <c r="IV85" s="229">
        <f t="shared" si="52"/>
        <v>67</v>
      </c>
      <c r="IW85" s="229">
        <f t="shared" si="52"/>
        <v>71</v>
      </c>
      <c r="IX85" s="229">
        <f t="shared" si="52"/>
        <v>67</v>
      </c>
      <c r="IY85" s="229">
        <f t="shared" si="52"/>
        <v>73</v>
      </c>
      <c r="IZ85" s="229">
        <f t="shared" si="52"/>
        <v>77</v>
      </c>
      <c r="JA85" s="229">
        <f t="shared" si="52"/>
        <v>75</v>
      </c>
      <c r="JB85" s="229">
        <f t="shared" si="52"/>
        <v>69</v>
      </c>
      <c r="JC85" s="229">
        <f t="shared" si="52"/>
        <v>65</v>
      </c>
      <c r="JD85" s="229">
        <f t="shared" si="52"/>
        <v>65</v>
      </c>
      <c r="JE85" s="229">
        <f t="shared" si="52"/>
        <v>58</v>
      </c>
      <c r="JF85" s="455">
        <f t="shared" si="52"/>
        <v>58</v>
      </c>
      <c r="JG85" s="229">
        <f t="shared" si="52"/>
        <v>58</v>
      </c>
      <c r="JH85" s="229">
        <f t="shared" si="52"/>
        <v>54</v>
      </c>
      <c r="JI85" s="229">
        <f t="shared" si="52"/>
        <v>52</v>
      </c>
      <c r="JJ85" s="229">
        <f t="shared" si="52"/>
        <v>58</v>
      </c>
      <c r="JK85" s="229">
        <f t="shared" si="52"/>
        <v>64</v>
      </c>
      <c r="JL85" s="229">
        <f t="shared" si="52"/>
        <v>62</v>
      </c>
      <c r="JM85" s="229">
        <f t="shared" si="52"/>
        <v>54</v>
      </c>
      <c r="JN85" s="443">
        <f t="shared" si="52"/>
        <v>55.5</v>
      </c>
      <c r="JO85" s="229">
        <f t="shared" si="52"/>
        <v>57</v>
      </c>
      <c r="JP85" s="229">
        <f t="shared" si="52"/>
        <v>59</v>
      </c>
      <c r="JQ85" s="229">
        <f t="shared" si="52"/>
        <v>61</v>
      </c>
      <c r="JR85" s="229">
        <f t="shared" si="52"/>
        <v>58</v>
      </c>
      <c r="JS85" s="229">
        <f t="shared" si="52"/>
        <v>59</v>
      </c>
      <c r="JT85" s="229">
        <f t="shared" si="52"/>
        <v>46</v>
      </c>
      <c r="JU85" s="229">
        <f t="shared" si="52"/>
        <v>56</v>
      </c>
      <c r="JV85" s="443">
        <f t="shared" si="52"/>
        <v>55.5</v>
      </c>
      <c r="JW85" s="229">
        <f t="shared" si="52"/>
        <v>55</v>
      </c>
      <c r="JX85" s="229">
        <f t="shared" si="52"/>
        <v>57</v>
      </c>
      <c r="JY85" s="229">
        <f t="shared" si="52"/>
        <v>49</v>
      </c>
      <c r="JZ85" s="229">
        <f t="shared" si="52"/>
        <v>53</v>
      </c>
      <c r="KA85" s="229">
        <f t="shared" si="52"/>
        <v>48</v>
      </c>
      <c r="KB85" s="229">
        <f t="shared" si="52"/>
        <v>51</v>
      </c>
      <c r="KC85" s="229">
        <f t="shared" si="52"/>
        <v>51</v>
      </c>
      <c r="KD85" s="229">
        <f t="shared" si="52"/>
        <v>52</v>
      </c>
      <c r="KE85" s="229">
        <f t="shared" si="52"/>
        <v>47</v>
      </c>
      <c r="KF85" s="229">
        <f t="shared" si="52"/>
        <v>44</v>
      </c>
      <c r="KG85" s="229">
        <f t="shared" si="52"/>
        <v>44</v>
      </c>
      <c r="KH85" s="229">
        <f t="shared" si="52"/>
        <v>39</v>
      </c>
      <c r="KI85" s="229">
        <f t="shared" si="52"/>
        <v>32</v>
      </c>
      <c r="KJ85" s="229">
        <f t="shared" ref="KJ85:MU85" si="53">SUM(KJ61:KJ84)</f>
        <v>24</v>
      </c>
      <c r="KK85" s="229">
        <f t="shared" si="53"/>
        <v>29</v>
      </c>
      <c r="KL85" s="229">
        <f t="shared" si="53"/>
        <v>23</v>
      </c>
      <c r="KM85" s="229">
        <f t="shared" si="53"/>
        <v>23</v>
      </c>
      <c r="KN85" s="229">
        <f t="shared" si="53"/>
        <v>18</v>
      </c>
      <c r="KO85" s="229">
        <f t="shared" si="53"/>
        <v>20</v>
      </c>
      <c r="KP85" s="229">
        <f t="shared" si="53"/>
        <v>27</v>
      </c>
      <c r="KQ85" s="229">
        <f t="shared" si="53"/>
        <v>31</v>
      </c>
      <c r="KR85" s="229">
        <f t="shared" si="53"/>
        <v>39</v>
      </c>
      <c r="KS85" s="229">
        <f t="shared" si="53"/>
        <v>40</v>
      </c>
      <c r="KT85" s="229">
        <f t="shared" si="53"/>
        <v>54</v>
      </c>
      <c r="KU85" s="229">
        <f t="shared" si="53"/>
        <v>54</v>
      </c>
      <c r="KV85" s="229">
        <f t="shared" si="53"/>
        <v>67</v>
      </c>
      <c r="KW85" s="229">
        <f t="shared" si="53"/>
        <v>67</v>
      </c>
      <c r="KX85" s="229">
        <f t="shared" si="53"/>
        <v>69</v>
      </c>
      <c r="KY85" s="229">
        <f t="shared" si="53"/>
        <v>71</v>
      </c>
      <c r="KZ85" s="229">
        <f t="shared" si="53"/>
        <v>66</v>
      </c>
      <c r="LA85" s="229">
        <f t="shared" si="53"/>
        <v>66</v>
      </c>
      <c r="LB85" s="229">
        <f t="shared" si="53"/>
        <v>67</v>
      </c>
      <c r="LC85" s="229">
        <f t="shared" si="53"/>
        <v>63</v>
      </c>
      <c r="LD85" s="229">
        <f t="shared" si="53"/>
        <v>63</v>
      </c>
      <c r="LE85" s="229">
        <f t="shared" si="53"/>
        <v>58</v>
      </c>
      <c r="LF85" s="229">
        <f t="shared" si="53"/>
        <v>57</v>
      </c>
      <c r="LG85" s="229">
        <f t="shared" si="53"/>
        <v>55</v>
      </c>
      <c r="LH85" s="229">
        <f t="shared" si="53"/>
        <v>55</v>
      </c>
      <c r="LI85" s="229">
        <f t="shared" si="53"/>
        <v>54</v>
      </c>
      <c r="LJ85" s="229">
        <f t="shared" si="53"/>
        <v>51</v>
      </c>
      <c r="LK85" s="229">
        <f t="shared" si="53"/>
        <v>55</v>
      </c>
      <c r="LL85" s="229">
        <f t="shared" si="53"/>
        <v>58</v>
      </c>
      <c r="LM85" s="229">
        <f t="shared" si="53"/>
        <v>61</v>
      </c>
      <c r="LN85" s="229">
        <f t="shared" si="53"/>
        <v>66</v>
      </c>
      <c r="LO85" s="229">
        <f t="shared" si="53"/>
        <v>67</v>
      </c>
      <c r="LP85" s="229">
        <f t="shared" si="53"/>
        <v>62</v>
      </c>
      <c r="LQ85" s="229">
        <f t="shared" si="53"/>
        <v>62</v>
      </c>
      <c r="LR85" s="229">
        <f t="shared" si="53"/>
        <v>58</v>
      </c>
      <c r="LS85" s="229">
        <f t="shared" si="53"/>
        <v>61</v>
      </c>
      <c r="LT85" s="229">
        <f t="shared" si="53"/>
        <v>58</v>
      </c>
      <c r="LU85" s="229">
        <f t="shared" si="53"/>
        <v>58</v>
      </c>
      <c r="LV85" s="229">
        <f t="shared" si="53"/>
        <v>57</v>
      </c>
      <c r="LW85" s="229">
        <f t="shared" si="53"/>
        <v>57</v>
      </c>
      <c r="LX85" s="229">
        <f t="shared" si="53"/>
        <v>57</v>
      </c>
      <c r="LY85" s="229">
        <f t="shared" si="53"/>
        <v>52</v>
      </c>
      <c r="LZ85" s="229">
        <f t="shared" si="53"/>
        <v>51</v>
      </c>
      <c r="MA85" s="229">
        <f t="shared" si="53"/>
        <v>47</v>
      </c>
      <c r="MB85" s="229">
        <f t="shared" si="53"/>
        <v>49</v>
      </c>
      <c r="MC85" s="229">
        <f t="shared" si="53"/>
        <v>47</v>
      </c>
      <c r="MD85" s="229">
        <f t="shared" si="53"/>
        <v>39</v>
      </c>
      <c r="ME85" s="229">
        <f t="shared" si="53"/>
        <v>35</v>
      </c>
      <c r="MF85" s="229">
        <f t="shared" si="53"/>
        <v>30</v>
      </c>
      <c r="MG85" s="229">
        <f t="shared" si="53"/>
        <v>31</v>
      </c>
      <c r="MH85" s="229">
        <f t="shared" si="53"/>
        <v>31</v>
      </c>
      <c r="MI85" s="229">
        <f t="shared" si="53"/>
        <v>26</v>
      </c>
      <c r="MJ85" s="229">
        <f t="shared" si="53"/>
        <v>21</v>
      </c>
      <c r="MK85" s="229">
        <f t="shared" si="53"/>
        <v>22</v>
      </c>
      <c r="ML85" s="229">
        <f t="shared" si="53"/>
        <v>23</v>
      </c>
      <c r="MM85" s="229">
        <f t="shared" si="53"/>
        <v>22</v>
      </c>
      <c r="MN85" s="229">
        <f t="shared" si="53"/>
        <v>19</v>
      </c>
      <c r="MO85" s="229">
        <f t="shared" si="53"/>
        <v>16</v>
      </c>
      <c r="MP85" s="229">
        <f t="shared" ref="MP85" si="54">SUM(MP61:MP84)</f>
        <v>18</v>
      </c>
      <c r="MQ85" s="229">
        <f t="shared" si="53"/>
        <v>18</v>
      </c>
      <c r="MR85" s="229">
        <f t="shared" si="53"/>
        <v>20</v>
      </c>
      <c r="MS85" s="229">
        <f t="shared" si="53"/>
        <v>28</v>
      </c>
      <c r="MT85" s="229">
        <f t="shared" si="53"/>
        <v>31</v>
      </c>
      <c r="MU85" s="229">
        <f t="shared" si="53"/>
        <v>30</v>
      </c>
      <c r="MV85" s="229">
        <f t="shared" ref="MV85:PG85" si="55">SUM(MV61:MV84)</f>
        <v>32</v>
      </c>
      <c r="MW85" s="229">
        <f t="shared" si="55"/>
        <v>37</v>
      </c>
      <c r="MX85" s="229">
        <f t="shared" si="55"/>
        <v>36</v>
      </c>
      <c r="MY85" s="229">
        <f t="shared" si="55"/>
        <v>42</v>
      </c>
      <c r="MZ85" s="229">
        <f t="shared" si="55"/>
        <v>35</v>
      </c>
      <c r="NA85" s="229">
        <f t="shared" si="55"/>
        <v>40</v>
      </c>
      <c r="NB85" s="229">
        <f t="shared" si="55"/>
        <v>40</v>
      </c>
      <c r="NC85" s="229">
        <f t="shared" si="55"/>
        <v>40</v>
      </c>
      <c r="ND85" s="229">
        <f t="shared" si="55"/>
        <v>42</v>
      </c>
      <c r="NE85" s="229">
        <f t="shared" si="55"/>
        <v>40</v>
      </c>
      <c r="NF85" s="229">
        <f t="shared" si="55"/>
        <v>38</v>
      </c>
      <c r="NG85" s="229">
        <f t="shared" si="55"/>
        <v>35</v>
      </c>
      <c r="NH85" s="229">
        <f t="shared" si="55"/>
        <v>31</v>
      </c>
      <c r="NI85" s="229">
        <f t="shared" si="55"/>
        <v>24</v>
      </c>
      <c r="NJ85" s="229">
        <f t="shared" si="55"/>
        <v>34</v>
      </c>
      <c r="NK85" s="229">
        <f t="shared" si="55"/>
        <v>37</v>
      </c>
      <c r="NL85" s="229">
        <f t="shared" si="55"/>
        <v>43</v>
      </c>
      <c r="NM85" s="229">
        <f t="shared" si="55"/>
        <v>47</v>
      </c>
      <c r="NN85" s="229">
        <f t="shared" si="55"/>
        <v>47</v>
      </c>
      <c r="NO85" s="229">
        <f t="shared" si="55"/>
        <v>49</v>
      </c>
      <c r="NP85" s="229">
        <f t="shared" si="55"/>
        <v>51</v>
      </c>
      <c r="NQ85" s="229">
        <f t="shared" si="55"/>
        <v>50</v>
      </c>
      <c r="NR85" s="229">
        <f t="shared" si="55"/>
        <v>53</v>
      </c>
      <c r="NS85" s="229">
        <f t="shared" si="55"/>
        <v>53</v>
      </c>
      <c r="NT85" s="229">
        <f t="shared" si="55"/>
        <v>53</v>
      </c>
      <c r="NU85" s="229">
        <f t="shared" si="55"/>
        <v>48</v>
      </c>
      <c r="NV85" s="229">
        <f t="shared" si="55"/>
        <v>51</v>
      </c>
      <c r="NW85" s="229">
        <f t="shared" si="55"/>
        <v>50</v>
      </c>
      <c r="NX85" s="229">
        <f t="shared" si="55"/>
        <v>50</v>
      </c>
      <c r="NY85" s="229">
        <f t="shared" si="55"/>
        <v>54</v>
      </c>
      <c r="NZ85" s="229">
        <f t="shared" si="55"/>
        <v>53</v>
      </c>
      <c r="OA85" s="229">
        <f t="shared" si="55"/>
        <v>47</v>
      </c>
      <c r="OB85" s="229">
        <f t="shared" si="55"/>
        <v>51</v>
      </c>
      <c r="OC85" s="229">
        <f t="shared" si="55"/>
        <v>51</v>
      </c>
      <c r="OD85" s="229">
        <f t="shared" si="55"/>
        <v>50</v>
      </c>
      <c r="OE85" s="229">
        <f t="shared" si="55"/>
        <v>41</v>
      </c>
      <c r="OF85" s="229">
        <f t="shared" si="55"/>
        <v>37</v>
      </c>
      <c r="OG85" s="229">
        <f t="shared" si="55"/>
        <v>32</v>
      </c>
      <c r="OH85" s="229">
        <f t="shared" si="55"/>
        <v>40</v>
      </c>
      <c r="OI85" s="229">
        <f t="shared" si="55"/>
        <v>40</v>
      </c>
      <c r="OJ85" s="229">
        <f t="shared" si="55"/>
        <v>41</v>
      </c>
      <c r="OK85" s="229">
        <f t="shared" si="55"/>
        <v>34</v>
      </c>
      <c r="OL85" s="229">
        <f t="shared" si="55"/>
        <v>32</v>
      </c>
      <c r="OM85" s="229">
        <f t="shared" si="55"/>
        <v>27</v>
      </c>
      <c r="ON85" s="229">
        <f t="shared" si="55"/>
        <v>24</v>
      </c>
      <c r="OO85" s="229">
        <f t="shared" si="55"/>
        <v>27</v>
      </c>
      <c r="OP85" s="229">
        <f t="shared" si="55"/>
        <v>33</v>
      </c>
      <c r="OQ85" s="229">
        <f t="shared" si="55"/>
        <v>39</v>
      </c>
      <c r="OR85" s="229">
        <f t="shared" si="55"/>
        <v>34</v>
      </c>
      <c r="OS85" s="229">
        <f t="shared" si="55"/>
        <v>31</v>
      </c>
      <c r="OT85" s="229">
        <f t="shared" si="55"/>
        <v>32</v>
      </c>
      <c r="OU85" s="229">
        <f t="shared" si="55"/>
        <v>32</v>
      </c>
      <c r="OV85" s="229">
        <f t="shared" si="55"/>
        <v>34</v>
      </c>
      <c r="OW85" s="229">
        <f t="shared" si="55"/>
        <v>35</v>
      </c>
      <c r="OX85" s="229">
        <f t="shared" si="55"/>
        <v>0</v>
      </c>
      <c r="OY85" s="229">
        <f t="shared" si="55"/>
        <v>0</v>
      </c>
      <c r="OZ85" s="229">
        <f t="shared" si="55"/>
        <v>0</v>
      </c>
      <c r="PA85" s="229">
        <f t="shared" si="55"/>
        <v>0</v>
      </c>
      <c r="PB85" s="229">
        <f t="shared" si="55"/>
        <v>0</v>
      </c>
      <c r="PC85" s="229">
        <f t="shared" si="55"/>
        <v>0</v>
      </c>
      <c r="PD85" s="229">
        <f t="shared" si="55"/>
        <v>0</v>
      </c>
      <c r="PE85" s="229">
        <f t="shared" si="55"/>
        <v>0</v>
      </c>
      <c r="PF85" s="229">
        <f t="shared" si="55"/>
        <v>0</v>
      </c>
      <c r="PG85" s="229">
        <f t="shared" si="55"/>
        <v>0</v>
      </c>
      <c r="PH85" s="229">
        <f t="shared" ref="PH85:PT85" si="56">SUM(PH61:PH84)</f>
        <v>0</v>
      </c>
      <c r="PI85" s="229">
        <f t="shared" si="56"/>
        <v>0</v>
      </c>
      <c r="PJ85" s="229">
        <f t="shared" si="56"/>
        <v>0</v>
      </c>
      <c r="PK85" s="229">
        <f t="shared" si="56"/>
        <v>0</v>
      </c>
      <c r="PL85" s="229">
        <f t="shared" si="56"/>
        <v>0</v>
      </c>
      <c r="PM85" s="229">
        <f t="shared" si="56"/>
        <v>0</v>
      </c>
      <c r="PN85" s="229">
        <f t="shared" si="56"/>
        <v>0</v>
      </c>
      <c r="PO85" s="229">
        <f t="shared" si="56"/>
        <v>0</v>
      </c>
      <c r="PP85" s="229">
        <f t="shared" si="56"/>
        <v>0</v>
      </c>
      <c r="PQ85" s="229">
        <f t="shared" si="56"/>
        <v>0</v>
      </c>
      <c r="PR85" s="229">
        <f t="shared" si="56"/>
        <v>0</v>
      </c>
      <c r="PS85" s="229">
        <f t="shared" si="56"/>
        <v>0</v>
      </c>
      <c r="PT85" s="229">
        <f t="shared" si="56"/>
        <v>0</v>
      </c>
    </row>
    <row r="86" spans="1:436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36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36" x14ac:dyDescent="0.2">
      <c r="A88" s="55"/>
      <c r="B88" s="1">
        <v>1</v>
      </c>
      <c r="C88" s="166">
        <f t="shared" ref="C88:C111" ca="1" si="57">OFFSET($F$87,$B88,$E$4)</f>
        <v>29</v>
      </c>
      <c r="D88" s="167">
        <f ca="1">IF(C7&gt;0,C88/C7,0)</f>
        <v>9.8639455782312924E-2</v>
      </c>
      <c r="E88" s="187">
        <f ca="1">RANK(D88,$D$88:$D$111,1)</f>
        <v>9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5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</row>
    <row r="89" spans="1:436" x14ac:dyDescent="0.2">
      <c r="B89" s="1">
        <v>2</v>
      </c>
      <c r="C89" s="166">
        <f t="shared" ca="1" si="57"/>
        <v>23</v>
      </c>
      <c r="D89" s="167">
        <f t="shared" ref="D89:D112" ca="1" si="59">IF(C8&gt;0,C89/C8,0)</f>
        <v>0.19491525423728814</v>
      </c>
      <c r="E89" s="187">
        <f t="shared" ref="E89:E111" ca="1" si="60">RANK(D89,$D$88:$D$111,1)</f>
        <v>23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5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6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6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6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64">ROUND(AVERAGE(KP89:KY89,LJ89),0)</f>
        <v>19</v>
      </c>
      <c r="LA89" s="476">
        <f t="shared" ref="LA89:LA111" si="65">ROUND(AVERAGE(KQ89:KY89,LJ89:LK89),0)</f>
        <v>19</v>
      </c>
      <c r="LB89" s="476">
        <f t="shared" ref="LB89:LB111" si="66">ROUND(AVERAGE(KR89:KY89,LJ89:LL89),0)</f>
        <v>19</v>
      </c>
      <c r="LC89" s="476">
        <f t="shared" ref="LC89:LC111" si="67">ROUND(AVERAGE(KS89:KY89,LJ89:LM89),0)</f>
        <v>20</v>
      </c>
      <c r="LD89" s="476">
        <f t="shared" ref="LD89:LD111" si="68">ROUND(AVERAGE(KT89:KY89,LJ89:LN89),0)</f>
        <v>20</v>
      </c>
      <c r="LE89" s="476">
        <f t="shared" ref="LE89:LE111" si="69">ROUND(AVERAGE(KU89:KY89,LJ89:LO89),0)</f>
        <v>20</v>
      </c>
      <c r="LF89" s="476">
        <f t="shared" ref="LF89:LF111" si="70">ROUND(AVERAGE(KV89:KY89,LJ89:LP89),0)</f>
        <v>21</v>
      </c>
      <c r="LG89" s="476">
        <f t="shared" ref="LG89:LG111" si="71">ROUND(AVERAGE(KW89:KY89,LJ89:LQ89),0)</f>
        <v>21</v>
      </c>
      <c r="LH89" s="476">
        <f t="shared" ref="LH89:LH111" si="72">ROUND(AVERAGE(KX89:KY89,LJ89:LR89),0)</f>
        <v>21</v>
      </c>
      <c r="LI89" s="476">
        <f t="shared" ref="LI89:LI111" si="7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</row>
    <row r="90" spans="1:436" x14ac:dyDescent="0.2">
      <c r="A90" s="55"/>
      <c r="B90" s="1">
        <v>3</v>
      </c>
      <c r="C90" s="166">
        <f t="shared" ca="1" si="57"/>
        <v>14</v>
      </c>
      <c r="D90" s="167">
        <f t="shared" ca="1" si="59"/>
        <v>0.17948717948717949</v>
      </c>
      <c r="E90" s="187">
        <f t="shared" ca="1" si="60"/>
        <v>22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5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6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6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6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64"/>
        <v>98</v>
      </c>
      <c r="LA90" s="476">
        <f t="shared" si="65"/>
        <v>90</v>
      </c>
      <c r="LB90" s="476">
        <f t="shared" si="66"/>
        <v>82</v>
      </c>
      <c r="LC90" s="476">
        <f t="shared" si="67"/>
        <v>74</v>
      </c>
      <c r="LD90" s="476">
        <f t="shared" si="68"/>
        <v>65</v>
      </c>
      <c r="LE90" s="476">
        <f t="shared" si="69"/>
        <v>56</v>
      </c>
      <c r="LF90" s="476">
        <f t="shared" si="70"/>
        <v>47</v>
      </c>
      <c r="LG90" s="476">
        <f t="shared" si="71"/>
        <v>38</v>
      </c>
      <c r="LH90" s="476">
        <f t="shared" si="72"/>
        <v>30</v>
      </c>
      <c r="LI90" s="476">
        <f t="shared" si="7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</row>
    <row r="91" spans="1:436" x14ac:dyDescent="0.2">
      <c r="B91" s="1">
        <v>4</v>
      </c>
      <c r="C91" s="166">
        <f t="shared" ca="1" si="57"/>
        <v>16</v>
      </c>
      <c r="D91" s="167">
        <f t="shared" ca="1" si="59"/>
        <v>0.16</v>
      </c>
      <c r="E91" s="187">
        <f t="shared" ca="1" si="60"/>
        <v>20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5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6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6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6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64"/>
        <v>23</v>
      </c>
      <c r="LA91" s="476">
        <f t="shared" si="65"/>
        <v>24</v>
      </c>
      <c r="LB91" s="476">
        <f t="shared" si="66"/>
        <v>24</v>
      </c>
      <c r="LC91" s="476">
        <f t="shared" si="67"/>
        <v>25</v>
      </c>
      <c r="LD91" s="476">
        <f t="shared" si="68"/>
        <v>25</v>
      </c>
      <c r="LE91" s="476">
        <f t="shared" si="69"/>
        <v>24</v>
      </c>
      <c r="LF91" s="476">
        <f t="shared" si="70"/>
        <v>24</v>
      </c>
      <c r="LG91" s="476">
        <f t="shared" si="71"/>
        <v>23</v>
      </c>
      <c r="LH91" s="476">
        <f t="shared" si="72"/>
        <v>23</v>
      </c>
      <c r="LI91" s="476">
        <f t="shared" si="7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</row>
    <row r="92" spans="1:436" s="144" customFormat="1" x14ac:dyDescent="0.2">
      <c r="A92" s="55"/>
      <c r="B92" s="318">
        <v>5</v>
      </c>
      <c r="C92" s="319">
        <f t="shared" ca="1" si="57"/>
        <v>34</v>
      </c>
      <c r="D92" s="320">
        <f t="shared" ca="1" si="59"/>
        <v>7.0981210855949897E-2</v>
      </c>
      <c r="E92" s="323">
        <f t="shared" ca="1" si="60"/>
        <v>5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58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61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62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63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64"/>
        <v>40</v>
      </c>
      <c r="LA92" s="476">
        <f t="shared" si="65"/>
        <v>40</v>
      </c>
      <c r="LB92" s="476">
        <f t="shared" si="66"/>
        <v>40</v>
      </c>
      <c r="LC92" s="476">
        <f t="shared" si="67"/>
        <v>40</v>
      </c>
      <c r="LD92" s="476">
        <f t="shared" si="68"/>
        <v>40</v>
      </c>
      <c r="LE92" s="476">
        <f t="shared" si="69"/>
        <v>40</v>
      </c>
      <c r="LF92" s="476">
        <f t="shared" si="70"/>
        <v>40</v>
      </c>
      <c r="LG92" s="476">
        <f t="shared" si="71"/>
        <v>40</v>
      </c>
      <c r="LH92" s="476">
        <f t="shared" si="72"/>
        <v>39</v>
      </c>
      <c r="LI92" s="476">
        <f t="shared" si="73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</row>
    <row r="93" spans="1:436" s="144" customFormat="1" x14ac:dyDescent="0.2">
      <c r="A93" s="318"/>
      <c r="B93" s="318">
        <v>6</v>
      </c>
      <c r="C93" s="319">
        <f t="shared" ca="1" si="57"/>
        <v>5</v>
      </c>
      <c r="D93" s="320">
        <f t="shared" ca="1" si="59"/>
        <v>8.9285714285714288E-2</v>
      </c>
      <c r="E93" s="323">
        <f t="shared" ca="1" si="60"/>
        <v>7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58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61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62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63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64"/>
        <v>12</v>
      </c>
      <c r="LA93" s="476">
        <f t="shared" si="65"/>
        <v>13</v>
      </c>
      <c r="LB93" s="476">
        <f t="shared" si="66"/>
        <v>13</v>
      </c>
      <c r="LC93" s="476">
        <f t="shared" si="67"/>
        <v>14</v>
      </c>
      <c r="LD93" s="476">
        <f t="shared" si="68"/>
        <v>14</v>
      </c>
      <c r="LE93" s="476">
        <f t="shared" si="69"/>
        <v>14</v>
      </c>
      <c r="LF93" s="476">
        <f t="shared" si="70"/>
        <v>14</v>
      </c>
      <c r="LG93" s="476">
        <f t="shared" si="71"/>
        <v>15</v>
      </c>
      <c r="LH93" s="476">
        <f t="shared" si="72"/>
        <v>15</v>
      </c>
      <c r="LI93" s="476">
        <f t="shared" si="73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</row>
    <row r="94" spans="1:436" s="144" customFormat="1" x14ac:dyDescent="0.2">
      <c r="A94" s="55"/>
      <c r="B94" s="318">
        <v>7</v>
      </c>
      <c r="C94" s="319">
        <f t="shared" ca="1" si="57"/>
        <v>16</v>
      </c>
      <c r="D94" s="320">
        <f t="shared" ca="1" si="59"/>
        <v>0.16161616161616163</v>
      </c>
      <c r="E94" s="323">
        <f t="shared" ca="1" si="60"/>
        <v>21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58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61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62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63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64"/>
        <v>13</v>
      </c>
      <c r="LA94" s="476">
        <f t="shared" si="65"/>
        <v>14</v>
      </c>
      <c r="LB94" s="476">
        <f t="shared" si="66"/>
        <v>14</v>
      </c>
      <c r="LC94" s="476">
        <f t="shared" si="67"/>
        <v>15</v>
      </c>
      <c r="LD94" s="476">
        <f t="shared" si="68"/>
        <v>15</v>
      </c>
      <c r="LE94" s="476">
        <f t="shared" si="69"/>
        <v>15</v>
      </c>
      <c r="LF94" s="476">
        <f t="shared" si="70"/>
        <v>15</v>
      </c>
      <c r="LG94" s="476">
        <f t="shared" si="71"/>
        <v>16</v>
      </c>
      <c r="LH94" s="476">
        <f t="shared" si="72"/>
        <v>16</v>
      </c>
      <c r="LI94" s="476">
        <f t="shared" si="73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</row>
    <row r="95" spans="1:436" s="144" customFormat="1" x14ac:dyDescent="0.2">
      <c r="A95" s="318"/>
      <c r="B95" s="318">
        <v>8</v>
      </c>
      <c r="C95" s="319">
        <f t="shared" ca="1" si="57"/>
        <v>176</v>
      </c>
      <c r="D95" s="320">
        <f t="shared" ca="1" si="59"/>
        <v>0.15055603079555174</v>
      </c>
      <c r="E95" s="323">
        <f t="shared" ca="1" si="60"/>
        <v>19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58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61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62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63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64"/>
        <v>253</v>
      </c>
      <c r="LA95" s="476">
        <f t="shared" si="65"/>
        <v>256</v>
      </c>
      <c r="LB95" s="476">
        <f t="shared" si="66"/>
        <v>260</v>
      </c>
      <c r="LC95" s="476">
        <f t="shared" si="67"/>
        <v>263</v>
      </c>
      <c r="LD95" s="476">
        <f t="shared" si="68"/>
        <v>265</v>
      </c>
      <c r="LE95" s="476">
        <f t="shared" si="69"/>
        <v>267</v>
      </c>
      <c r="LF95" s="476">
        <f t="shared" si="70"/>
        <v>272</v>
      </c>
      <c r="LG95" s="476">
        <f t="shared" si="71"/>
        <v>275</v>
      </c>
      <c r="LH95" s="476">
        <f t="shared" si="72"/>
        <v>277</v>
      </c>
      <c r="LI95" s="476">
        <f t="shared" si="73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</row>
    <row r="96" spans="1:436" s="144" customFormat="1" x14ac:dyDescent="0.2">
      <c r="A96" s="55"/>
      <c r="B96" s="318">
        <v>9</v>
      </c>
      <c r="C96" s="319">
        <f t="shared" ca="1" si="57"/>
        <v>9</v>
      </c>
      <c r="D96" s="320">
        <f t="shared" ca="1" si="59"/>
        <v>4.6153846153846156E-2</v>
      </c>
      <c r="E96" s="323">
        <f t="shared" ca="1" si="60"/>
        <v>2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58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61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62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63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64"/>
        <v>11</v>
      </c>
      <c r="LA96" s="476">
        <f t="shared" si="65"/>
        <v>11</v>
      </c>
      <c r="LB96" s="476">
        <f t="shared" si="66"/>
        <v>12</v>
      </c>
      <c r="LC96" s="476">
        <f t="shared" si="67"/>
        <v>13</v>
      </c>
      <c r="LD96" s="476">
        <f t="shared" si="68"/>
        <v>13</v>
      </c>
      <c r="LE96" s="476">
        <f t="shared" si="69"/>
        <v>14</v>
      </c>
      <c r="LF96" s="476">
        <f t="shared" si="70"/>
        <v>15</v>
      </c>
      <c r="LG96" s="476">
        <f t="shared" si="71"/>
        <v>15</v>
      </c>
      <c r="LH96" s="476">
        <f t="shared" si="72"/>
        <v>16</v>
      </c>
      <c r="LI96" s="476">
        <f t="shared" si="73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</row>
    <row r="97" spans="1:436" s="144" customFormat="1" x14ac:dyDescent="0.2">
      <c r="A97" s="318"/>
      <c r="B97" s="318">
        <v>10</v>
      </c>
      <c r="C97" s="319">
        <f t="shared" ca="1" si="57"/>
        <v>43</v>
      </c>
      <c r="D97" s="320">
        <f t="shared" ca="1" si="59"/>
        <v>0.14333333333333334</v>
      </c>
      <c r="E97" s="323">
        <f t="shared" ca="1" si="60"/>
        <v>18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58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61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62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63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64"/>
        <v>51</v>
      </c>
      <c r="LA97" s="476">
        <f t="shared" si="65"/>
        <v>52</v>
      </c>
      <c r="LB97" s="476">
        <f t="shared" si="66"/>
        <v>53</v>
      </c>
      <c r="LC97" s="476">
        <f t="shared" si="67"/>
        <v>54</v>
      </c>
      <c r="LD97" s="476">
        <f t="shared" si="68"/>
        <v>54</v>
      </c>
      <c r="LE97" s="476">
        <f t="shared" si="69"/>
        <v>55</v>
      </c>
      <c r="LF97" s="476">
        <f t="shared" si="70"/>
        <v>55</v>
      </c>
      <c r="LG97" s="476">
        <f t="shared" si="71"/>
        <v>54</v>
      </c>
      <c r="LH97" s="476">
        <f t="shared" si="72"/>
        <v>53</v>
      </c>
      <c r="LI97" s="476">
        <f t="shared" si="73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</row>
    <row r="98" spans="1:436" s="144" customFormat="1" x14ac:dyDescent="0.2">
      <c r="A98" s="55"/>
      <c r="B98" s="318">
        <v>11</v>
      </c>
      <c r="C98" s="319">
        <f t="shared" ca="1" si="57"/>
        <v>69</v>
      </c>
      <c r="D98" s="320">
        <f t="shared" ca="1" si="59"/>
        <v>0.11876075731497418</v>
      </c>
      <c r="E98" s="323">
        <f t="shared" ca="1" si="60"/>
        <v>14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58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61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62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63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64"/>
        <v>75</v>
      </c>
      <c r="LA98" s="476">
        <f t="shared" si="65"/>
        <v>76</v>
      </c>
      <c r="LB98" s="476">
        <f t="shared" si="66"/>
        <v>78</v>
      </c>
      <c r="LC98" s="476">
        <f t="shared" si="67"/>
        <v>79</v>
      </c>
      <c r="LD98" s="476">
        <f t="shared" si="68"/>
        <v>81</v>
      </c>
      <c r="LE98" s="476">
        <f t="shared" si="69"/>
        <v>82</v>
      </c>
      <c r="LF98" s="476">
        <f t="shared" si="70"/>
        <v>83</v>
      </c>
      <c r="LG98" s="476">
        <f t="shared" si="71"/>
        <v>84</v>
      </c>
      <c r="LH98" s="476">
        <f t="shared" si="72"/>
        <v>84</v>
      </c>
      <c r="LI98" s="476">
        <f t="shared" si="73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</row>
    <row r="99" spans="1:436" s="144" customFormat="1" x14ac:dyDescent="0.2">
      <c r="A99" s="318"/>
      <c r="B99" s="318">
        <v>12</v>
      </c>
      <c r="C99" s="319">
        <f t="shared" ca="1" si="57"/>
        <v>137</v>
      </c>
      <c r="D99" s="320">
        <f t="shared" ca="1" si="59"/>
        <v>0.12102473498233215</v>
      </c>
      <c r="E99" s="323">
        <f t="shared" ca="1" si="60"/>
        <v>15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58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61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62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63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64"/>
        <v>137</v>
      </c>
      <c r="LA99" s="476">
        <f t="shared" si="65"/>
        <v>137</v>
      </c>
      <c r="LB99" s="476">
        <f t="shared" si="66"/>
        <v>138</v>
      </c>
      <c r="LC99" s="476">
        <f t="shared" si="67"/>
        <v>138</v>
      </c>
      <c r="LD99" s="476">
        <f t="shared" si="68"/>
        <v>138</v>
      </c>
      <c r="LE99" s="476">
        <f t="shared" si="69"/>
        <v>137</v>
      </c>
      <c r="LF99" s="476">
        <f t="shared" si="70"/>
        <v>137</v>
      </c>
      <c r="LG99" s="476">
        <f t="shared" si="71"/>
        <v>137</v>
      </c>
      <c r="LH99" s="476">
        <f t="shared" si="72"/>
        <v>137</v>
      </c>
      <c r="LI99" s="476">
        <f t="shared" si="73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</row>
    <row r="100" spans="1:436" s="144" customFormat="1" x14ac:dyDescent="0.2">
      <c r="A100" s="55"/>
      <c r="B100" s="318">
        <v>13</v>
      </c>
      <c r="C100" s="319">
        <f t="shared" ca="1" si="57"/>
        <v>10</v>
      </c>
      <c r="D100" s="320">
        <f t="shared" ca="1" si="59"/>
        <v>0.10752688172043011</v>
      </c>
      <c r="E100" s="323">
        <f t="shared" ca="1" si="60"/>
        <v>13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58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61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62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63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64"/>
        <v>36</v>
      </c>
      <c r="LA100" s="476">
        <f t="shared" si="65"/>
        <v>37</v>
      </c>
      <c r="LB100" s="476">
        <f t="shared" si="66"/>
        <v>39</v>
      </c>
      <c r="LC100" s="476">
        <f t="shared" si="67"/>
        <v>40</v>
      </c>
      <c r="LD100" s="476">
        <f t="shared" si="68"/>
        <v>41</v>
      </c>
      <c r="LE100" s="476">
        <f t="shared" si="69"/>
        <v>42</v>
      </c>
      <c r="LF100" s="476">
        <f t="shared" si="70"/>
        <v>42</v>
      </c>
      <c r="LG100" s="476">
        <f t="shared" si="71"/>
        <v>43</v>
      </c>
      <c r="LH100" s="476">
        <f t="shared" si="72"/>
        <v>43</v>
      </c>
      <c r="LI100" s="476">
        <f t="shared" si="73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</row>
    <row r="101" spans="1:436" s="144" customFormat="1" x14ac:dyDescent="0.2">
      <c r="A101" s="318"/>
      <c r="B101" s="318">
        <v>14</v>
      </c>
      <c r="C101" s="319">
        <f t="shared" ca="1" si="57"/>
        <v>9</v>
      </c>
      <c r="D101" s="320">
        <f t="shared" ca="1" si="59"/>
        <v>1.9313304721030045E-2</v>
      </c>
      <c r="E101" s="323">
        <f t="shared" ca="1" si="60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58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61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62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63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64"/>
        <v>18</v>
      </c>
      <c r="LA101" s="476">
        <f t="shared" si="65"/>
        <v>18</v>
      </c>
      <c r="LB101" s="476">
        <f t="shared" si="66"/>
        <v>18</v>
      </c>
      <c r="LC101" s="476">
        <f t="shared" si="67"/>
        <v>18</v>
      </c>
      <c r="LD101" s="476">
        <f t="shared" si="68"/>
        <v>19</v>
      </c>
      <c r="LE101" s="476">
        <f t="shared" si="69"/>
        <v>18</v>
      </c>
      <c r="LF101" s="476">
        <f t="shared" si="70"/>
        <v>18</v>
      </c>
      <c r="LG101" s="476">
        <f t="shared" si="71"/>
        <v>17</v>
      </c>
      <c r="LH101" s="476">
        <f t="shared" si="72"/>
        <v>17</v>
      </c>
      <c r="LI101" s="476">
        <f t="shared" si="73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</row>
    <row r="102" spans="1:436" s="144" customFormat="1" x14ac:dyDescent="0.2">
      <c r="A102" s="55"/>
      <c r="B102" s="318">
        <v>15</v>
      </c>
      <c r="C102" s="319">
        <f t="shared" ca="1" si="57"/>
        <v>43</v>
      </c>
      <c r="D102" s="320">
        <f t="shared" ca="1" si="59"/>
        <v>6.6358024691358028E-2</v>
      </c>
      <c r="E102" s="323">
        <f t="shared" ca="1" si="60"/>
        <v>3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58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61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62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63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64"/>
        <v>53</v>
      </c>
      <c r="LA102" s="476">
        <f t="shared" si="65"/>
        <v>54</v>
      </c>
      <c r="LB102" s="476">
        <f t="shared" si="66"/>
        <v>54</v>
      </c>
      <c r="LC102" s="476">
        <f t="shared" si="67"/>
        <v>55</v>
      </c>
      <c r="LD102" s="476">
        <f t="shared" si="68"/>
        <v>55</v>
      </c>
      <c r="LE102" s="476">
        <f t="shared" si="69"/>
        <v>55</v>
      </c>
      <c r="LF102" s="476">
        <f t="shared" si="70"/>
        <v>55</v>
      </c>
      <c r="LG102" s="476">
        <f t="shared" si="71"/>
        <v>55</v>
      </c>
      <c r="LH102" s="476">
        <f t="shared" si="72"/>
        <v>55</v>
      </c>
      <c r="LI102" s="476">
        <f t="shared" si="73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</row>
    <row r="103" spans="1:436" s="144" customFormat="1" x14ac:dyDescent="0.2">
      <c r="A103" s="318"/>
      <c r="B103" s="318">
        <v>16</v>
      </c>
      <c r="C103" s="319">
        <f t="shared" ca="1" si="57"/>
        <v>31</v>
      </c>
      <c r="D103" s="320">
        <f t="shared" ca="1" si="59"/>
        <v>0.10580204778156997</v>
      </c>
      <c r="E103" s="323">
        <f t="shared" ca="1" si="60"/>
        <v>12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58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61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62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63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64"/>
        <v>51</v>
      </c>
      <c r="LA103" s="476">
        <f t="shared" si="65"/>
        <v>51</v>
      </c>
      <c r="LB103" s="476">
        <f t="shared" si="66"/>
        <v>52</v>
      </c>
      <c r="LC103" s="476">
        <f t="shared" si="67"/>
        <v>52</v>
      </c>
      <c r="LD103" s="476">
        <f t="shared" si="68"/>
        <v>52</v>
      </c>
      <c r="LE103" s="476">
        <f t="shared" si="69"/>
        <v>52</v>
      </c>
      <c r="LF103" s="476">
        <f t="shared" si="70"/>
        <v>53</v>
      </c>
      <c r="LG103" s="476">
        <f t="shared" si="71"/>
        <v>53</v>
      </c>
      <c r="LH103" s="476">
        <f t="shared" si="72"/>
        <v>53</v>
      </c>
      <c r="LI103" s="476">
        <f t="shared" si="73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</row>
    <row r="104" spans="1:436" s="144" customFormat="1" x14ac:dyDescent="0.2">
      <c r="A104" s="55"/>
      <c r="B104" s="318">
        <v>17</v>
      </c>
      <c r="C104" s="319">
        <f t="shared" ca="1" si="57"/>
        <v>33</v>
      </c>
      <c r="D104" s="320">
        <f t="shared" ca="1" si="59"/>
        <v>0.1</v>
      </c>
      <c r="E104" s="323">
        <f t="shared" ca="1" si="60"/>
        <v>10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58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61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62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63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64"/>
        <v>60</v>
      </c>
      <c r="LA104" s="476">
        <f t="shared" si="65"/>
        <v>61</v>
      </c>
      <c r="LB104" s="476">
        <f t="shared" si="66"/>
        <v>61</v>
      </c>
      <c r="LC104" s="476">
        <f t="shared" si="67"/>
        <v>61</v>
      </c>
      <c r="LD104" s="476">
        <f t="shared" si="68"/>
        <v>62</v>
      </c>
      <c r="LE104" s="476">
        <f t="shared" si="69"/>
        <v>62</v>
      </c>
      <c r="LF104" s="476">
        <f t="shared" si="70"/>
        <v>62</v>
      </c>
      <c r="LG104" s="476">
        <f t="shared" si="71"/>
        <v>62</v>
      </c>
      <c r="LH104" s="476">
        <f t="shared" si="72"/>
        <v>61</v>
      </c>
      <c r="LI104" s="476">
        <f t="shared" si="73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</row>
    <row r="105" spans="1:436" s="144" customFormat="1" x14ac:dyDescent="0.2">
      <c r="A105" s="318"/>
      <c r="B105" s="318">
        <v>18</v>
      </c>
      <c r="C105" s="319">
        <f t="shared" ca="1" si="57"/>
        <v>36</v>
      </c>
      <c r="D105" s="320">
        <f t="shared" ca="1" si="59"/>
        <v>0.12286689419795221</v>
      </c>
      <c r="E105" s="323">
        <f t="shared" ca="1" si="60"/>
        <v>16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58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61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62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63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64"/>
        <v>50</v>
      </c>
      <c r="LA105" s="476">
        <f t="shared" si="65"/>
        <v>49</v>
      </c>
      <c r="LB105" s="476">
        <f t="shared" si="66"/>
        <v>48</v>
      </c>
      <c r="LC105" s="476">
        <f t="shared" si="67"/>
        <v>47</v>
      </c>
      <c r="LD105" s="476">
        <f t="shared" si="68"/>
        <v>46</v>
      </c>
      <c r="LE105" s="476">
        <f t="shared" si="69"/>
        <v>45</v>
      </c>
      <c r="LF105" s="476">
        <f t="shared" si="70"/>
        <v>45</v>
      </c>
      <c r="LG105" s="476">
        <f t="shared" si="71"/>
        <v>45</v>
      </c>
      <c r="LH105" s="476">
        <f t="shared" si="72"/>
        <v>45</v>
      </c>
      <c r="LI105" s="476">
        <f t="shared" si="73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</row>
    <row r="106" spans="1:436" s="144" customFormat="1" x14ac:dyDescent="0.2">
      <c r="A106" s="55"/>
      <c r="B106" s="318">
        <v>19</v>
      </c>
      <c r="C106" s="319">
        <f t="shared" ca="1" si="57"/>
        <v>5</v>
      </c>
      <c r="D106" s="320">
        <f t="shared" ca="1" si="59"/>
        <v>9.0909090909090912E-2</v>
      </c>
      <c r="E106" s="323">
        <f t="shared" ca="1" si="60"/>
        <v>8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58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61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62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63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64"/>
        <v>7</v>
      </c>
      <c r="LA106" s="476">
        <f t="shared" si="65"/>
        <v>7</v>
      </c>
      <c r="LB106" s="476">
        <f t="shared" si="66"/>
        <v>6</v>
      </c>
      <c r="LC106" s="476">
        <f t="shared" si="67"/>
        <v>6</v>
      </c>
      <c r="LD106" s="476">
        <f t="shared" si="68"/>
        <v>6</v>
      </c>
      <c r="LE106" s="476">
        <f t="shared" si="69"/>
        <v>6</v>
      </c>
      <c r="LF106" s="476">
        <f t="shared" si="70"/>
        <v>6</v>
      </c>
      <c r="LG106" s="476">
        <f t="shared" si="71"/>
        <v>6</v>
      </c>
      <c r="LH106" s="476">
        <f t="shared" si="72"/>
        <v>6</v>
      </c>
      <c r="LI106" s="476">
        <f t="shared" si="73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</row>
    <row r="107" spans="1:436" s="144" customFormat="1" x14ac:dyDescent="0.2">
      <c r="A107" s="318"/>
      <c r="B107" s="318">
        <v>20</v>
      </c>
      <c r="C107" s="319">
        <f t="shared" ca="1" si="57"/>
        <v>35</v>
      </c>
      <c r="D107" s="320">
        <f t="shared" ca="1" si="59"/>
        <v>0.24647887323943662</v>
      </c>
      <c r="E107" s="323">
        <f t="shared" ca="1" si="60"/>
        <v>24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58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61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62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63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64"/>
        <v>43</v>
      </c>
      <c r="LA107" s="476">
        <f t="shared" si="65"/>
        <v>44</v>
      </c>
      <c r="LB107" s="476">
        <f t="shared" si="66"/>
        <v>44</v>
      </c>
      <c r="LC107" s="476">
        <f t="shared" si="67"/>
        <v>44</v>
      </c>
      <c r="LD107" s="476">
        <f t="shared" si="68"/>
        <v>44</v>
      </c>
      <c r="LE107" s="476">
        <f t="shared" si="69"/>
        <v>45</v>
      </c>
      <c r="LF107" s="476">
        <f t="shared" si="70"/>
        <v>44</v>
      </c>
      <c r="LG107" s="476">
        <f t="shared" si="71"/>
        <v>44</v>
      </c>
      <c r="LH107" s="476">
        <f t="shared" si="72"/>
        <v>45</v>
      </c>
      <c r="LI107" s="476">
        <f t="shared" si="73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</row>
    <row r="108" spans="1:436" s="144" customFormat="1" x14ac:dyDescent="0.2">
      <c r="A108" s="55"/>
      <c r="B108" s="318">
        <v>21</v>
      </c>
      <c r="C108" s="319">
        <f t="shared" ca="1" si="57"/>
        <v>33</v>
      </c>
      <c r="D108" s="320">
        <f t="shared" ca="1" si="59"/>
        <v>8.8948787061994605E-2</v>
      </c>
      <c r="E108" s="323">
        <f t="shared" ca="1" si="60"/>
        <v>6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58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61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62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63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64"/>
        <v>88</v>
      </c>
      <c r="LA108" s="476">
        <f t="shared" si="65"/>
        <v>86</v>
      </c>
      <c r="LB108" s="476">
        <f t="shared" si="66"/>
        <v>83</v>
      </c>
      <c r="LC108" s="476">
        <f t="shared" si="67"/>
        <v>81</v>
      </c>
      <c r="LD108" s="476">
        <f t="shared" si="68"/>
        <v>78</v>
      </c>
      <c r="LE108" s="476">
        <f t="shared" si="69"/>
        <v>74</v>
      </c>
      <c r="LF108" s="476">
        <f t="shared" si="70"/>
        <v>71</v>
      </c>
      <c r="LG108" s="476">
        <f t="shared" si="71"/>
        <v>69</v>
      </c>
      <c r="LH108" s="476">
        <f t="shared" si="72"/>
        <v>65</v>
      </c>
      <c r="LI108" s="476">
        <f t="shared" si="73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</row>
    <row r="109" spans="1:436" s="144" customFormat="1" x14ac:dyDescent="0.2">
      <c r="A109" s="318"/>
      <c r="B109" s="318">
        <v>22</v>
      </c>
      <c r="C109" s="319">
        <f t="shared" ca="1" si="57"/>
        <v>91</v>
      </c>
      <c r="D109" s="320">
        <f t="shared" ca="1" si="59"/>
        <v>0.10224719101123596</v>
      </c>
      <c r="E109" s="323">
        <f t="shared" ca="1" si="60"/>
        <v>11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58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61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62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63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64"/>
        <v>124</v>
      </c>
      <c r="LA109" s="476">
        <f t="shared" si="65"/>
        <v>125</v>
      </c>
      <c r="LB109" s="476">
        <f t="shared" si="66"/>
        <v>125</v>
      </c>
      <c r="LC109" s="476">
        <f t="shared" si="67"/>
        <v>125</v>
      </c>
      <c r="LD109" s="476">
        <f t="shared" si="68"/>
        <v>126</v>
      </c>
      <c r="LE109" s="476">
        <f t="shared" si="69"/>
        <v>126</v>
      </c>
      <c r="LF109" s="476">
        <f t="shared" si="70"/>
        <v>128</v>
      </c>
      <c r="LG109" s="476">
        <f t="shared" si="71"/>
        <v>128</v>
      </c>
      <c r="LH109" s="476">
        <f t="shared" si="72"/>
        <v>130</v>
      </c>
      <c r="LI109" s="476">
        <f t="shared" si="73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</row>
    <row r="110" spans="1:436" s="144" customFormat="1" x14ac:dyDescent="0.2">
      <c r="A110" s="55"/>
      <c r="B110" s="318">
        <v>23</v>
      </c>
      <c r="C110" s="319">
        <f t="shared" ca="1" si="57"/>
        <v>129</v>
      </c>
      <c r="D110" s="320">
        <f t="shared" ca="1" si="59"/>
        <v>6.821787414066631E-2</v>
      </c>
      <c r="E110" s="323">
        <f t="shared" ca="1" si="60"/>
        <v>4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58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61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62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63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64"/>
        <v>260</v>
      </c>
      <c r="LA110" s="476">
        <f t="shared" si="65"/>
        <v>258</v>
      </c>
      <c r="LB110" s="476">
        <f t="shared" si="66"/>
        <v>257</v>
      </c>
      <c r="LC110" s="476">
        <f t="shared" si="67"/>
        <v>252</v>
      </c>
      <c r="LD110" s="476">
        <f t="shared" si="68"/>
        <v>248</v>
      </c>
      <c r="LE110" s="476">
        <f t="shared" si="69"/>
        <v>241</v>
      </c>
      <c r="LF110" s="476">
        <f t="shared" si="70"/>
        <v>235</v>
      </c>
      <c r="LG110" s="476">
        <f t="shared" si="71"/>
        <v>229</v>
      </c>
      <c r="LH110" s="476">
        <f t="shared" si="72"/>
        <v>220</v>
      </c>
      <c r="LI110" s="476">
        <f t="shared" si="73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</row>
    <row r="111" spans="1:436" s="144" customFormat="1" x14ac:dyDescent="0.2">
      <c r="A111" s="318"/>
      <c r="B111" s="318">
        <v>24</v>
      </c>
      <c r="C111" s="319">
        <f t="shared" ca="1" si="57"/>
        <v>29</v>
      </c>
      <c r="D111" s="320">
        <f t="shared" ca="1" si="59"/>
        <v>0.14285714285714285</v>
      </c>
      <c r="E111" s="323">
        <f t="shared" ca="1" si="60"/>
        <v>17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58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61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62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63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64"/>
        <v>42</v>
      </c>
      <c r="LA111" s="476">
        <f t="shared" si="65"/>
        <v>42</v>
      </c>
      <c r="LB111" s="476">
        <f t="shared" si="66"/>
        <v>42</v>
      </c>
      <c r="LC111" s="476">
        <f t="shared" si="67"/>
        <v>42</v>
      </c>
      <c r="LD111" s="476">
        <f t="shared" si="68"/>
        <v>43</v>
      </c>
      <c r="LE111" s="476">
        <f t="shared" si="69"/>
        <v>44</v>
      </c>
      <c r="LF111" s="476">
        <f t="shared" si="70"/>
        <v>44</v>
      </c>
      <c r="LG111" s="476">
        <f t="shared" si="71"/>
        <v>44</v>
      </c>
      <c r="LH111" s="476">
        <f t="shared" si="72"/>
        <v>44</v>
      </c>
      <c r="LI111" s="476">
        <f t="shared" si="73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</row>
    <row r="112" spans="1:436" x14ac:dyDescent="0.2">
      <c r="A112" s="55"/>
      <c r="B112" s="27" t="s">
        <v>45</v>
      </c>
      <c r="C112" s="174">
        <f ca="1">SUM(C88:C111)</f>
        <v>1055</v>
      </c>
      <c r="D112" s="171">
        <f t="shared" ca="1" si="59"/>
        <v>0.10266640716231996</v>
      </c>
      <c r="E112" s="177"/>
      <c r="F112" s="175"/>
      <c r="G112" s="325">
        <f t="shared" ref="G112:R112" si="74">SUM(G88:G111)</f>
        <v>1787</v>
      </c>
      <c r="H112" s="325">
        <f t="shared" si="74"/>
        <v>1706</v>
      </c>
      <c r="I112" s="325">
        <f t="shared" si="74"/>
        <v>1710.5</v>
      </c>
      <c r="J112" s="325">
        <f t="shared" si="74"/>
        <v>1715</v>
      </c>
      <c r="K112" s="325">
        <f t="shared" si="74"/>
        <v>1722</v>
      </c>
      <c r="L112" s="325">
        <f t="shared" si="74"/>
        <v>1703</v>
      </c>
      <c r="M112" s="325">
        <f t="shared" si="74"/>
        <v>1730</v>
      </c>
      <c r="N112" s="325">
        <f t="shared" si="74"/>
        <v>1729</v>
      </c>
      <c r="O112" s="325">
        <f t="shared" si="74"/>
        <v>1751</v>
      </c>
      <c r="P112" s="325">
        <f t="shared" si="74"/>
        <v>1707</v>
      </c>
      <c r="Q112" s="325">
        <f t="shared" si="74"/>
        <v>1699</v>
      </c>
      <c r="R112" s="325">
        <f t="shared" si="74"/>
        <v>1728</v>
      </c>
      <c r="S112" s="325">
        <f t="shared" ref="S112:CD112" si="75">SUM(S88:S111)</f>
        <v>1740</v>
      </c>
      <c r="T112" s="325">
        <f t="shared" si="75"/>
        <v>1709</v>
      </c>
      <c r="U112" s="325">
        <f t="shared" si="75"/>
        <v>1692</v>
      </c>
      <c r="V112" s="325">
        <f t="shared" si="75"/>
        <v>1691</v>
      </c>
      <c r="W112" s="325">
        <f t="shared" si="75"/>
        <v>1696</v>
      </c>
      <c r="X112" s="325">
        <f t="shared" si="75"/>
        <v>1665</v>
      </c>
      <c r="Y112" s="325">
        <f t="shared" si="75"/>
        <v>1662</v>
      </c>
      <c r="Z112" s="325">
        <f t="shared" si="75"/>
        <v>1699</v>
      </c>
      <c r="AA112" s="325">
        <f t="shared" si="75"/>
        <v>1713</v>
      </c>
      <c r="AB112" s="325">
        <f t="shared" si="75"/>
        <v>1722</v>
      </c>
      <c r="AC112" s="325">
        <f t="shared" si="75"/>
        <v>1698</v>
      </c>
      <c r="AD112" s="325">
        <f t="shared" si="75"/>
        <v>1717</v>
      </c>
      <c r="AE112" s="325">
        <f t="shared" si="75"/>
        <v>1777</v>
      </c>
      <c r="AF112" s="325">
        <f t="shared" si="75"/>
        <v>1816</v>
      </c>
      <c r="AG112" s="325">
        <f t="shared" si="75"/>
        <v>1798</v>
      </c>
      <c r="AH112" s="325">
        <f t="shared" si="75"/>
        <v>1807</v>
      </c>
      <c r="AI112" s="325">
        <f t="shared" si="75"/>
        <v>1799</v>
      </c>
      <c r="AJ112" s="325">
        <f t="shared" si="75"/>
        <v>1833</v>
      </c>
      <c r="AK112" s="325">
        <f t="shared" si="75"/>
        <v>1857</v>
      </c>
      <c r="AL112" s="325">
        <f t="shared" si="75"/>
        <v>1873</v>
      </c>
      <c r="AM112" s="325">
        <f t="shared" si="75"/>
        <v>1911</v>
      </c>
      <c r="AN112" s="325">
        <f t="shared" si="75"/>
        <v>1920</v>
      </c>
      <c r="AO112" s="325">
        <f t="shared" si="75"/>
        <v>1954</v>
      </c>
      <c r="AP112" s="325">
        <f t="shared" si="75"/>
        <v>1950</v>
      </c>
      <c r="AQ112" s="325">
        <f t="shared" si="75"/>
        <v>1946</v>
      </c>
      <c r="AR112" s="325">
        <f t="shared" si="75"/>
        <v>1921</v>
      </c>
      <c r="AS112" s="325">
        <f t="shared" si="75"/>
        <v>1936</v>
      </c>
      <c r="AT112" s="325">
        <f t="shared" si="75"/>
        <v>1920</v>
      </c>
      <c r="AU112" s="325">
        <f t="shared" si="75"/>
        <v>1938</v>
      </c>
      <c r="AV112" s="325">
        <f t="shared" si="75"/>
        <v>1956</v>
      </c>
      <c r="AW112" s="420">
        <f t="shared" si="75"/>
        <v>1984</v>
      </c>
      <c r="AX112" s="420">
        <f t="shared" si="75"/>
        <v>1993</v>
      </c>
      <c r="AY112" s="420">
        <f t="shared" si="75"/>
        <v>1949</v>
      </c>
      <c r="AZ112" s="420">
        <f t="shared" si="75"/>
        <v>1943</v>
      </c>
      <c r="BA112" s="420">
        <f t="shared" si="75"/>
        <v>1958</v>
      </c>
      <c r="BB112" s="420">
        <f t="shared" si="75"/>
        <v>1990</v>
      </c>
      <c r="BC112" s="420">
        <f t="shared" si="75"/>
        <v>1965</v>
      </c>
      <c r="BD112" s="420">
        <f t="shared" si="75"/>
        <v>1998</v>
      </c>
      <c r="BE112" s="420">
        <f t="shared" si="75"/>
        <v>2051</v>
      </c>
      <c r="BF112" s="420">
        <f t="shared" si="75"/>
        <v>2066</v>
      </c>
      <c r="BG112" s="325">
        <f t="shared" si="75"/>
        <v>2080</v>
      </c>
      <c r="BH112" s="325">
        <f t="shared" si="75"/>
        <v>2037</v>
      </c>
      <c r="BI112" s="325">
        <f t="shared" si="75"/>
        <v>2025</v>
      </c>
      <c r="BJ112" s="325">
        <f t="shared" si="75"/>
        <v>1987</v>
      </c>
      <c r="BK112" s="325">
        <f t="shared" si="75"/>
        <v>1998</v>
      </c>
      <c r="BL112" s="325">
        <f t="shared" si="75"/>
        <v>1920</v>
      </c>
      <c r="BM112" s="325">
        <f t="shared" si="75"/>
        <v>1913</v>
      </c>
      <c r="BN112" s="325">
        <f t="shared" si="75"/>
        <v>1920</v>
      </c>
      <c r="BO112" s="325">
        <f t="shared" si="75"/>
        <v>1949</v>
      </c>
      <c r="BP112" s="325">
        <f t="shared" si="75"/>
        <v>1894</v>
      </c>
      <c r="BQ112" s="325">
        <f t="shared" si="75"/>
        <v>1858</v>
      </c>
      <c r="BR112" s="325">
        <f t="shared" si="75"/>
        <v>1904</v>
      </c>
      <c r="BS112" s="325">
        <f t="shared" si="75"/>
        <v>1881</v>
      </c>
      <c r="BT112" s="325">
        <f t="shared" si="75"/>
        <v>1884</v>
      </c>
      <c r="BU112" s="325">
        <f t="shared" si="75"/>
        <v>1870</v>
      </c>
      <c r="BV112" s="325">
        <f t="shared" si="75"/>
        <v>1869</v>
      </c>
      <c r="BW112" s="325">
        <f t="shared" si="75"/>
        <v>1883</v>
      </c>
      <c r="BX112" s="325">
        <f t="shared" si="75"/>
        <v>1879</v>
      </c>
      <c r="BY112" s="325">
        <f t="shared" si="75"/>
        <v>1818</v>
      </c>
      <c r="BZ112" s="325">
        <f t="shared" si="75"/>
        <v>1851</v>
      </c>
      <c r="CA112" s="325">
        <f t="shared" si="75"/>
        <v>1881</v>
      </c>
      <c r="CB112" s="325">
        <f t="shared" si="75"/>
        <v>1834</v>
      </c>
      <c r="CC112" s="325">
        <f t="shared" si="75"/>
        <v>1783</v>
      </c>
      <c r="CD112" s="325">
        <f t="shared" si="75"/>
        <v>1789</v>
      </c>
      <c r="CE112" s="325">
        <f t="shared" ref="CE112:DQ112" si="76">SUM(CE88:CE111)</f>
        <v>1810</v>
      </c>
      <c r="CF112" s="325">
        <f t="shared" si="76"/>
        <v>1822</v>
      </c>
      <c r="CG112" s="325">
        <f t="shared" si="76"/>
        <v>1822</v>
      </c>
      <c r="CH112" s="325">
        <f t="shared" si="76"/>
        <v>1805</v>
      </c>
      <c r="CI112" s="325">
        <f t="shared" si="76"/>
        <v>1816</v>
      </c>
      <c r="CJ112" s="325">
        <f t="shared" si="76"/>
        <v>1848</v>
      </c>
      <c r="CK112" s="325">
        <f t="shared" si="76"/>
        <v>1894</v>
      </c>
      <c r="CL112" s="325">
        <f t="shared" si="76"/>
        <v>1871</v>
      </c>
      <c r="CM112" s="325">
        <f t="shared" si="76"/>
        <v>1871</v>
      </c>
      <c r="CN112" s="325">
        <f t="shared" si="76"/>
        <v>1904</v>
      </c>
      <c r="CO112" s="325">
        <f t="shared" si="76"/>
        <v>1927</v>
      </c>
      <c r="CP112" s="325">
        <f t="shared" si="76"/>
        <v>1912</v>
      </c>
      <c r="CQ112" s="325">
        <f t="shared" si="76"/>
        <v>1908</v>
      </c>
      <c r="CR112" s="325">
        <f t="shared" si="76"/>
        <v>1952</v>
      </c>
      <c r="CS112" s="325">
        <f t="shared" si="76"/>
        <v>1974</v>
      </c>
      <c r="CT112" s="325">
        <f t="shared" si="76"/>
        <v>1922</v>
      </c>
      <c r="CU112" s="325">
        <f t="shared" si="76"/>
        <v>1922</v>
      </c>
      <c r="CV112" s="325">
        <f t="shared" si="76"/>
        <v>1955</v>
      </c>
      <c r="CW112" s="325">
        <f t="shared" si="76"/>
        <v>1939</v>
      </c>
      <c r="CX112" s="325">
        <f t="shared" si="76"/>
        <v>1988</v>
      </c>
      <c r="CY112" s="325">
        <f t="shared" si="76"/>
        <v>1931</v>
      </c>
      <c r="CZ112" s="325">
        <f t="shared" si="76"/>
        <v>1927</v>
      </c>
      <c r="DA112" s="325">
        <f t="shared" si="76"/>
        <v>1971</v>
      </c>
      <c r="DB112" s="325">
        <f t="shared" si="76"/>
        <v>1986</v>
      </c>
      <c r="DC112" s="325">
        <f t="shared" si="76"/>
        <v>1975</v>
      </c>
      <c r="DD112" s="325">
        <f t="shared" si="76"/>
        <v>1977</v>
      </c>
      <c r="DE112" s="325">
        <f t="shared" si="76"/>
        <v>2035</v>
      </c>
      <c r="DF112" s="325">
        <f t="shared" si="76"/>
        <v>2018</v>
      </c>
      <c r="DG112" s="325">
        <f t="shared" si="76"/>
        <v>2001</v>
      </c>
      <c r="DH112" s="325">
        <f t="shared" si="76"/>
        <v>1937</v>
      </c>
      <c r="DI112" s="325">
        <f t="shared" si="76"/>
        <v>1925</v>
      </c>
      <c r="DJ112" s="325">
        <f t="shared" si="76"/>
        <v>1912</v>
      </c>
      <c r="DK112" s="325">
        <f t="shared" si="76"/>
        <v>1908</v>
      </c>
      <c r="DL112" s="325">
        <f t="shared" si="76"/>
        <v>1856</v>
      </c>
      <c r="DM112" s="325">
        <f t="shared" si="76"/>
        <v>1843</v>
      </c>
      <c r="DN112" s="325">
        <f t="shared" si="76"/>
        <v>1885</v>
      </c>
      <c r="DO112" s="325">
        <f t="shared" si="76"/>
        <v>1896</v>
      </c>
      <c r="DP112" s="325">
        <f t="shared" si="76"/>
        <v>1795</v>
      </c>
      <c r="DQ112" s="325">
        <f t="shared" si="76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77">SUM(DU88:DU111)</f>
        <v>1690</v>
      </c>
      <c r="DV112" s="396">
        <f t="shared" si="77"/>
        <v>1698</v>
      </c>
      <c r="DW112" s="396">
        <f t="shared" si="77"/>
        <v>1725</v>
      </c>
      <c r="DX112" s="396">
        <f t="shared" si="77"/>
        <v>1715</v>
      </c>
      <c r="DY112" s="396">
        <f t="shared" si="77"/>
        <v>1679</v>
      </c>
      <c r="DZ112" s="396">
        <f t="shared" si="77"/>
        <v>1688</v>
      </c>
      <c r="EA112" s="396">
        <f t="shared" si="77"/>
        <v>1698</v>
      </c>
      <c r="EB112" s="396">
        <f t="shared" si="77"/>
        <v>1690</v>
      </c>
      <c r="EC112" s="396">
        <f t="shared" si="77"/>
        <v>1663</v>
      </c>
      <c r="ED112" s="396">
        <f t="shared" si="77"/>
        <v>1683</v>
      </c>
      <c r="EE112" s="396">
        <f t="shared" si="77"/>
        <v>1694</v>
      </c>
      <c r="EF112" s="396">
        <f t="shared" si="77"/>
        <v>1706</v>
      </c>
      <c r="EG112" s="396">
        <f t="shared" si="77"/>
        <v>1683</v>
      </c>
      <c r="EH112" s="396">
        <f t="shared" si="77"/>
        <v>1668</v>
      </c>
      <c r="EI112" s="396">
        <f t="shared" si="77"/>
        <v>1665</v>
      </c>
      <c r="EJ112" s="396">
        <f t="shared" si="77"/>
        <v>1675</v>
      </c>
      <c r="EK112" s="396">
        <f t="shared" si="77"/>
        <v>1709</v>
      </c>
      <c r="EL112" s="396">
        <f t="shared" si="77"/>
        <v>1689</v>
      </c>
      <c r="EM112" s="396">
        <f t="shared" si="77"/>
        <v>1708</v>
      </c>
      <c r="EN112" s="396">
        <f t="shared" si="77"/>
        <v>1710</v>
      </c>
      <c r="EO112" s="396">
        <f t="shared" si="77"/>
        <v>1676</v>
      </c>
      <c r="EP112" s="396">
        <f t="shared" si="77"/>
        <v>1587</v>
      </c>
      <c r="EQ112" s="396">
        <f t="shared" si="77"/>
        <v>1577</v>
      </c>
      <c r="ER112" s="396">
        <f t="shared" si="77"/>
        <v>1557</v>
      </c>
      <c r="ES112" s="396">
        <f t="shared" si="77"/>
        <v>1559</v>
      </c>
      <c r="ET112" s="396">
        <f t="shared" si="77"/>
        <v>1521</v>
      </c>
      <c r="EU112" s="396">
        <f t="shared" ref="EU112:FA112" si="78">SUM(EU88:EU111)</f>
        <v>1483</v>
      </c>
      <c r="EV112" s="396">
        <f t="shared" si="78"/>
        <v>1435</v>
      </c>
      <c r="EW112" s="396">
        <f t="shared" si="78"/>
        <v>1440</v>
      </c>
      <c r="EX112" s="396">
        <f t="shared" si="78"/>
        <v>1448</v>
      </c>
      <c r="EY112" s="396">
        <f t="shared" si="78"/>
        <v>1446</v>
      </c>
      <c r="EZ112" s="396">
        <f t="shared" si="78"/>
        <v>1468</v>
      </c>
      <c r="FA112" s="396">
        <f t="shared" si="78"/>
        <v>1484</v>
      </c>
      <c r="FB112" s="396">
        <f t="shared" ref="FB112:FN112" si="79">SUM(FB88:FB111)</f>
        <v>1499</v>
      </c>
      <c r="FC112" s="396">
        <f t="shared" si="79"/>
        <v>1495</v>
      </c>
      <c r="FD112" s="396">
        <f t="shared" si="79"/>
        <v>1543</v>
      </c>
      <c r="FE112" s="418">
        <f t="shared" si="79"/>
        <v>1556</v>
      </c>
      <c r="FF112" s="418">
        <f t="shared" si="79"/>
        <v>1585</v>
      </c>
      <c r="FG112" s="418">
        <f t="shared" si="79"/>
        <v>1622</v>
      </c>
      <c r="FH112" s="418">
        <f t="shared" si="79"/>
        <v>1588</v>
      </c>
      <c r="FI112" s="418">
        <f t="shared" si="79"/>
        <v>1575</v>
      </c>
      <c r="FJ112" s="418">
        <f t="shared" si="79"/>
        <v>1566</v>
      </c>
      <c r="FK112" s="418">
        <f t="shared" si="79"/>
        <v>1579</v>
      </c>
      <c r="FL112" s="418">
        <f t="shared" si="79"/>
        <v>1565</v>
      </c>
      <c r="FM112" s="418">
        <f t="shared" si="79"/>
        <v>1561</v>
      </c>
      <c r="FN112" s="418">
        <f t="shared" si="79"/>
        <v>1572</v>
      </c>
      <c r="FO112" s="418">
        <f t="shared" ref="FO112:HZ112" si="80">SUM(FO88:FO111)</f>
        <v>1558</v>
      </c>
      <c r="FP112" s="418">
        <f t="shared" si="80"/>
        <v>1532</v>
      </c>
      <c r="FQ112" s="418">
        <f t="shared" si="80"/>
        <v>1522</v>
      </c>
      <c r="FR112" s="418">
        <f t="shared" si="80"/>
        <v>1545</v>
      </c>
      <c r="FS112" s="418">
        <f t="shared" si="80"/>
        <v>1558</v>
      </c>
      <c r="FT112" s="418">
        <f t="shared" si="80"/>
        <v>1571</v>
      </c>
      <c r="FU112" s="418">
        <f t="shared" si="80"/>
        <v>1513</v>
      </c>
      <c r="FV112" s="418">
        <f t="shared" si="80"/>
        <v>1505</v>
      </c>
      <c r="FW112" s="418">
        <f t="shared" si="80"/>
        <v>1487</v>
      </c>
      <c r="FX112" s="418">
        <f t="shared" si="80"/>
        <v>1478</v>
      </c>
      <c r="FY112" s="418">
        <f t="shared" si="80"/>
        <v>1483</v>
      </c>
      <c r="FZ112" s="418">
        <f t="shared" si="80"/>
        <v>1497</v>
      </c>
      <c r="GA112" s="418">
        <f t="shared" si="80"/>
        <v>1513</v>
      </c>
      <c r="GB112" s="418">
        <f t="shared" si="80"/>
        <v>1524</v>
      </c>
      <c r="GC112" s="418">
        <f t="shared" si="80"/>
        <v>1461</v>
      </c>
      <c r="GD112" s="418">
        <f t="shared" si="80"/>
        <v>1462</v>
      </c>
      <c r="GE112" s="418">
        <f t="shared" si="80"/>
        <v>1486</v>
      </c>
      <c r="GF112" s="418">
        <f t="shared" si="80"/>
        <v>1547</v>
      </c>
      <c r="GG112" s="418">
        <f t="shared" si="80"/>
        <v>1576</v>
      </c>
      <c r="GH112" s="418">
        <f t="shared" si="80"/>
        <v>1552</v>
      </c>
      <c r="GI112" s="418">
        <f t="shared" si="80"/>
        <v>1582</v>
      </c>
      <c r="GJ112" s="418">
        <f t="shared" si="80"/>
        <v>1601</v>
      </c>
      <c r="GK112" s="418">
        <f t="shared" si="80"/>
        <v>1635</v>
      </c>
      <c r="GL112" s="418">
        <f t="shared" si="80"/>
        <v>1601</v>
      </c>
      <c r="GM112" s="418">
        <f t="shared" si="80"/>
        <v>1625</v>
      </c>
      <c r="GN112" s="418">
        <f t="shared" si="80"/>
        <v>1622</v>
      </c>
      <c r="GO112" s="418">
        <f t="shared" si="80"/>
        <v>1675</v>
      </c>
      <c r="GP112" s="418">
        <f t="shared" si="80"/>
        <v>1660</v>
      </c>
      <c r="GQ112" s="418">
        <f t="shared" si="80"/>
        <v>1601</v>
      </c>
      <c r="GR112" s="418">
        <f t="shared" si="80"/>
        <v>1644</v>
      </c>
      <c r="GS112" s="418">
        <f t="shared" si="80"/>
        <v>1710</v>
      </c>
      <c r="GT112" s="418">
        <f t="shared" si="80"/>
        <v>1713</v>
      </c>
      <c r="GU112" s="418">
        <f t="shared" si="80"/>
        <v>1682</v>
      </c>
      <c r="GV112" s="418">
        <f t="shared" si="80"/>
        <v>1690</v>
      </c>
      <c r="GW112" s="418">
        <f t="shared" si="80"/>
        <v>1734</v>
      </c>
      <c r="GX112" s="418">
        <f t="shared" si="80"/>
        <v>1772</v>
      </c>
      <c r="GY112" s="418">
        <f t="shared" si="80"/>
        <v>1732</v>
      </c>
      <c r="GZ112" s="418">
        <f t="shared" si="80"/>
        <v>1770</v>
      </c>
      <c r="HA112" s="418">
        <f t="shared" si="80"/>
        <v>1779</v>
      </c>
      <c r="HB112" s="418">
        <f t="shared" si="80"/>
        <v>1806</v>
      </c>
      <c r="HC112" s="418">
        <f t="shared" si="80"/>
        <v>1779</v>
      </c>
      <c r="HD112" s="418">
        <f t="shared" si="80"/>
        <v>1779</v>
      </c>
      <c r="HE112" s="418">
        <f t="shared" si="80"/>
        <v>1808</v>
      </c>
      <c r="HF112" s="418">
        <f t="shared" si="80"/>
        <v>1864</v>
      </c>
      <c r="HG112" s="418">
        <f t="shared" si="80"/>
        <v>1866</v>
      </c>
      <c r="HH112" s="418">
        <f t="shared" si="80"/>
        <v>1807</v>
      </c>
      <c r="HI112" s="418">
        <f t="shared" si="80"/>
        <v>1784</v>
      </c>
      <c r="HJ112" s="418">
        <f t="shared" si="80"/>
        <v>1800</v>
      </c>
      <c r="HK112" s="418">
        <f t="shared" si="80"/>
        <v>1831</v>
      </c>
      <c r="HL112" s="418">
        <f t="shared" si="80"/>
        <v>1746</v>
      </c>
      <c r="HM112" s="418">
        <f t="shared" si="80"/>
        <v>1711</v>
      </c>
      <c r="HN112" s="418">
        <f t="shared" si="80"/>
        <v>1708</v>
      </c>
      <c r="HO112" s="418">
        <f t="shared" si="80"/>
        <v>1705</v>
      </c>
      <c r="HP112" s="418">
        <f t="shared" si="80"/>
        <v>1634</v>
      </c>
      <c r="HQ112" s="418">
        <f t="shared" si="80"/>
        <v>1602</v>
      </c>
      <c r="HR112" s="418">
        <f t="shared" si="80"/>
        <v>1617</v>
      </c>
      <c r="HS112" s="418">
        <f t="shared" si="80"/>
        <v>1628</v>
      </c>
      <c r="HT112" s="418">
        <f t="shared" si="80"/>
        <v>1605</v>
      </c>
      <c r="HU112" s="418">
        <f t="shared" si="80"/>
        <v>1563</v>
      </c>
      <c r="HV112" s="418">
        <f t="shared" si="80"/>
        <v>1539</v>
      </c>
      <c r="HW112" s="418">
        <f t="shared" si="80"/>
        <v>1576</v>
      </c>
      <c r="HX112" s="418">
        <f t="shared" si="80"/>
        <v>1620</v>
      </c>
      <c r="HY112" s="418">
        <f t="shared" si="80"/>
        <v>1582</v>
      </c>
      <c r="HZ112" s="418">
        <f t="shared" si="80"/>
        <v>1585</v>
      </c>
      <c r="IA112" s="418">
        <f t="shared" ref="IA112:KL112" si="81">SUM(IA88:IA111)</f>
        <v>1579</v>
      </c>
      <c r="IB112" s="418">
        <f t="shared" si="81"/>
        <v>1601</v>
      </c>
      <c r="IC112" s="418">
        <f t="shared" si="81"/>
        <v>1600</v>
      </c>
      <c r="ID112" s="418">
        <f t="shared" si="81"/>
        <v>1595</v>
      </c>
      <c r="IE112" s="418">
        <f t="shared" si="81"/>
        <v>1635</v>
      </c>
      <c r="IF112" s="418">
        <f t="shared" si="81"/>
        <v>1665</v>
      </c>
      <c r="IG112" s="418">
        <f t="shared" si="81"/>
        <v>1667</v>
      </c>
      <c r="IH112" s="418">
        <f t="shared" si="81"/>
        <v>1636</v>
      </c>
      <c r="II112" s="418">
        <f t="shared" si="81"/>
        <v>1651</v>
      </c>
      <c r="IJ112" s="418">
        <f t="shared" si="81"/>
        <v>1660</v>
      </c>
      <c r="IK112" s="418">
        <f t="shared" si="81"/>
        <v>1719</v>
      </c>
      <c r="IL112" s="418">
        <f t="shared" si="81"/>
        <v>1641</v>
      </c>
      <c r="IM112" s="418">
        <f t="shared" si="81"/>
        <v>1635</v>
      </c>
      <c r="IN112" s="444">
        <f t="shared" si="81"/>
        <v>1648</v>
      </c>
      <c r="IO112" s="418">
        <f t="shared" si="81"/>
        <v>1661</v>
      </c>
      <c r="IP112" s="418">
        <f t="shared" si="81"/>
        <v>1680</v>
      </c>
      <c r="IQ112" s="418">
        <f t="shared" si="81"/>
        <v>1632</v>
      </c>
      <c r="IR112" s="418">
        <f t="shared" si="81"/>
        <v>1640</v>
      </c>
      <c r="IS112" s="418">
        <f t="shared" si="81"/>
        <v>1649</v>
      </c>
      <c r="IT112" s="418">
        <f t="shared" si="81"/>
        <v>1607</v>
      </c>
      <c r="IU112" s="418">
        <f t="shared" si="81"/>
        <v>1569</v>
      </c>
      <c r="IV112" s="418">
        <f t="shared" si="81"/>
        <v>1580</v>
      </c>
      <c r="IW112" s="418">
        <f t="shared" si="81"/>
        <v>1610</v>
      </c>
      <c r="IX112" s="418">
        <f t="shared" si="81"/>
        <v>1640</v>
      </c>
      <c r="IY112" s="418">
        <f t="shared" si="81"/>
        <v>1620</v>
      </c>
      <c r="IZ112" s="418">
        <f t="shared" si="81"/>
        <v>1615</v>
      </c>
      <c r="JA112" s="418">
        <f t="shared" si="81"/>
        <v>1628</v>
      </c>
      <c r="JB112" s="418">
        <f t="shared" si="81"/>
        <v>1661</v>
      </c>
      <c r="JC112" s="418">
        <f t="shared" si="81"/>
        <v>1693</v>
      </c>
      <c r="JD112" s="418">
        <f t="shared" si="81"/>
        <v>1663</v>
      </c>
      <c r="JE112" s="418">
        <f t="shared" si="81"/>
        <v>1745</v>
      </c>
      <c r="JF112" s="456">
        <f t="shared" si="81"/>
        <v>1750</v>
      </c>
      <c r="JG112" s="418">
        <f t="shared" si="81"/>
        <v>1755</v>
      </c>
      <c r="JH112" s="418">
        <f t="shared" si="81"/>
        <v>1724</v>
      </c>
      <c r="JI112" s="418">
        <f t="shared" si="81"/>
        <v>1669</v>
      </c>
      <c r="JJ112" s="418">
        <f t="shared" si="81"/>
        <v>1674</v>
      </c>
      <c r="JK112" s="418">
        <f t="shared" si="81"/>
        <v>1695</v>
      </c>
      <c r="JL112" s="418">
        <f t="shared" si="81"/>
        <v>1686</v>
      </c>
      <c r="JM112" s="418">
        <f t="shared" si="81"/>
        <v>1641</v>
      </c>
      <c r="JN112" s="444">
        <f t="shared" si="81"/>
        <v>1647.5</v>
      </c>
      <c r="JO112" s="418">
        <f t="shared" si="81"/>
        <v>1654</v>
      </c>
      <c r="JP112" s="418">
        <f t="shared" si="81"/>
        <v>1624</v>
      </c>
      <c r="JQ112" s="418">
        <f t="shared" si="81"/>
        <v>1545</v>
      </c>
      <c r="JR112" s="418">
        <f t="shared" si="81"/>
        <v>1570</v>
      </c>
      <c r="JS112" s="418">
        <f t="shared" si="81"/>
        <v>1606</v>
      </c>
      <c r="JT112" s="418">
        <f t="shared" si="81"/>
        <v>1642</v>
      </c>
      <c r="JU112" s="418">
        <f t="shared" si="81"/>
        <v>1540</v>
      </c>
      <c r="JV112" s="444">
        <f t="shared" si="81"/>
        <v>1556</v>
      </c>
      <c r="JW112" s="418">
        <f t="shared" si="81"/>
        <v>1572</v>
      </c>
      <c r="JX112" s="418">
        <f t="shared" si="81"/>
        <v>1572</v>
      </c>
      <c r="JY112" s="418">
        <f t="shared" si="81"/>
        <v>1508</v>
      </c>
      <c r="JZ112" s="418">
        <f t="shared" si="81"/>
        <v>1509</v>
      </c>
      <c r="KA112" s="418">
        <f t="shared" si="81"/>
        <v>1529</v>
      </c>
      <c r="KB112" s="418">
        <f t="shared" si="81"/>
        <v>1550</v>
      </c>
      <c r="KC112" s="418">
        <f t="shared" si="81"/>
        <v>1539</v>
      </c>
      <c r="KD112" s="418">
        <f t="shared" si="81"/>
        <v>1488</v>
      </c>
      <c r="KE112" s="418">
        <f t="shared" si="81"/>
        <v>1499</v>
      </c>
      <c r="KF112" s="418">
        <f t="shared" si="81"/>
        <v>1529</v>
      </c>
      <c r="KG112" s="418">
        <f t="shared" si="81"/>
        <v>1531</v>
      </c>
      <c r="KH112" s="418">
        <f t="shared" si="81"/>
        <v>1471</v>
      </c>
      <c r="KI112" s="418">
        <f t="shared" si="81"/>
        <v>1490</v>
      </c>
      <c r="KJ112" s="418">
        <f t="shared" si="81"/>
        <v>1509</v>
      </c>
      <c r="KK112" s="418">
        <f t="shared" si="81"/>
        <v>1528</v>
      </c>
      <c r="KL112" s="418">
        <f t="shared" si="81"/>
        <v>1540</v>
      </c>
      <c r="KM112" s="418">
        <f t="shared" ref="KM112:MX112" si="82">SUM(KM88:KM111)</f>
        <v>1503</v>
      </c>
      <c r="KN112" s="418">
        <f t="shared" si="82"/>
        <v>1540</v>
      </c>
      <c r="KO112" s="418">
        <f t="shared" si="82"/>
        <v>1546</v>
      </c>
      <c r="KP112" s="418">
        <f t="shared" si="82"/>
        <v>1536</v>
      </c>
      <c r="KQ112" s="418">
        <f t="shared" si="82"/>
        <v>1533</v>
      </c>
      <c r="KR112" s="418">
        <f t="shared" si="82"/>
        <v>1542</v>
      </c>
      <c r="KS112" s="418">
        <f t="shared" si="82"/>
        <v>1551</v>
      </c>
      <c r="KT112" s="418">
        <f t="shared" si="82"/>
        <v>1628</v>
      </c>
      <c r="KU112" s="418">
        <f t="shared" si="82"/>
        <v>1580</v>
      </c>
      <c r="KV112" s="418">
        <f t="shared" si="82"/>
        <v>1602</v>
      </c>
      <c r="KW112" s="418">
        <f t="shared" si="82"/>
        <v>1637</v>
      </c>
      <c r="KX112" s="418">
        <f t="shared" si="82"/>
        <v>1675</v>
      </c>
      <c r="KY112" s="418">
        <f t="shared" si="82"/>
        <v>1659</v>
      </c>
      <c r="KZ112" s="418">
        <f>SUM(KZ88:KZ111)</f>
        <v>1588</v>
      </c>
      <c r="LA112" s="418">
        <f>SUM(LA88:LA111)</f>
        <v>1588</v>
      </c>
      <c r="LB112" s="418">
        <f t="shared" si="82"/>
        <v>1586</v>
      </c>
      <c r="LC112" s="418">
        <f t="shared" si="82"/>
        <v>1581</v>
      </c>
      <c r="LD112" s="418">
        <f t="shared" si="82"/>
        <v>1572</v>
      </c>
      <c r="LE112" s="418">
        <f t="shared" si="82"/>
        <v>1555</v>
      </c>
      <c r="LF112" s="418">
        <f t="shared" si="82"/>
        <v>1547</v>
      </c>
      <c r="LG112" s="418">
        <f t="shared" si="82"/>
        <v>1534</v>
      </c>
      <c r="LH112" s="418">
        <f t="shared" si="82"/>
        <v>1516</v>
      </c>
      <c r="LI112" s="418">
        <f t="shared" si="82"/>
        <v>1495</v>
      </c>
      <c r="LJ112" s="418">
        <f t="shared" si="82"/>
        <v>1524</v>
      </c>
      <c r="LK112" s="418">
        <f t="shared" si="82"/>
        <v>1546</v>
      </c>
      <c r="LL112" s="418">
        <f t="shared" si="82"/>
        <v>1522</v>
      </c>
      <c r="LM112" s="418">
        <f t="shared" si="82"/>
        <v>1466</v>
      </c>
      <c r="LN112" s="418">
        <f t="shared" si="82"/>
        <v>1462</v>
      </c>
      <c r="LO112" s="418">
        <f t="shared" si="82"/>
        <v>1469</v>
      </c>
      <c r="LP112" s="418">
        <f t="shared" si="82"/>
        <v>1473</v>
      </c>
      <c r="LQ112" s="418">
        <f t="shared" si="82"/>
        <v>1420</v>
      </c>
      <c r="LR112" s="418">
        <f t="shared" si="82"/>
        <v>1431</v>
      </c>
      <c r="LS112" s="418">
        <f t="shared" si="82"/>
        <v>1459</v>
      </c>
      <c r="LT112" s="418">
        <f t="shared" si="82"/>
        <v>1522</v>
      </c>
      <c r="LU112" s="418">
        <f t="shared" si="82"/>
        <v>1376</v>
      </c>
      <c r="LV112" s="418">
        <f t="shared" si="82"/>
        <v>1387</v>
      </c>
      <c r="LW112" s="418">
        <f t="shared" si="82"/>
        <v>1413</v>
      </c>
      <c r="LX112" s="418">
        <f t="shared" si="82"/>
        <v>1433</v>
      </c>
      <c r="LY112" s="418">
        <f t="shared" si="82"/>
        <v>1412</v>
      </c>
      <c r="LZ112" s="418">
        <f t="shared" si="82"/>
        <v>1409</v>
      </c>
      <c r="MA112" s="418">
        <f t="shared" si="82"/>
        <v>1430</v>
      </c>
      <c r="MB112" s="418">
        <f t="shared" si="82"/>
        <v>1422</v>
      </c>
      <c r="MC112" s="418">
        <f t="shared" si="82"/>
        <v>1429</v>
      </c>
      <c r="MD112" s="418">
        <f t="shared" si="82"/>
        <v>1359</v>
      </c>
      <c r="ME112" s="418">
        <f t="shared" si="82"/>
        <v>1371</v>
      </c>
      <c r="MF112" s="418">
        <f t="shared" si="82"/>
        <v>1354</v>
      </c>
      <c r="MG112" s="418">
        <f t="shared" si="82"/>
        <v>1372</v>
      </c>
      <c r="MH112" s="418">
        <f t="shared" si="82"/>
        <v>1340</v>
      </c>
      <c r="MI112" s="418">
        <f t="shared" si="82"/>
        <v>1347</v>
      </c>
      <c r="MJ112" s="418">
        <f t="shared" si="82"/>
        <v>1376</v>
      </c>
      <c r="MK112" s="418">
        <f t="shared" si="82"/>
        <v>1400</v>
      </c>
      <c r="ML112" s="418">
        <f t="shared" si="82"/>
        <v>1388</v>
      </c>
      <c r="MM112" s="418">
        <f t="shared" si="82"/>
        <v>1345</v>
      </c>
      <c r="MN112" s="418">
        <f t="shared" si="82"/>
        <v>1344</v>
      </c>
      <c r="MO112" s="418">
        <f t="shared" si="82"/>
        <v>1344</v>
      </c>
      <c r="MP112" s="418">
        <f t="shared" ref="MP112" si="83">SUM(MP88:MP111)</f>
        <v>1332</v>
      </c>
      <c r="MQ112" s="418">
        <f t="shared" si="82"/>
        <v>1273</v>
      </c>
      <c r="MR112" s="418">
        <f t="shared" si="82"/>
        <v>1292</v>
      </c>
      <c r="MS112" s="418">
        <f t="shared" si="82"/>
        <v>1300</v>
      </c>
      <c r="MT112" s="418">
        <f t="shared" si="82"/>
        <v>1318</v>
      </c>
      <c r="MU112" s="418">
        <f t="shared" si="82"/>
        <v>1306</v>
      </c>
      <c r="MV112" s="418">
        <f t="shared" si="82"/>
        <v>1316</v>
      </c>
      <c r="MW112" s="418">
        <f t="shared" si="82"/>
        <v>1304</v>
      </c>
      <c r="MX112" s="418">
        <f t="shared" si="82"/>
        <v>1329</v>
      </c>
      <c r="MY112" s="418"/>
      <c r="MZ112" s="418">
        <f t="shared" ref="MZ112:OO112" si="84">SUM(MZ88:MZ111)</f>
        <v>1258</v>
      </c>
      <c r="NA112" s="418">
        <f t="shared" si="84"/>
        <v>1267</v>
      </c>
      <c r="NB112" s="418">
        <f t="shared" si="84"/>
        <v>1286</v>
      </c>
      <c r="NC112" s="418">
        <f t="shared" si="84"/>
        <v>1292</v>
      </c>
      <c r="ND112" s="418">
        <f t="shared" si="84"/>
        <v>1259</v>
      </c>
      <c r="NE112" s="418">
        <f t="shared" si="84"/>
        <v>1278</v>
      </c>
      <c r="NF112" s="418">
        <f t="shared" si="84"/>
        <v>1308</v>
      </c>
      <c r="NG112" s="418">
        <f t="shared" si="84"/>
        <v>1298</v>
      </c>
      <c r="NH112" s="418">
        <f t="shared" si="84"/>
        <v>1289</v>
      </c>
      <c r="NI112" s="418">
        <f t="shared" si="84"/>
        <v>1206</v>
      </c>
      <c r="NJ112" s="418">
        <f t="shared" si="84"/>
        <v>1213</v>
      </c>
      <c r="NK112" s="418">
        <f t="shared" si="84"/>
        <v>1262</v>
      </c>
      <c r="NL112" s="418">
        <f t="shared" si="84"/>
        <v>1252</v>
      </c>
      <c r="NM112" s="418">
        <f t="shared" si="84"/>
        <v>1213</v>
      </c>
      <c r="NN112" s="418">
        <f t="shared" si="84"/>
        <v>1205</v>
      </c>
      <c r="NO112" s="418">
        <f t="shared" si="84"/>
        <v>1194</v>
      </c>
      <c r="NP112" s="418">
        <f t="shared" si="84"/>
        <v>1193</v>
      </c>
      <c r="NQ112" s="418">
        <f t="shared" si="84"/>
        <v>1163</v>
      </c>
      <c r="NR112" s="418">
        <f t="shared" si="84"/>
        <v>1168</v>
      </c>
      <c r="NS112" s="418">
        <f t="shared" si="84"/>
        <v>1168</v>
      </c>
      <c r="NT112" s="418">
        <f t="shared" si="84"/>
        <v>1159</v>
      </c>
      <c r="NU112" s="418">
        <f t="shared" si="84"/>
        <v>1122</v>
      </c>
      <c r="NV112" s="418">
        <f t="shared" si="84"/>
        <v>1100</v>
      </c>
      <c r="NW112" s="418">
        <f t="shared" si="84"/>
        <v>1088</v>
      </c>
      <c r="NX112" s="418">
        <f t="shared" si="84"/>
        <v>1110</v>
      </c>
      <c r="NY112" s="418">
        <f t="shared" si="84"/>
        <v>1075</v>
      </c>
      <c r="NZ112" s="418">
        <f t="shared" si="84"/>
        <v>1017</v>
      </c>
      <c r="OA112" s="418">
        <f t="shared" si="84"/>
        <v>1024</v>
      </c>
      <c r="OB112" s="418">
        <f t="shared" si="84"/>
        <v>1028</v>
      </c>
      <c r="OC112" s="418">
        <f t="shared" si="84"/>
        <v>1066</v>
      </c>
      <c r="OD112" s="418">
        <f t="shared" si="84"/>
        <v>1018</v>
      </c>
      <c r="OE112" s="418">
        <f t="shared" si="84"/>
        <v>1038</v>
      </c>
      <c r="OF112" s="418">
        <f t="shared" si="84"/>
        <v>1057</v>
      </c>
      <c r="OG112" s="418">
        <f t="shared" si="84"/>
        <v>1088</v>
      </c>
      <c r="OH112" s="418">
        <f t="shared" si="84"/>
        <v>1067</v>
      </c>
      <c r="OI112" s="418">
        <f t="shared" si="84"/>
        <v>1064</v>
      </c>
      <c r="OJ112" s="418">
        <f t="shared" si="84"/>
        <v>1068</v>
      </c>
      <c r="OK112" s="418">
        <f t="shared" si="84"/>
        <v>1083</v>
      </c>
      <c r="OL112" s="418">
        <f t="shared" si="84"/>
        <v>1126</v>
      </c>
      <c r="OM112" s="418">
        <f t="shared" si="84"/>
        <v>1099</v>
      </c>
      <c r="ON112" s="418">
        <f t="shared" si="84"/>
        <v>1076</v>
      </c>
      <c r="OO112" s="418">
        <f t="shared" si="84"/>
        <v>1088</v>
      </c>
      <c r="OP112" s="418">
        <f>SUM(OP88:OP111)</f>
        <v>1088</v>
      </c>
      <c r="OQ112" s="418">
        <f t="shared" ref="OQ112:PT112" si="85">SUM(OQ88:OQ111)</f>
        <v>1074</v>
      </c>
      <c r="OR112" s="418">
        <f t="shared" si="85"/>
        <v>1060</v>
      </c>
      <c r="OS112" s="418">
        <f t="shared" si="85"/>
        <v>1090</v>
      </c>
      <c r="OT112" s="418">
        <f t="shared" si="85"/>
        <v>1111</v>
      </c>
      <c r="OU112" s="418">
        <f t="shared" si="85"/>
        <v>1102</v>
      </c>
      <c r="OV112" s="418">
        <f t="shared" si="85"/>
        <v>1073</v>
      </c>
      <c r="OW112" s="418">
        <f t="shared" si="85"/>
        <v>1055</v>
      </c>
      <c r="OX112" s="418">
        <f t="shared" si="85"/>
        <v>0</v>
      </c>
      <c r="OY112" s="418">
        <f t="shared" si="85"/>
        <v>0</v>
      </c>
      <c r="OZ112" s="418">
        <f t="shared" si="85"/>
        <v>0</v>
      </c>
      <c r="PA112" s="418">
        <f t="shared" si="85"/>
        <v>0</v>
      </c>
      <c r="PB112" s="418">
        <f t="shared" si="85"/>
        <v>0</v>
      </c>
      <c r="PC112" s="418">
        <f t="shared" si="85"/>
        <v>0</v>
      </c>
      <c r="PD112" s="418">
        <f t="shared" si="85"/>
        <v>0</v>
      </c>
      <c r="PE112" s="418">
        <f t="shared" si="85"/>
        <v>0</v>
      </c>
      <c r="PF112" s="418">
        <f t="shared" si="85"/>
        <v>0</v>
      </c>
      <c r="PG112" s="418">
        <f t="shared" si="85"/>
        <v>0</v>
      </c>
      <c r="PH112" s="418">
        <f t="shared" si="85"/>
        <v>0</v>
      </c>
      <c r="PI112" s="418">
        <f t="shared" si="85"/>
        <v>0</v>
      </c>
      <c r="PJ112" s="418">
        <f t="shared" si="85"/>
        <v>0</v>
      </c>
      <c r="PK112" s="418">
        <f t="shared" si="85"/>
        <v>0</v>
      </c>
      <c r="PL112" s="418">
        <f t="shared" si="85"/>
        <v>0</v>
      </c>
      <c r="PM112" s="418">
        <f t="shared" si="85"/>
        <v>0</v>
      </c>
      <c r="PN112" s="418">
        <f t="shared" si="85"/>
        <v>0</v>
      </c>
      <c r="PO112" s="418">
        <f t="shared" si="85"/>
        <v>0</v>
      </c>
      <c r="PP112" s="418">
        <f t="shared" si="85"/>
        <v>0</v>
      </c>
      <c r="PQ112" s="418">
        <f t="shared" si="85"/>
        <v>0</v>
      </c>
      <c r="PR112" s="418">
        <f t="shared" si="85"/>
        <v>0</v>
      </c>
      <c r="PS112" s="418">
        <f t="shared" si="85"/>
        <v>0</v>
      </c>
      <c r="PT112" s="418">
        <f t="shared" si="85"/>
        <v>0</v>
      </c>
    </row>
    <row r="113" spans="1:413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13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13" x14ac:dyDescent="0.2">
      <c r="B115" s="1">
        <v>1</v>
      </c>
      <c r="C115" s="166">
        <f t="shared" ref="C115:C138" ca="1" si="86">OFFSET($F$114,$B115,$E$4)</f>
        <v>43</v>
      </c>
      <c r="D115" s="167">
        <f ca="1">IF(C7&gt;0,C115/C7,0)</f>
        <v>0.14625850340136054</v>
      </c>
      <c r="E115" s="187">
        <f ca="1">RANK(D115,$D$115:$D$138,1)</f>
        <v>19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87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</row>
    <row r="116" spans="1:413" x14ac:dyDescent="0.2">
      <c r="A116" s="55"/>
      <c r="B116" s="1">
        <v>2</v>
      </c>
      <c r="C116" s="166">
        <f t="shared" ca="1" si="86"/>
        <v>19</v>
      </c>
      <c r="D116" s="167">
        <f t="shared" ref="D116:D139" ca="1" si="88">IF(C8&gt;0,C116/C8,0)</f>
        <v>0.16101694915254236</v>
      </c>
      <c r="E116" s="187">
        <f t="shared" ref="E116:E138" ca="1" si="89">RANK(D116,$D$115:$D$138,1)</f>
        <v>20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87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9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9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9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93">ROUND(AVERAGE(KP116:KY116,LJ116),0)</f>
        <v>13</v>
      </c>
      <c r="LA116" s="476">
        <f t="shared" ref="LA116:LA138" si="94">ROUND(AVERAGE(KQ116:KY116,LJ116:LK116),0)</f>
        <v>14</v>
      </c>
      <c r="LB116" s="476">
        <f t="shared" ref="LB116:LB138" si="95">ROUND(AVERAGE(KR116:KY116,LJ116:LL116),0)</f>
        <v>16</v>
      </c>
      <c r="LC116" s="476">
        <f t="shared" ref="LC116:LC138" si="96">ROUND(AVERAGE(KS116:KY116,LJ116:LM116),0)</f>
        <v>17</v>
      </c>
      <c r="LD116" s="476">
        <f t="shared" ref="LD116:LD138" si="97">ROUND(AVERAGE(KT116:KY116,LJ116:LN116),0)</f>
        <v>19</v>
      </c>
      <c r="LE116" s="476">
        <f t="shared" ref="LE116:LE138" si="98">ROUND(AVERAGE(KU116:KY116,LJ116:LO116),0)</f>
        <v>19</v>
      </c>
      <c r="LF116" s="476">
        <f t="shared" ref="LF116:LF138" si="99">ROUND(AVERAGE(KV116:KY116,LJ116:LP116),0)</f>
        <v>19</v>
      </c>
      <c r="LG116" s="476">
        <f t="shared" ref="LG116:LG138" si="100">ROUND(AVERAGE(KW116:KY116,LJ116:LQ116),0)</f>
        <v>19</v>
      </c>
      <c r="LH116" s="476">
        <f t="shared" ref="LH116:LH138" si="101">ROUND(AVERAGE(KX116:KY116,LJ116:LR116),0)</f>
        <v>18</v>
      </c>
      <c r="LI116" s="476">
        <f t="shared" ref="LI116:LI138" si="10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</row>
    <row r="117" spans="1:413" x14ac:dyDescent="0.2">
      <c r="B117" s="1">
        <v>3</v>
      </c>
      <c r="C117" s="166">
        <f t="shared" ca="1" si="86"/>
        <v>16</v>
      </c>
      <c r="D117" s="167">
        <f t="shared" ca="1" si="88"/>
        <v>0.20512820512820512</v>
      </c>
      <c r="E117" s="187">
        <f t="shared" ca="1" si="89"/>
        <v>23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87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9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9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9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93"/>
        <v>12</v>
      </c>
      <c r="LA117" s="476">
        <f t="shared" si="94"/>
        <v>12</v>
      </c>
      <c r="LB117" s="476">
        <f t="shared" si="95"/>
        <v>13</v>
      </c>
      <c r="LC117" s="476">
        <f t="shared" si="96"/>
        <v>13</v>
      </c>
      <c r="LD117" s="476">
        <f t="shared" si="97"/>
        <v>14</v>
      </c>
      <c r="LE117" s="476">
        <f t="shared" si="98"/>
        <v>14</v>
      </c>
      <c r="LF117" s="476">
        <f t="shared" si="99"/>
        <v>15</v>
      </c>
      <c r="LG117" s="476">
        <f t="shared" si="100"/>
        <v>15</v>
      </c>
      <c r="LH117" s="476">
        <f t="shared" si="101"/>
        <v>15</v>
      </c>
      <c r="LI117" s="476">
        <f t="shared" si="10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</row>
    <row r="118" spans="1:413" x14ac:dyDescent="0.2">
      <c r="A118" s="55"/>
      <c r="B118" s="1">
        <v>4</v>
      </c>
      <c r="C118" s="166">
        <f t="shared" ca="1" si="86"/>
        <v>13</v>
      </c>
      <c r="D118" s="167">
        <f t="shared" ca="1" si="88"/>
        <v>0.13</v>
      </c>
      <c r="E118" s="187">
        <f t="shared" ca="1" si="89"/>
        <v>17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87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9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9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9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93"/>
        <v>12</v>
      </c>
      <c r="LA118" s="476">
        <f t="shared" si="94"/>
        <v>12</v>
      </c>
      <c r="LB118" s="476">
        <f t="shared" si="95"/>
        <v>12</v>
      </c>
      <c r="LC118" s="476">
        <f t="shared" si="96"/>
        <v>12</v>
      </c>
      <c r="LD118" s="476">
        <f t="shared" si="97"/>
        <v>12</v>
      </c>
      <c r="LE118" s="476">
        <f t="shared" si="98"/>
        <v>12</v>
      </c>
      <c r="LF118" s="476">
        <f t="shared" si="99"/>
        <v>12</v>
      </c>
      <c r="LG118" s="476">
        <f t="shared" si="100"/>
        <v>12</v>
      </c>
      <c r="LH118" s="476">
        <f t="shared" si="101"/>
        <v>11</v>
      </c>
      <c r="LI118" s="476">
        <f t="shared" si="10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</row>
    <row r="119" spans="1:413" s="144" customFormat="1" x14ac:dyDescent="0.2">
      <c r="A119" s="318"/>
      <c r="B119" s="318">
        <v>5</v>
      </c>
      <c r="C119" s="319">
        <f t="shared" ca="1" si="86"/>
        <v>44</v>
      </c>
      <c r="D119" s="320">
        <f t="shared" ca="1" si="88"/>
        <v>9.1858037578288101E-2</v>
      </c>
      <c r="E119" s="323">
        <f t="shared" ca="1" si="89"/>
        <v>9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87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90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91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92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93"/>
        <v>43</v>
      </c>
      <c r="LA119" s="476">
        <f t="shared" si="94"/>
        <v>42</v>
      </c>
      <c r="LB119" s="476">
        <f t="shared" si="95"/>
        <v>43</v>
      </c>
      <c r="LC119" s="476">
        <f t="shared" si="96"/>
        <v>41</v>
      </c>
      <c r="LD119" s="476">
        <f t="shared" si="97"/>
        <v>40</v>
      </c>
      <c r="LE119" s="476">
        <f t="shared" si="98"/>
        <v>39</v>
      </c>
      <c r="LF119" s="476">
        <f t="shared" si="99"/>
        <v>40</v>
      </c>
      <c r="LG119" s="476">
        <f t="shared" si="100"/>
        <v>41</v>
      </c>
      <c r="LH119" s="476">
        <f t="shared" si="101"/>
        <v>40</v>
      </c>
      <c r="LI119" s="476">
        <f t="shared" si="102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</row>
    <row r="120" spans="1:413" s="144" customFormat="1" x14ac:dyDescent="0.2">
      <c r="A120" s="55"/>
      <c r="B120" s="318">
        <v>6</v>
      </c>
      <c r="C120" s="319">
        <f t="shared" ca="1" si="86"/>
        <v>3</v>
      </c>
      <c r="D120" s="320">
        <f t="shared" ca="1" si="88"/>
        <v>5.3571428571428568E-2</v>
      </c>
      <c r="E120" s="323">
        <f t="shared" ca="1" si="89"/>
        <v>3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87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90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91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92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93"/>
        <v>20</v>
      </c>
      <c r="LA120" s="476">
        <f t="shared" si="94"/>
        <v>21</v>
      </c>
      <c r="LB120" s="476">
        <f t="shared" si="95"/>
        <v>20</v>
      </c>
      <c r="LC120" s="476">
        <f t="shared" si="96"/>
        <v>19</v>
      </c>
      <c r="LD120" s="476">
        <f t="shared" si="97"/>
        <v>18</v>
      </c>
      <c r="LE120" s="476">
        <f t="shared" si="98"/>
        <v>17</v>
      </c>
      <c r="LF120" s="476">
        <f t="shared" si="99"/>
        <v>15</v>
      </c>
      <c r="LG120" s="476">
        <f t="shared" si="100"/>
        <v>14</v>
      </c>
      <c r="LH120" s="476">
        <f t="shared" si="101"/>
        <v>14</v>
      </c>
      <c r="LI120" s="476">
        <f t="shared" si="102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</row>
    <row r="121" spans="1:413" s="144" customFormat="1" x14ac:dyDescent="0.2">
      <c r="A121" s="318"/>
      <c r="B121" s="318">
        <v>7</v>
      </c>
      <c r="C121" s="319">
        <f t="shared" ca="1" si="86"/>
        <v>10</v>
      </c>
      <c r="D121" s="320">
        <f t="shared" ca="1" si="88"/>
        <v>0.10101010101010101</v>
      </c>
      <c r="E121" s="323">
        <f t="shared" ca="1" si="89"/>
        <v>13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87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90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91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92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93"/>
        <v>14</v>
      </c>
      <c r="LA121" s="476">
        <f t="shared" si="94"/>
        <v>14</v>
      </c>
      <c r="LB121" s="476">
        <f t="shared" si="95"/>
        <v>13</v>
      </c>
      <c r="LC121" s="476">
        <f t="shared" si="96"/>
        <v>12</v>
      </c>
      <c r="LD121" s="476">
        <f t="shared" si="97"/>
        <v>11</v>
      </c>
      <c r="LE121" s="476">
        <f t="shared" si="98"/>
        <v>10</v>
      </c>
      <c r="LF121" s="476">
        <f t="shared" si="99"/>
        <v>10</v>
      </c>
      <c r="LG121" s="476">
        <f t="shared" si="100"/>
        <v>10</v>
      </c>
      <c r="LH121" s="476">
        <f t="shared" si="101"/>
        <v>10</v>
      </c>
      <c r="LI121" s="476">
        <f t="shared" si="102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</row>
    <row r="122" spans="1:413" s="144" customFormat="1" x14ac:dyDescent="0.2">
      <c r="A122" s="55"/>
      <c r="B122" s="318">
        <v>8</v>
      </c>
      <c r="C122" s="319">
        <f t="shared" ca="1" si="86"/>
        <v>152</v>
      </c>
      <c r="D122" s="320">
        <f t="shared" ca="1" si="88"/>
        <v>0.1300256629597947</v>
      </c>
      <c r="E122" s="323">
        <f t="shared" ca="1" si="89"/>
        <v>18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87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90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91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92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93"/>
        <v>272</v>
      </c>
      <c r="LA122" s="476">
        <f t="shared" si="94"/>
        <v>270</v>
      </c>
      <c r="LB122" s="476">
        <f t="shared" si="95"/>
        <v>267</v>
      </c>
      <c r="LC122" s="476">
        <f t="shared" si="96"/>
        <v>262</v>
      </c>
      <c r="LD122" s="476">
        <f t="shared" si="97"/>
        <v>262</v>
      </c>
      <c r="LE122" s="476">
        <f t="shared" si="98"/>
        <v>264</v>
      </c>
      <c r="LF122" s="476">
        <f t="shared" si="99"/>
        <v>263</v>
      </c>
      <c r="LG122" s="476">
        <f t="shared" si="100"/>
        <v>255</v>
      </c>
      <c r="LH122" s="476">
        <f t="shared" si="101"/>
        <v>244</v>
      </c>
      <c r="LI122" s="476">
        <f t="shared" si="102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</row>
    <row r="123" spans="1:413" s="144" customFormat="1" x14ac:dyDescent="0.2">
      <c r="A123" s="318"/>
      <c r="B123" s="318">
        <v>9</v>
      </c>
      <c r="C123" s="319">
        <f t="shared" ca="1" si="86"/>
        <v>14</v>
      </c>
      <c r="D123" s="320">
        <f t="shared" ca="1" si="88"/>
        <v>7.179487179487179E-2</v>
      </c>
      <c r="E123" s="323">
        <f t="shared" ca="1" si="89"/>
        <v>6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87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90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91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92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93"/>
        <v>26</v>
      </c>
      <c r="LA123" s="476">
        <f t="shared" si="94"/>
        <v>26</v>
      </c>
      <c r="LB123" s="476">
        <f t="shared" si="95"/>
        <v>26</v>
      </c>
      <c r="LC123" s="476">
        <f t="shared" si="96"/>
        <v>25</v>
      </c>
      <c r="LD123" s="476">
        <f t="shared" si="97"/>
        <v>25</v>
      </c>
      <c r="LE123" s="476">
        <f t="shared" si="98"/>
        <v>25</v>
      </c>
      <c r="LF123" s="476">
        <f t="shared" si="99"/>
        <v>24</v>
      </c>
      <c r="LG123" s="476">
        <f t="shared" si="100"/>
        <v>24</v>
      </c>
      <c r="LH123" s="476">
        <f t="shared" si="101"/>
        <v>24</v>
      </c>
      <c r="LI123" s="476">
        <f t="shared" si="102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</row>
    <row r="124" spans="1:413" s="144" customFormat="1" x14ac:dyDescent="0.2">
      <c r="A124" s="55"/>
      <c r="B124" s="318">
        <v>10</v>
      </c>
      <c r="C124" s="319">
        <f t="shared" ca="1" si="86"/>
        <v>31</v>
      </c>
      <c r="D124" s="320">
        <f t="shared" ca="1" si="88"/>
        <v>0.10333333333333333</v>
      </c>
      <c r="E124" s="323">
        <f t="shared" ca="1" si="89"/>
        <v>14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87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90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91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92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93"/>
        <v>24</v>
      </c>
      <c r="LA124" s="476">
        <f t="shared" si="94"/>
        <v>24</v>
      </c>
      <c r="LB124" s="476">
        <f t="shared" si="95"/>
        <v>24</v>
      </c>
      <c r="LC124" s="476">
        <f t="shared" si="96"/>
        <v>24</v>
      </c>
      <c r="LD124" s="476">
        <f t="shared" si="97"/>
        <v>24</v>
      </c>
      <c r="LE124" s="476">
        <f t="shared" si="98"/>
        <v>23</v>
      </c>
      <c r="LF124" s="476">
        <f t="shared" si="99"/>
        <v>22</v>
      </c>
      <c r="LG124" s="476">
        <f t="shared" si="100"/>
        <v>23</v>
      </c>
      <c r="LH124" s="476">
        <f t="shared" si="101"/>
        <v>22</v>
      </c>
      <c r="LI124" s="476">
        <f t="shared" si="102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</row>
    <row r="125" spans="1:413" s="144" customFormat="1" x14ac:dyDescent="0.2">
      <c r="A125" s="318"/>
      <c r="B125" s="318">
        <v>11</v>
      </c>
      <c r="C125" s="319">
        <f t="shared" ca="1" si="86"/>
        <v>57</v>
      </c>
      <c r="D125" s="320">
        <f t="shared" ca="1" si="88"/>
        <v>9.8106712564543896E-2</v>
      </c>
      <c r="E125" s="323">
        <f t="shared" ca="1" si="89"/>
        <v>11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87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90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91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92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93"/>
        <v>58</v>
      </c>
      <c r="LA125" s="476">
        <f t="shared" si="94"/>
        <v>59</v>
      </c>
      <c r="LB125" s="476">
        <f t="shared" si="95"/>
        <v>60</v>
      </c>
      <c r="LC125" s="476">
        <f t="shared" si="96"/>
        <v>60</v>
      </c>
      <c r="LD125" s="476">
        <f t="shared" si="97"/>
        <v>61</v>
      </c>
      <c r="LE125" s="476">
        <f t="shared" si="98"/>
        <v>62</v>
      </c>
      <c r="LF125" s="476">
        <f t="shared" si="99"/>
        <v>61</v>
      </c>
      <c r="LG125" s="476">
        <f t="shared" si="100"/>
        <v>59</v>
      </c>
      <c r="LH125" s="476">
        <f t="shared" si="101"/>
        <v>57</v>
      </c>
      <c r="LI125" s="476">
        <f t="shared" si="102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</row>
    <row r="126" spans="1:413" s="144" customFormat="1" x14ac:dyDescent="0.2">
      <c r="A126" s="55"/>
      <c r="B126" s="318">
        <v>12</v>
      </c>
      <c r="C126" s="319">
        <f t="shared" ca="1" si="86"/>
        <v>102</v>
      </c>
      <c r="D126" s="320">
        <f t="shared" ca="1" si="88"/>
        <v>9.0106007067137811E-2</v>
      </c>
      <c r="E126" s="323">
        <f t="shared" ca="1" si="89"/>
        <v>8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87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90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91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92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93"/>
        <v>104</v>
      </c>
      <c r="LA126" s="476">
        <f t="shared" si="94"/>
        <v>103</v>
      </c>
      <c r="LB126" s="476">
        <f t="shared" si="95"/>
        <v>101</v>
      </c>
      <c r="LC126" s="476">
        <f t="shared" si="96"/>
        <v>103</v>
      </c>
      <c r="LD126" s="476">
        <f t="shared" si="97"/>
        <v>103</v>
      </c>
      <c r="LE126" s="476">
        <f t="shared" si="98"/>
        <v>105</v>
      </c>
      <c r="LF126" s="476">
        <f t="shared" si="99"/>
        <v>106</v>
      </c>
      <c r="LG126" s="476">
        <f t="shared" si="100"/>
        <v>105</v>
      </c>
      <c r="LH126" s="476">
        <f t="shared" si="101"/>
        <v>106</v>
      </c>
      <c r="LI126" s="476">
        <f t="shared" si="102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</row>
    <row r="127" spans="1:413" s="144" customFormat="1" x14ac:dyDescent="0.2">
      <c r="A127" s="318"/>
      <c r="B127" s="318">
        <v>13</v>
      </c>
      <c r="C127" s="319">
        <f t="shared" ca="1" si="86"/>
        <v>20</v>
      </c>
      <c r="D127" s="320">
        <f t="shared" ca="1" si="88"/>
        <v>0.21505376344086022</v>
      </c>
      <c r="E127" s="323">
        <f t="shared" ca="1" si="89"/>
        <v>24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87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90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91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92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93"/>
        <v>32</v>
      </c>
      <c r="LA127" s="476">
        <f t="shared" si="94"/>
        <v>34</v>
      </c>
      <c r="LB127" s="476">
        <f t="shared" si="95"/>
        <v>35</v>
      </c>
      <c r="LC127" s="476">
        <f t="shared" si="96"/>
        <v>35</v>
      </c>
      <c r="LD127" s="476">
        <f t="shared" si="97"/>
        <v>34</v>
      </c>
      <c r="LE127" s="476">
        <f t="shared" si="98"/>
        <v>36</v>
      </c>
      <c r="LF127" s="476">
        <f t="shared" si="99"/>
        <v>38</v>
      </c>
      <c r="LG127" s="476">
        <f t="shared" si="100"/>
        <v>38</v>
      </c>
      <c r="LH127" s="476">
        <f t="shared" si="101"/>
        <v>38</v>
      </c>
      <c r="LI127" s="476">
        <f t="shared" si="102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</row>
    <row r="128" spans="1:413" s="144" customFormat="1" x14ac:dyDescent="0.2">
      <c r="A128" s="55"/>
      <c r="B128" s="318">
        <v>14</v>
      </c>
      <c r="C128" s="319">
        <f t="shared" ca="1" si="86"/>
        <v>1</v>
      </c>
      <c r="D128" s="320">
        <f t="shared" ca="1" si="88"/>
        <v>2.1459227467811159E-3</v>
      </c>
      <c r="E128" s="323">
        <f t="shared" ca="1" si="89"/>
        <v>1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87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90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91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92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93"/>
        <v>15</v>
      </c>
      <c r="LA128" s="476">
        <f t="shared" si="94"/>
        <v>16</v>
      </c>
      <c r="LB128" s="476">
        <f t="shared" si="95"/>
        <v>16</v>
      </c>
      <c r="LC128" s="476">
        <f t="shared" si="96"/>
        <v>17</v>
      </c>
      <c r="LD128" s="476">
        <f t="shared" si="97"/>
        <v>17</v>
      </c>
      <c r="LE128" s="476">
        <f t="shared" si="98"/>
        <v>17</v>
      </c>
      <c r="LF128" s="476">
        <f t="shared" si="99"/>
        <v>16</v>
      </c>
      <c r="LG128" s="476">
        <f t="shared" si="100"/>
        <v>16</v>
      </c>
      <c r="LH128" s="476">
        <f t="shared" si="101"/>
        <v>16</v>
      </c>
      <c r="LI128" s="476">
        <f t="shared" si="102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</row>
    <row r="129" spans="1:436" s="144" customFormat="1" x14ac:dyDescent="0.2">
      <c r="A129" s="318"/>
      <c r="B129" s="318">
        <v>15</v>
      </c>
      <c r="C129" s="319">
        <f t="shared" ca="1" si="86"/>
        <v>25</v>
      </c>
      <c r="D129" s="320">
        <f t="shared" ca="1" si="88"/>
        <v>3.8580246913580245E-2</v>
      </c>
      <c r="E129" s="323">
        <f t="shared" ca="1" si="89"/>
        <v>2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87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90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91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92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93"/>
        <v>29</v>
      </c>
      <c r="LA129" s="476">
        <f t="shared" si="94"/>
        <v>28</v>
      </c>
      <c r="LB129" s="476">
        <f t="shared" si="95"/>
        <v>28</v>
      </c>
      <c r="LC129" s="476">
        <f t="shared" si="96"/>
        <v>28</v>
      </c>
      <c r="LD129" s="476">
        <f t="shared" si="97"/>
        <v>29</v>
      </c>
      <c r="LE129" s="476">
        <f t="shared" si="98"/>
        <v>29</v>
      </c>
      <c r="LF129" s="476">
        <f t="shared" si="99"/>
        <v>28</v>
      </c>
      <c r="LG129" s="476">
        <f t="shared" si="100"/>
        <v>28</v>
      </c>
      <c r="LH129" s="476">
        <f t="shared" si="101"/>
        <v>29</v>
      </c>
      <c r="LI129" s="476">
        <f t="shared" si="102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</row>
    <row r="130" spans="1:436" s="144" customFormat="1" x14ac:dyDescent="0.2">
      <c r="A130" s="55"/>
      <c r="B130" s="318">
        <v>16</v>
      </c>
      <c r="C130" s="319">
        <f t="shared" ca="1" si="86"/>
        <v>18</v>
      </c>
      <c r="D130" s="320">
        <f t="shared" ca="1" si="88"/>
        <v>6.1433447098976107E-2</v>
      </c>
      <c r="E130" s="323">
        <f t="shared" ca="1" si="89"/>
        <v>4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87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90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91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92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93"/>
        <v>10</v>
      </c>
      <c r="LA130" s="476">
        <f t="shared" si="94"/>
        <v>10</v>
      </c>
      <c r="LB130" s="476">
        <f t="shared" si="95"/>
        <v>10</v>
      </c>
      <c r="LC130" s="476">
        <f t="shared" si="96"/>
        <v>11</v>
      </c>
      <c r="LD130" s="476">
        <f t="shared" si="97"/>
        <v>11</v>
      </c>
      <c r="LE130" s="476">
        <f t="shared" si="98"/>
        <v>12</v>
      </c>
      <c r="LF130" s="476">
        <f t="shared" si="99"/>
        <v>13</v>
      </c>
      <c r="LG130" s="476">
        <f t="shared" si="100"/>
        <v>13</v>
      </c>
      <c r="LH130" s="476">
        <f t="shared" si="101"/>
        <v>13</v>
      </c>
      <c r="LI130" s="476">
        <f t="shared" si="102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</row>
    <row r="131" spans="1:436" s="144" customFormat="1" x14ac:dyDescent="0.2">
      <c r="A131" s="318"/>
      <c r="B131" s="318">
        <v>17</v>
      </c>
      <c r="C131" s="319">
        <f t="shared" ca="1" si="86"/>
        <v>31</v>
      </c>
      <c r="D131" s="320">
        <f t="shared" ca="1" si="88"/>
        <v>9.3939393939393934E-2</v>
      </c>
      <c r="E131" s="323">
        <f t="shared" ca="1" si="89"/>
        <v>10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87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90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91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92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93"/>
        <v>39</v>
      </c>
      <c r="LA131" s="476">
        <f t="shared" si="94"/>
        <v>37</v>
      </c>
      <c r="LB131" s="476">
        <f t="shared" si="95"/>
        <v>35</v>
      </c>
      <c r="LC131" s="476">
        <f t="shared" si="96"/>
        <v>33</v>
      </c>
      <c r="LD131" s="476">
        <f t="shared" si="97"/>
        <v>31</v>
      </c>
      <c r="LE131" s="476">
        <f t="shared" si="98"/>
        <v>30</v>
      </c>
      <c r="LF131" s="476">
        <f t="shared" si="99"/>
        <v>30</v>
      </c>
      <c r="LG131" s="476">
        <f t="shared" si="100"/>
        <v>29</v>
      </c>
      <c r="LH131" s="476">
        <f t="shared" si="101"/>
        <v>27</v>
      </c>
      <c r="LI131" s="476">
        <f t="shared" si="102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</row>
    <row r="132" spans="1:436" s="144" customFormat="1" x14ac:dyDescent="0.2">
      <c r="A132" s="55"/>
      <c r="B132" s="318">
        <v>18</v>
      </c>
      <c r="C132" s="319">
        <f t="shared" ca="1" si="86"/>
        <v>58</v>
      </c>
      <c r="D132" s="320">
        <f t="shared" ca="1" si="88"/>
        <v>0.19795221843003413</v>
      </c>
      <c r="E132" s="323">
        <f t="shared" ca="1" si="89"/>
        <v>21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87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90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91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92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93"/>
        <v>41</v>
      </c>
      <c r="LA132" s="476">
        <f t="shared" si="94"/>
        <v>42</v>
      </c>
      <c r="LB132" s="476">
        <f t="shared" si="95"/>
        <v>42</v>
      </c>
      <c r="LC132" s="476">
        <f t="shared" si="96"/>
        <v>42</v>
      </c>
      <c r="LD132" s="476">
        <f t="shared" si="97"/>
        <v>43</v>
      </c>
      <c r="LE132" s="476">
        <f t="shared" si="98"/>
        <v>44</v>
      </c>
      <c r="LF132" s="476">
        <f t="shared" si="99"/>
        <v>44</v>
      </c>
      <c r="LG132" s="476">
        <f t="shared" si="100"/>
        <v>44</v>
      </c>
      <c r="LH132" s="476">
        <f t="shared" si="101"/>
        <v>44</v>
      </c>
      <c r="LI132" s="476">
        <f t="shared" si="102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</row>
    <row r="133" spans="1:436" s="144" customFormat="1" x14ac:dyDescent="0.2">
      <c r="A133" s="318"/>
      <c r="B133" s="318">
        <v>19</v>
      </c>
      <c r="C133" s="319">
        <f t="shared" ca="1" si="86"/>
        <v>11</v>
      </c>
      <c r="D133" s="320">
        <f t="shared" ca="1" si="88"/>
        <v>0.2</v>
      </c>
      <c r="E133" s="323">
        <f t="shared" ca="1" si="89"/>
        <v>22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87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90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91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92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93"/>
        <v>9</v>
      </c>
      <c r="LA133" s="476">
        <f t="shared" si="94"/>
        <v>9</v>
      </c>
      <c r="LB133" s="476">
        <f t="shared" si="95"/>
        <v>9</v>
      </c>
      <c r="LC133" s="476">
        <f t="shared" si="96"/>
        <v>9</v>
      </c>
      <c r="LD133" s="476">
        <f t="shared" si="97"/>
        <v>9</v>
      </c>
      <c r="LE133" s="476">
        <f t="shared" si="98"/>
        <v>9</v>
      </c>
      <c r="LF133" s="476">
        <f t="shared" si="99"/>
        <v>8</v>
      </c>
      <c r="LG133" s="476">
        <f t="shared" si="100"/>
        <v>8</v>
      </c>
      <c r="LH133" s="476">
        <f t="shared" si="101"/>
        <v>8</v>
      </c>
      <c r="LI133" s="476">
        <f t="shared" si="102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</row>
    <row r="134" spans="1:436" s="144" customFormat="1" x14ac:dyDescent="0.2">
      <c r="A134" s="55"/>
      <c r="B134" s="318">
        <v>20</v>
      </c>
      <c r="C134" s="319">
        <f t="shared" ca="1" si="86"/>
        <v>10</v>
      </c>
      <c r="D134" s="320">
        <f t="shared" ca="1" si="88"/>
        <v>7.0422535211267609E-2</v>
      </c>
      <c r="E134" s="323">
        <f t="shared" ca="1" si="89"/>
        <v>5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87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90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91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92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93"/>
        <v>15</v>
      </c>
      <c r="LA134" s="476">
        <f t="shared" si="94"/>
        <v>15</v>
      </c>
      <c r="LB134" s="476">
        <f t="shared" si="95"/>
        <v>16</v>
      </c>
      <c r="LC134" s="476">
        <f t="shared" si="96"/>
        <v>16</v>
      </c>
      <c r="LD134" s="476">
        <f t="shared" si="97"/>
        <v>15</v>
      </c>
      <c r="LE134" s="476">
        <f t="shared" si="98"/>
        <v>15</v>
      </c>
      <c r="LF134" s="476">
        <f t="shared" si="99"/>
        <v>16</v>
      </c>
      <c r="LG134" s="476">
        <f t="shared" si="100"/>
        <v>15</v>
      </c>
      <c r="LH134" s="476">
        <f t="shared" si="101"/>
        <v>15</v>
      </c>
      <c r="LI134" s="476">
        <f t="shared" si="102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</row>
    <row r="135" spans="1:436" s="144" customFormat="1" x14ac:dyDescent="0.2">
      <c r="A135" s="318"/>
      <c r="B135" s="318">
        <v>21</v>
      </c>
      <c r="C135" s="319">
        <f t="shared" ca="1" si="86"/>
        <v>46</v>
      </c>
      <c r="D135" s="320">
        <f t="shared" ca="1" si="88"/>
        <v>0.12398921832884097</v>
      </c>
      <c r="E135" s="323">
        <f t="shared" ca="1" si="89"/>
        <v>16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87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90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91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92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93"/>
        <v>61</v>
      </c>
      <c r="LA135" s="476">
        <f t="shared" si="94"/>
        <v>57</v>
      </c>
      <c r="LB135" s="476">
        <f t="shared" si="95"/>
        <v>55</v>
      </c>
      <c r="LC135" s="476">
        <f t="shared" si="96"/>
        <v>52</v>
      </c>
      <c r="LD135" s="476">
        <f t="shared" si="97"/>
        <v>50</v>
      </c>
      <c r="LE135" s="476">
        <f t="shared" si="98"/>
        <v>47</v>
      </c>
      <c r="LF135" s="476">
        <f t="shared" si="99"/>
        <v>44</v>
      </c>
      <c r="LG135" s="476">
        <f t="shared" si="100"/>
        <v>41</v>
      </c>
      <c r="LH135" s="476">
        <f t="shared" si="101"/>
        <v>40</v>
      </c>
      <c r="LI135" s="476">
        <f t="shared" si="102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</row>
    <row r="136" spans="1:436" s="144" customFormat="1" x14ac:dyDescent="0.2">
      <c r="A136" s="55"/>
      <c r="B136" s="318">
        <v>22</v>
      </c>
      <c r="C136" s="319">
        <f t="shared" ca="1" si="86"/>
        <v>78</v>
      </c>
      <c r="D136" s="320">
        <f t="shared" ca="1" si="88"/>
        <v>8.7640449438202248E-2</v>
      </c>
      <c r="E136" s="323">
        <f t="shared" ca="1" si="89"/>
        <v>7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87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90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91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92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93"/>
        <v>131</v>
      </c>
      <c r="LA136" s="476">
        <f t="shared" si="94"/>
        <v>130</v>
      </c>
      <c r="LB136" s="476">
        <f t="shared" si="95"/>
        <v>128</v>
      </c>
      <c r="LC136" s="476">
        <f t="shared" si="96"/>
        <v>126</v>
      </c>
      <c r="LD136" s="476">
        <f t="shared" si="97"/>
        <v>124</v>
      </c>
      <c r="LE136" s="476">
        <f t="shared" si="98"/>
        <v>125</v>
      </c>
      <c r="LF136" s="476">
        <f t="shared" si="99"/>
        <v>125</v>
      </c>
      <c r="LG136" s="476">
        <f t="shared" si="100"/>
        <v>125</v>
      </c>
      <c r="LH136" s="476">
        <f t="shared" si="101"/>
        <v>124</v>
      </c>
      <c r="LI136" s="476">
        <f t="shared" si="102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</row>
    <row r="137" spans="1:436" s="144" customFormat="1" x14ac:dyDescent="0.2">
      <c r="A137" s="318"/>
      <c r="B137" s="318">
        <v>23</v>
      </c>
      <c r="C137" s="319">
        <f t="shared" ca="1" si="86"/>
        <v>210</v>
      </c>
      <c r="D137" s="320">
        <f t="shared" ca="1" si="88"/>
        <v>0.11105235325224749</v>
      </c>
      <c r="E137" s="323">
        <f t="shared" ca="1" si="89"/>
        <v>15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87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90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91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92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93"/>
        <v>230</v>
      </c>
      <c r="LA137" s="476">
        <f t="shared" si="94"/>
        <v>233</v>
      </c>
      <c r="LB137" s="476">
        <f t="shared" si="95"/>
        <v>233</v>
      </c>
      <c r="LC137" s="476">
        <f t="shared" si="96"/>
        <v>226</v>
      </c>
      <c r="LD137" s="476">
        <f t="shared" si="97"/>
        <v>220</v>
      </c>
      <c r="LE137" s="476">
        <f t="shared" si="98"/>
        <v>221</v>
      </c>
      <c r="LF137" s="476">
        <f t="shared" si="99"/>
        <v>223</v>
      </c>
      <c r="LG137" s="476">
        <f t="shared" si="100"/>
        <v>223</v>
      </c>
      <c r="LH137" s="476">
        <f t="shared" si="101"/>
        <v>221</v>
      </c>
      <c r="LI137" s="476">
        <f t="shared" si="102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</row>
    <row r="138" spans="1:436" s="144" customFormat="1" x14ac:dyDescent="0.2">
      <c r="A138" s="55"/>
      <c r="B138" s="318">
        <v>24</v>
      </c>
      <c r="C138" s="319">
        <f t="shared" ca="1" si="86"/>
        <v>20</v>
      </c>
      <c r="D138" s="320">
        <f t="shared" ca="1" si="88"/>
        <v>9.8522167487684734E-2</v>
      </c>
      <c r="E138" s="323">
        <f t="shared" ca="1" si="89"/>
        <v>12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87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90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91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92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93"/>
        <v>27</v>
      </c>
      <c r="LA138" s="476">
        <f t="shared" si="94"/>
        <v>28</v>
      </c>
      <c r="LB138" s="476">
        <f t="shared" si="95"/>
        <v>27</v>
      </c>
      <c r="LC138" s="476">
        <f t="shared" si="96"/>
        <v>27</v>
      </c>
      <c r="LD138" s="476">
        <f t="shared" si="97"/>
        <v>26</v>
      </c>
      <c r="LE138" s="476">
        <f t="shared" si="98"/>
        <v>25</v>
      </c>
      <c r="LF138" s="476">
        <f t="shared" si="99"/>
        <v>25</v>
      </c>
      <c r="LG138" s="476">
        <f t="shared" si="100"/>
        <v>23</v>
      </c>
      <c r="LH138" s="476">
        <f t="shared" si="101"/>
        <v>22</v>
      </c>
      <c r="LI138" s="476">
        <f t="shared" si="102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</row>
    <row r="139" spans="1:436" x14ac:dyDescent="0.2">
      <c r="B139" s="27" t="s">
        <v>45</v>
      </c>
      <c r="C139" s="174">
        <f ca="1">SUM(C115:C138)</f>
        <v>1032</v>
      </c>
      <c r="D139" s="171">
        <f t="shared" ca="1" si="88"/>
        <v>0.10042818217205138</v>
      </c>
      <c r="E139" s="177"/>
      <c r="F139" s="172"/>
      <c r="G139" s="325">
        <f t="shared" ref="G139:R139" si="103">SUM(G115:G138)</f>
        <v>1179</v>
      </c>
      <c r="H139" s="325">
        <f t="shared" si="103"/>
        <v>1118</v>
      </c>
      <c r="I139" s="325">
        <f t="shared" si="103"/>
        <v>1141.5</v>
      </c>
      <c r="J139" s="325">
        <f t="shared" si="103"/>
        <v>1165</v>
      </c>
      <c r="K139" s="325">
        <f t="shared" si="103"/>
        <v>988</v>
      </c>
      <c r="L139" s="325">
        <f t="shared" si="103"/>
        <v>1043</v>
      </c>
      <c r="M139" s="325">
        <f t="shared" si="103"/>
        <v>1140</v>
      </c>
      <c r="N139" s="325">
        <f t="shared" si="103"/>
        <v>1166</v>
      </c>
      <c r="O139" s="325">
        <f t="shared" si="103"/>
        <v>1018</v>
      </c>
      <c r="P139" s="325">
        <f t="shared" si="103"/>
        <v>956</v>
      </c>
      <c r="Q139" s="325">
        <f t="shared" si="103"/>
        <v>1000</v>
      </c>
      <c r="R139" s="325">
        <f t="shared" si="103"/>
        <v>1026</v>
      </c>
      <c r="S139" s="325">
        <f t="shared" ref="S139:CD139" si="104">SUM(S115:S138)</f>
        <v>989</v>
      </c>
      <c r="T139" s="325">
        <f t="shared" si="104"/>
        <v>906</v>
      </c>
      <c r="U139" s="325">
        <f t="shared" si="104"/>
        <v>955</v>
      </c>
      <c r="V139" s="325">
        <f t="shared" si="104"/>
        <v>969</v>
      </c>
      <c r="W139" s="325">
        <f t="shared" si="104"/>
        <v>974</v>
      </c>
      <c r="X139" s="325">
        <f t="shared" si="104"/>
        <v>940</v>
      </c>
      <c r="Y139" s="325">
        <f t="shared" si="104"/>
        <v>902</v>
      </c>
      <c r="Z139" s="325">
        <f t="shared" si="104"/>
        <v>919</v>
      </c>
      <c r="AA139" s="325">
        <f t="shared" si="104"/>
        <v>939</v>
      </c>
      <c r="AB139" s="325">
        <f t="shared" si="104"/>
        <v>915</v>
      </c>
      <c r="AC139" s="325">
        <f t="shared" si="104"/>
        <v>980</v>
      </c>
      <c r="AD139" s="325">
        <f t="shared" si="104"/>
        <v>1110</v>
      </c>
      <c r="AE139" s="325">
        <f t="shared" si="104"/>
        <v>1082</v>
      </c>
      <c r="AF139" s="325">
        <f t="shared" si="104"/>
        <v>1045</v>
      </c>
      <c r="AG139" s="325">
        <f t="shared" si="104"/>
        <v>926</v>
      </c>
      <c r="AH139" s="325">
        <f t="shared" si="104"/>
        <v>1057</v>
      </c>
      <c r="AI139" s="325">
        <f t="shared" si="104"/>
        <v>1100</v>
      </c>
      <c r="AJ139" s="325">
        <f t="shared" si="104"/>
        <v>1153</v>
      </c>
      <c r="AK139" s="325">
        <f t="shared" si="104"/>
        <v>1048</v>
      </c>
      <c r="AL139" s="325">
        <f t="shared" si="104"/>
        <v>1073</v>
      </c>
      <c r="AM139" s="325">
        <f t="shared" si="104"/>
        <v>1103</v>
      </c>
      <c r="AN139" s="325">
        <f t="shared" si="104"/>
        <v>1107</v>
      </c>
      <c r="AO139" s="325">
        <f t="shared" si="104"/>
        <v>1044</v>
      </c>
      <c r="AP139" s="325">
        <f t="shared" si="104"/>
        <v>1088.5</v>
      </c>
      <c r="AQ139" s="325">
        <f t="shared" si="104"/>
        <v>1133</v>
      </c>
      <c r="AR139" s="325">
        <f t="shared" si="104"/>
        <v>1213</v>
      </c>
      <c r="AS139" s="325">
        <f t="shared" si="104"/>
        <v>1207</v>
      </c>
      <c r="AT139" s="325">
        <f t="shared" si="104"/>
        <v>1140</v>
      </c>
      <c r="AU139" s="325">
        <f t="shared" si="104"/>
        <v>1237</v>
      </c>
      <c r="AV139" s="325">
        <f t="shared" si="104"/>
        <v>1306</v>
      </c>
      <c r="AW139" s="420">
        <f t="shared" si="104"/>
        <v>1261</v>
      </c>
      <c r="AX139" s="420">
        <f t="shared" si="104"/>
        <v>1294</v>
      </c>
      <c r="AY139" s="420">
        <f t="shared" si="104"/>
        <v>1310</v>
      </c>
      <c r="AZ139" s="420">
        <f t="shared" si="104"/>
        <v>1326</v>
      </c>
      <c r="BA139" s="420">
        <f t="shared" si="104"/>
        <v>1363</v>
      </c>
      <c r="BB139" s="420">
        <f t="shared" si="104"/>
        <v>1184</v>
      </c>
      <c r="BC139" s="420">
        <f t="shared" si="104"/>
        <v>1295</v>
      </c>
      <c r="BD139" s="420">
        <f t="shared" si="104"/>
        <v>1409</v>
      </c>
      <c r="BE139" s="420">
        <f t="shared" si="104"/>
        <v>1434</v>
      </c>
      <c r="BF139" s="420">
        <f t="shared" si="104"/>
        <v>1416</v>
      </c>
      <c r="BG139" s="325">
        <f t="shared" si="104"/>
        <v>1206</v>
      </c>
      <c r="BH139" s="325">
        <f t="shared" si="104"/>
        <v>1265</v>
      </c>
      <c r="BI139" s="325">
        <f t="shared" si="104"/>
        <v>1380</v>
      </c>
      <c r="BJ139" s="325">
        <f t="shared" si="104"/>
        <v>1393</v>
      </c>
      <c r="BK139" s="325">
        <f t="shared" si="104"/>
        <v>1327</v>
      </c>
      <c r="BL139" s="325">
        <f t="shared" si="104"/>
        <v>1300</v>
      </c>
      <c r="BM139" s="325">
        <f t="shared" si="104"/>
        <v>1311</v>
      </c>
      <c r="BN139" s="325">
        <f t="shared" si="104"/>
        <v>1239</v>
      </c>
      <c r="BO139" s="325">
        <f t="shared" si="104"/>
        <v>1176</v>
      </c>
      <c r="BP139" s="325">
        <f t="shared" si="104"/>
        <v>1056</v>
      </c>
      <c r="BQ139" s="325">
        <f t="shared" si="104"/>
        <v>1056</v>
      </c>
      <c r="BR139" s="325">
        <f t="shared" si="104"/>
        <v>1093</v>
      </c>
      <c r="BS139" s="325">
        <f t="shared" si="104"/>
        <v>1055</v>
      </c>
      <c r="BT139" s="325">
        <f t="shared" si="104"/>
        <v>949</v>
      </c>
      <c r="BU139" s="325">
        <f t="shared" si="104"/>
        <v>1014</v>
      </c>
      <c r="BV139" s="325">
        <f t="shared" si="104"/>
        <v>1026</v>
      </c>
      <c r="BW139" s="325">
        <f t="shared" si="104"/>
        <v>999</v>
      </c>
      <c r="BX139" s="325">
        <f t="shared" si="104"/>
        <v>981</v>
      </c>
      <c r="BY139" s="325">
        <f t="shared" si="104"/>
        <v>952</v>
      </c>
      <c r="BZ139" s="325">
        <f t="shared" si="104"/>
        <v>1034</v>
      </c>
      <c r="CA139" s="325">
        <f t="shared" si="104"/>
        <v>1022</v>
      </c>
      <c r="CB139" s="325">
        <f t="shared" si="104"/>
        <v>989</v>
      </c>
      <c r="CC139" s="325">
        <f t="shared" si="104"/>
        <v>995</v>
      </c>
      <c r="CD139" s="325">
        <f t="shared" si="104"/>
        <v>1034</v>
      </c>
      <c r="CE139" s="325">
        <f t="shared" ref="CE139:DQ139" si="105">SUM(CE115:CE138)</f>
        <v>1027</v>
      </c>
      <c r="CF139" s="325">
        <f t="shared" si="105"/>
        <v>926</v>
      </c>
      <c r="CG139" s="325">
        <f t="shared" si="105"/>
        <v>813</v>
      </c>
      <c r="CH139" s="325">
        <f t="shared" si="105"/>
        <v>889</v>
      </c>
      <c r="CI139" s="325">
        <f t="shared" si="105"/>
        <v>981</v>
      </c>
      <c r="CJ139" s="325">
        <f t="shared" si="105"/>
        <v>1076</v>
      </c>
      <c r="CK139" s="325">
        <f t="shared" si="105"/>
        <v>1055</v>
      </c>
      <c r="CL139" s="325">
        <f t="shared" si="105"/>
        <v>1026</v>
      </c>
      <c r="CM139" s="325">
        <f t="shared" si="105"/>
        <v>1126</v>
      </c>
      <c r="CN139" s="325">
        <f t="shared" si="105"/>
        <v>1146</v>
      </c>
      <c r="CO139" s="325">
        <f t="shared" si="105"/>
        <v>1141</v>
      </c>
      <c r="CP139" s="325">
        <f t="shared" si="105"/>
        <v>1092</v>
      </c>
      <c r="CQ139" s="325">
        <f t="shared" si="105"/>
        <v>1145</v>
      </c>
      <c r="CR139" s="325">
        <f t="shared" si="105"/>
        <v>1130</v>
      </c>
      <c r="CS139" s="325">
        <f t="shared" si="105"/>
        <v>1179</v>
      </c>
      <c r="CT139" s="325">
        <f t="shared" si="105"/>
        <v>1106</v>
      </c>
      <c r="CU139" s="325">
        <f t="shared" si="105"/>
        <v>1170</v>
      </c>
      <c r="CV139" s="325">
        <f t="shared" si="105"/>
        <v>1238</v>
      </c>
      <c r="CW139" s="325">
        <f t="shared" si="105"/>
        <v>1254</v>
      </c>
      <c r="CX139" s="325">
        <f t="shared" si="105"/>
        <v>1043</v>
      </c>
      <c r="CY139" s="325">
        <f t="shared" si="105"/>
        <v>1019</v>
      </c>
      <c r="CZ139" s="325">
        <f t="shared" si="105"/>
        <v>1105</v>
      </c>
      <c r="DA139" s="325">
        <f t="shared" si="105"/>
        <v>1096</v>
      </c>
      <c r="DB139" s="325">
        <f t="shared" si="105"/>
        <v>1108</v>
      </c>
      <c r="DC139" s="325">
        <f t="shared" si="105"/>
        <v>1028</v>
      </c>
      <c r="DD139" s="325">
        <f t="shared" si="105"/>
        <v>1105</v>
      </c>
      <c r="DE139" s="325">
        <f t="shared" si="105"/>
        <v>1087</v>
      </c>
      <c r="DF139" s="325">
        <f t="shared" si="105"/>
        <v>1079.5</v>
      </c>
      <c r="DG139" s="325">
        <f t="shared" si="105"/>
        <v>1072</v>
      </c>
      <c r="DH139" s="325">
        <f t="shared" si="105"/>
        <v>982</v>
      </c>
      <c r="DI139" s="325">
        <f t="shared" si="105"/>
        <v>1347</v>
      </c>
      <c r="DJ139" s="325">
        <f t="shared" si="105"/>
        <v>1267</v>
      </c>
      <c r="DK139" s="325">
        <f t="shared" si="105"/>
        <v>1908</v>
      </c>
      <c r="DL139" s="325">
        <f t="shared" si="105"/>
        <v>1908</v>
      </c>
      <c r="DM139" s="325">
        <f t="shared" si="105"/>
        <v>1029</v>
      </c>
      <c r="DN139" s="325">
        <f t="shared" si="105"/>
        <v>1232</v>
      </c>
      <c r="DO139" s="325">
        <f t="shared" si="105"/>
        <v>1117</v>
      </c>
      <c r="DP139" s="325">
        <f t="shared" si="105"/>
        <v>959</v>
      </c>
      <c r="DQ139" s="325">
        <f t="shared" si="105"/>
        <v>925</v>
      </c>
      <c r="DR139">
        <f>SUM(DR115:DR138)</f>
        <v>932</v>
      </c>
      <c r="DS139" s="325">
        <f>SUM(DS115:DS138)</f>
        <v>812</v>
      </c>
      <c r="DT139" s="396">
        <f t="shared" ref="DT139:ET139" si="106">SUM(DT115:DT138)</f>
        <v>769</v>
      </c>
      <c r="DU139" s="396">
        <f t="shared" si="106"/>
        <v>836</v>
      </c>
      <c r="DV139" s="396">
        <f t="shared" si="106"/>
        <v>812</v>
      </c>
      <c r="DW139" s="396">
        <f t="shared" si="106"/>
        <v>851</v>
      </c>
      <c r="DX139" s="396">
        <f t="shared" si="106"/>
        <v>800</v>
      </c>
      <c r="DY139" s="396">
        <f t="shared" si="106"/>
        <v>713</v>
      </c>
      <c r="DZ139" s="396">
        <f t="shared" si="106"/>
        <v>786</v>
      </c>
      <c r="EA139" s="396">
        <f t="shared" si="106"/>
        <v>884</v>
      </c>
      <c r="EB139" s="396">
        <f t="shared" si="106"/>
        <v>710</v>
      </c>
      <c r="EC139" s="396">
        <f t="shared" si="106"/>
        <v>700</v>
      </c>
      <c r="ED139" s="396">
        <f t="shared" si="106"/>
        <v>771</v>
      </c>
      <c r="EE139" s="396">
        <f t="shared" si="106"/>
        <v>812</v>
      </c>
      <c r="EF139" s="396">
        <f t="shared" si="106"/>
        <v>909</v>
      </c>
      <c r="EG139" s="396">
        <f t="shared" si="106"/>
        <v>774</v>
      </c>
      <c r="EH139" s="396">
        <f t="shared" si="106"/>
        <v>773</v>
      </c>
      <c r="EI139" s="396">
        <f t="shared" si="106"/>
        <v>784</v>
      </c>
      <c r="EJ139" s="396">
        <f t="shared" si="106"/>
        <v>751</v>
      </c>
      <c r="EK139" s="396">
        <f t="shared" si="106"/>
        <v>735</v>
      </c>
      <c r="EL139" s="396">
        <f t="shared" si="106"/>
        <v>721</v>
      </c>
      <c r="EM139" s="396">
        <f t="shared" si="106"/>
        <v>756</v>
      </c>
      <c r="EN139" s="396">
        <f t="shared" si="106"/>
        <v>719</v>
      </c>
      <c r="EO139" s="396">
        <f t="shared" si="106"/>
        <v>641</v>
      </c>
      <c r="EP139" s="396">
        <f t="shared" si="106"/>
        <v>471</v>
      </c>
      <c r="EQ139" s="396">
        <f t="shared" si="106"/>
        <v>464</v>
      </c>
      <c r="ER139" s="396">
        <f t="shared" si="106"/>
        <v>404</v>
      </c>
      <c r="ES139" s="396">
        <f t="shared" si="106"/>
        <v>414</v>
      </c>
      <c r="ET139" s="396">
        <f t="shared" si="106"/>
        <v>424</v>
      </c>
      <c r="EU139" s="396">
        <f t="shared" ref="EU139:EZ139" si="107">SUM(EU115:EU138)</f>
        <v>418</v>
      </c>
      <c r="EV139" s="413">
        <f t="shared" si="107"/>
        <v>416</v>
      </c>
      <c r="EW139" s="413">
        <f t="shared" si="107"/>
        <v>412</v>
      </c>
      <c r="EX139" s="396">
        <f t="shared" si="107"/>
        <v>391</v>
      </c>
      <c r="EY139" s="413">
        <f t="shared" si="107"/>
        <v>635</v>
      </c>
      <c r="EZ139" s="413">
        <f t="shared" si="107"/>
        <v>759</v>
      </c>
      <c r="FA139" s="396">
        <f t="shared" ref="FA139:FF139" si="108">SUM(FA115:FA138)</f>
        <v>793</v>
      </c>
      <c r="FB139" s="396">
        <f t="shared" si="108"/>
        <v>820</v>
      </c>
      <c r="FC139" s="413">
        <f t="shared" si="108"/>
        <v>711</v>
      </c>
      <c r="FD139" s="396">
        <f t="shared" si="108"/>
        <v>812</v>
      </c>
      <c r="FE139" s="418">
        <f t="shared" si="108"/>
        <v>704</v>
      </c>
      <c r="FF139" s="413">
        <f t="shared" si="108"/>
        <v>681</v>
      </c>
      <c r="FG139" s="413">
        <f t="shared" ref="FG139:FN139" si="109">SUM(FG115:FG138)</f>
        <v>640</v>
      </c>
      <c r="FH139" s="413">
        <f t="shared" si="109"/>
        <v>664</v>
      </c>
      <c r="FI139" s="413">
        <f t="shared" si="109"/>
        <v>695</v>
      </c>
      <c r="FJ139" s="413">
        <f t="shared" si="109"/>
        <v>715</v>
      </c>
      <c r="FK139" s="413">
        <f t="shared" si="109"/>
        <v>748</v>
      </c>
      <c r="FL139" s="413">
        <f t="shared" si="109"/>
        <v>775</v>
      </c>
      <c r="FM139" s="413">
        <f t="shared" si="109"/>
        <v>831</v>
      </c>
      <c r="FN139" s="413">
        <f t="shared" si="109"/>
        <v>788</v>
      </c>
      <c r="FO139" s="413">
        <f t="shared" ref="FO139:HZ139" si="110">SUM(FO115:FO138)</f>
        <v>915</v>
      </c>
      <c r="FP139" s="413">
        <f t="shared" si="110"/>
        <v>760</v>
      </c>
      <c r="FQ139" s="413">
        <f t="shared" si="110"/>
        <v>662</v>
      </c>
      <c r="FR139" s="413">
        <f t="shared" si="110"/>
        <v>775</v>
      </c>
      <c r="FS139" s="413">
        <f t="shared" si="110"/>
        <v>709</v>
      </c>
      <c r="FT139" s="413">
        <f t="shared" si="110"/>
        <v>676</v>
      </c>
      <c r="FU139" s="413">
        <f t="shared" si="110"/>
        <v>705</v>
      </c>
      <c r="FV139" s="413">
        <f t="shared" si="110"/>
        <v>696</v>
      </c>
      <c r="FW139" s="413">
        <f t="shared" si="110"/>
        <v>845</v>
      </c>
      <c r="FX139" s="413">
        <f t="shared" si="110"/>
        <v>830</v>
      </c>
      <c r="FY139" s="413">
        <f t="shared" si="110"/>
        <v>754</v>
      </c>
      <c r="FZ139" s="413">
        <f t="shared" si="110"/>
        <v>807</v>
      </c>
      <c r="GA139" s="413">
        <f t="shared" si="110"/>
        <v>871</v>
      </c>
      <c r="GB139" s="413">
        <f t="shared" si="110"/>
        <v>837</v>
      </c>
      <c r="GC139" s="413">
        <f t="shared" si="110"/>
        <v>830</v>
      </c>
      <c r="GD139" s="413">
        <f t="shared" si="110"/>
        <v>851</v>
      </c>
      <c r="GE139" s="413">
        <f t="shared" si="110"/>
        <v>893</v>
      </c>
      <c r="GF139" s="413">
        <f t="shared" si="110"/>
        <v>923</v>
      </c>
      <c r="GG139" s="413">
        <f t="shared" si="110"/>
        <v>960</v>
      </c>
      <c r="GH139" s="413">
        <f t="shared" si="110"/>
        <v>933</v>
      </c>
      <c r="GI139" s="413">
        <f t="shared" si="110"/>
        <v>968</v>
      </c>
      <c r="GJ139" s="413">
        <f t="shared" si="110"/>
        <v>909</v>
      </c>
      <c r="GK139" s="413">
        <f t="shared" si="110"/>
        <v>930</v>
      </c>
      <c r="GL139" s="413">
        <f t="shared" si="110"/>
        <v>871</v>
      </c>
      <c r="GM139" s="413">
        <f t="shared" si="110"/>
        <v>967</v>
      </c>
      <c r="GN139" s="413">
        <f t="shared" si="110"/>
        <v>1041</v>
      </c>
      <c r="GO139" s="413">
        <f t="shared" si="110"/>
        <v>1018</v>
      </c>
      <c r="GP139" s="413">
        <f t="shared" si="110"/>
        <v>946</v>
      </c>
      <c r="GQ139" s="413">
        <f t="shared" si="110"/>
        <v>921</v>
      </c>
      <c r="GR139" s="413">
        <f t="shared" si="110"/>
        <v>1064</v>
      </c>
      <c r="GS139" s="413">
        <f t="shared" si="110"/>
        <v>1146</v>
      </c>
      <c r="GT139" s="413">
        <f t="shared" si="110"/>
        <v>1037</v>
      </c>
      <c r="GU139" s="413">
        <f t="shared" si="110"/>
        <v>990</v>
      </c>
      <c r="GV139" s="413">
        <f t="shared" si="110"/>
        <v>1002</v>
      </c>
      <c r="GW139" s="413">
        <f t="shared" si="110"/>
        <v>991</v>
      </c>
      <c r="GX139" s="413">
        <f t="shared" si="110"/>
        <v>971</v>
      </c>
      <c r="GY139" s="413">
        <f t="shared" si="110"/>
        <v>977</v>
      </c>
      <c r="GZ139" s="413">
        <f t="shared" si="110"/>
        <v>1088</v>
      </c>
      <c r="HA139" s="413">
        <f t="shared" si="110"/>
        <v>1063</v>
      </c>
      <c r="HB139" s="413">
        <f t="shared" si="110"/>
        <v>1030</v>
      </c>
      <c r="HC139" s="413">
        <f t="shared" si="110"/>
        <v>907</v>
      </c>
      <c r="HD139" s="413">
        <f t="shared" si="110"/>
        <v>989</v>
      </c>
      <c r="HE139" s="413">
        <f t="shared" si="110"/>
        <v>1103</v>
      </c>
      <c r="HF139" s="413">
        <f t="shared" si="110"/>
        <v>1128</v>
      </c>
      <c r="HG139" s="413">
        <f t="shared" si="110"/>
        <v>1125</v>
      </c>
      <c r="HH139" s="413">
        <f t="shared" si="110"/>
        <v>972</v>
      </c>
      <c r="HI139" s="413">
        <f t="shared" si="110"/>
        <v>1142</v>
      </c>
      <c r="HJ139" s="413">
        <f t="shared" si="110"/>
        <v>1119</v>
      </c>
      <c r="HK139" s="413">
        <f t="shared" si="110"/>
        <v>1136</v>
      </c>
      <c r="HL139" s="413">
        <f t="shared" si="110"/>
        <v>944</v>
      </c>
      <c r="HM139" s="413">
        <f t="shared" si="110"/>
        <v>1111</v>
      </c>
      <c r="HN139" s="413">
        <f t="shared" si="110"/>
        <v>1121</v>
      </c>
      <c r="HO139" s="413">
        <f t="shared" si="110"/>
        <v>1110</v>
      </c>
      <c r="HP139" s="413">
        <f t="shared" si="110"/>
        <v>1018</v>
      </c>
      <c r="HQ139" s="413">
        <f t="shared" si="110"/>
        <v>967</v>
      </c>
      <c r="HR139" s="413">
        <f t="shared" si="110"/>
        <v>1001</v>
      </c>
      <c r="HS139" s="413">
        <f t="shared" si="110"/>
        <v>1379</v>
      </c>
      <c r="HT139" s="413">
        <f t="shared" si="110"/>
        <v>1324</v>
      </c>
      <c r="HU139" s="413">
        <f t="shared" si="110"/>
        <v>1095</v>
      </c>
      <c r="HV139" s="413">
        <f t="shared" si="110"/>
        <v>1058</v>
      </c>
      <c r="HW139" s="413">
        <f t="shared" si="110"/>
        <v>954</v>
      </c>
      <c r="HX139" s="413">
        <f t="shared" si="110"/>
        <v>890</v>
      </c>
      <c r="HY139" s="413">
        <f t="shared" si="110"/>
        <v>764</v>
      </c>
      <c r="HZ139" s="413">
        <f t="shared" si="110"/>
        <v>873</v>
      </c>
      <c r="IA139" s="413">
        <f t="shared" ref="IA139:KL139" si="111">SUM(IA115:IA138)</f>
        <v>937</v>
      </c>
      <c r="IB139" s="413">
        <f t="shared" si="111"/>
        <v>899</v>
      </c>
      <c r="IC139" s="413">
        <f t="shared" si="111"/>
        <v>849</v>
      </c>
      <c r="ID139" s="413">
        <f t="shared" si="111"/>
        <v>782</v>
      </c>
      <c r="IE139" s="413">
        <f t="shared" si="111"/>
        <v>761</v>
      </c>
      <c r="IF139" s="413">
        <f t="shared" si="111"/>
        <v>862</v>
      </c>
      <c r="IG139" s="413">
        <f t="shared" si="111"/>
        <v>798</v>
      </c>
      <c r="IH139" s="413">
        <f t="shared" si="111"/>
        <v>751</v>
      </c>
      <c r="II139" s="413">
        <f t="shared" si="111"/>
        <v>774</v>
      </c>
      <c r="IJ139" s="413">
        <f t="shared" si="111"/>
        <v>888</v>
      </c>
      <c r="IK139" s="413">
        <f t="shared" si="111"/>
        <v>888</v>
      </c>
      <c r="IL139" s="413">
        <f t="shared" si="111"/>
        <v>795</v>
      </c>
      <c r="IM139" s="413">
        <f t="shared" si="111"/>
        <v>861</v>
      </c>
      <c r="IN139" s="445">
        <f t="shared" si="111"/>
        <v>875.5</v>
      </c>
      <c r="IO139" s="413">
        <f t="shared" si="111"/>
        <v>890</v>
      </c>
      <c r="IP139" s="413">
        <f t="shared" si="111"/>
        <v>853</v>
      </c>
      <c r="IQ139" s="413">
        <f t="shared" si="111"/>
        <v>857</v>
      </c>
      <c r="IR139" s="413">
        <f t="shared" si="111"/>
        <v>813</v>
      </c>
      <c r="IS139" s="413">
        <f t="shared" si="111"/>
        <v>806</v>
      </c>
      <c r="IT139" s="413">
        <f t="shared" si="111"/>
        <v>755</v>
      </c>
      <c r="IU139" s="413">
        <f t="shared" si="111"/>
        <v>1158</v>
      </c>
      <c r="IV139" s="413">
        <f t="shared" si="111"/>
        <v>1244</v>
      </c>
      <c r="IW139" s="413">
        <f t="shared" si="111"/>
        <v>1223</v>
      </c>
      <c r="IX139" s="413">
        <f t="shared" si="111"/>
        <v>1322</v>
      </c>
      <c r="IY139" s="413">
        <f t="shared" si="111"/>
        <v>1204</v>
      </c>
      <c r="IZ139" s="413">
        <f t="shared" si="111"/>
        <v>1354</v>
      </c>
      <c r="JA139" s="413">
        <f t="shared" si="111"/>
        <v>1611</v>
      </c>
      <c r="JB139" s="413">
        <f t="shared" si="111"/>
        <v>1408</v>
      </c>
      <c r="JC139" s="413">
        <f t="shared" si="111"/>
        <v>1233</v>
      </c>
      <c r="JD139" s="413">
        <f t="shared" si="111"/>
        <v>1093</v>
      </c>
      <c r="JE139" s="413">
        <f t="shared" si="111"/>
        <v>1134</v>
      </c>
      <c r="JF139" s="457">
        <f t="shared" si="111"/>
        <v>1207.5</v>
      </c>
      <c r="JG139" s="413">
        <f t="shared" si="111"/>
        <v>1281</v>
      </c>
      <c r="JH139" s="413">
        <f t="shared" si="111"/>
        <v>1137</v>
      </c>
      <c r="JI139" s="413">
        <f t="shared" si="111"/>
        <v>1134</v>
      </c>
      <c r="JJ139" s="413">
        <f t="shared" si="111"/>
        <v>1239</v>
      </c>
      <c r="JK139" s="413">
        <f t="shared" si="111"/>
        <v>1129</v>
      </c>
      <c r="JL139" s="413">
        <f t="shared" si="111"/>
        <v>1009</v>
      </c>
      <c r="JM139" s="413">
        <f t="shared" si="111"/>
        <v>1159</v>
      </c>
      <c r="JN139" s="445">
        <f t="shared" si="111"/>
        <v>1215.5</v>
      </c>
      <c r="JO139" s="413">
        <f t="shared" si="111"/>
        <v>1272</v>
      </c>
      <c r="JP139" s="413">
        <f t="shared" si="111"/>
        <v>1151</v>
      </c>
      <c r="JQ139" s="413">
        <f t="shared" si="111"/>
        <v>1035</v>
      </c>
      <c r="JR139" s="413">
        <f t="shared" si="111"/>
        <v>1080</v>
      </c>
      <c r="JS139" s="413">
        <f t="shared" si="111"/>
        <v>1000</v>
      </c>
      <c r="JT139" s="413">
        <f t="shared" si="111"/>
        <v>940</v>
      </c>
      <c r="JU139" s="413">
        <f t="shared" si="111"/>
        <v>865</v>
      </c>
      <c r="JV139" s="445">
        <f t="shared" si="111"/>
        <v>912.5</v>
      </c>
      <c r="JW139" s="413">
        <f t="shared" si="111"/>
        <v>960</v>
      </c>
      <c r="JX139" s="413">
        <f t="shared" si="111"/>
        <v>953</v>
      </c>
      <c r="JY139" s="413">
        <f t="shared" si="111"/>
        <v>1007</v>
      </c>
      <c r="JZ139" s="413">
        <f t="shared" si="111"/>
        <v>1004</v>
      </c>
      <c r="KA139" s="413">
        <f t="shared" si="111"/>
        <v>1079</v>
      </c>
      <c r="KB139" s="413">
        <f t="shared" si="111"/>
        <v>1082</v>
      </c>
      <c r="KC139" s="413">
        <f t="shared" si="111"/>
        <v>1013</v>
      </c>
      <c r="KD139" s="413">
        <f t="shared" si="111"/>
        <v>1107</v>
      </c>
      <c r="KE139" s="413">
        <f t="shared" si="111"/>
        <v>1128</v>
      </c>
      <c r="KF139" s="413">
        <f t="shared" si="111"/>
        <v>1073</v>
      </c>
      <c r="KG139" s="413">
        <f t="shared" si="111"/>
        <v>1096</v>
      </c>
      <c r="KH139" s="413">
        <f t="shared" si="111"/>
        <v>1037</v>
      </c>
      <c r="KI139" s="413">
        <f t="shared" si="111"/>
        <v>1147</v>
      </c>
      <c r="KJ139" s="413">
        <f t="shared" si="111"/>
        <v>1205</v>
      </c>
      <c r="KK139" s="413">
        <f t="shared" si="111"/>
        <v>1143</v>
      </c>
      <c r="KL139" s="413">
        <f t="shared" si="111"/>
        <v>1130</v>
      </c>
      <c r="KM139" s="413">
        <f t="shared" ref="KM139:MX139" si="112">SUM(KM115:KM138)</f>
        <v>1217</v>
      </c>
      <c r="KN139" s="413">
        <f t="shared" si="112"/>
        <v>1213</v>
      </c>
      <c r="KO139" s="413">
        <f t="shared" si="112"/>
        <v>1191</v>
      </c>
      <c r="KP139" s="413">
        <f t="shared" si="112"/>
        <v>1277</v>
      </c>
      <c r="KQ139" s="413">
        <f t="shared" si="112"/>
        <v>1244</v>
      </c>
      <c r="KR139" s="413">
        <f t="shared" si="112"/>
        <v>1388</v>
      </c>
      <c r="KS139" s="413">
        <f t="shared" si="112"/>
        <v>1369</v>
      </c>
      <c r="KT139" s="413">
        <f t="shared" si="112"/>
        <v>1276</v>
      </c>
      <c r="KU139" s="413">
        <f t="shared" si="112"/>
        <v>1196</v>
      </c>
      <c r="KV139" s="413">
        <f t="shared" si="112"/>
        <v>1233</v>
      </c>
      <c r="KW139" s="413">
        <f t="shared" si="112"/>
        <v>1332</v>
      </c>
      <c r="KX139" s="413">
        <f t="shared" si="112"/>
        <v>1345</v>
      </c>
      <c r="KY139" s="413">
        <f t="shared" si="112"/>
        <v>1313</v>
      </c>
      <c r="KZ139" s="413">
        <f t="shared" si="112"/>
        <v>1288</v>
      </c>
      <c r="LA139" s="413">
        <f t="shared" si="112"/>
        <v>1286</v>
      </c>
      <c r="LB139" s="413">
        <f t="shared" si="112"/>
        <v>1278</v>
      </c>
      <c r="LC139" s="413">
        <f t="shared" si="112"/>
        <v>1259</v>
      </c>
      <c r="LD139" s="413">
        <f t="shared" si="112"/>
        <v>1247</v>
      </c>
      <c r="LE139" s="413">
        <f t="shared" si="112"/>
        <v>1248</v>
      </c>
      <c r="LF139" s="413">
        <f t="shared" si="112"/>
        <v>1247</v>
      </c>
      <c r="LG139" s="413">
        <f t="shared" si="112"/>
        <v>1231</v>
      </c>
      <c r="LH139" s="413">
        <f t="shared" si="112"/>
        <v>1210</v>
      </c>
      <c r="LI139" s="413">
        <f t="shared" si="112"/>
        <v>1184</v>
      </c>
      <c r="LJ139" s="413">
        <f t="shared" si="112"/>
        <v>1180</v>
      </c>
      <c r="LK139" s="413">
        <f t="shared" si="112"/>
        <v>1275</v>
      </c>
      <c r="LL139" s="413">
        <f t="shared" si="112"/>
        <v>1146</v>
      </c>
      <c r="LM139" s="413">
        <f t="shared" si="112"/>
        <v>1159</v>
      </c>
      <c r="LN139" s="413">
        <f t="shared" si="112"/>
        <v>1229</v>
      </c>
      <c r="LO139" s="413">
        <f t="shared" si="112"/>
        <v>1328</v>
      </c>
      <c r="LP139" s="413">
        <f t="shared" si="112"/>
        <v>1184</v>
      </c>
      <c r="LQ139" s="413">
        <f t="shared" si="112"/>
        <v>1072</v>
      </c>
      <c r="LR139" s="413">
        <f t="shared" si="112"/>
        <v>1072</v>
      </c>
      <c r="LS139" s="413">
        <f t="shared" si="112"/>
        <v>1066</v>
      </c>
      <c r="LT139" s="413">
        <f t="shared" si="112"/>
        <v>1146</v>
      </c>
      <c r="LU139" s="413">
        <f t="shared" si="112"/>
        <v>953</v>
      </c>
      <c r="LV139" s="413">
        <f t="shared" si="112"/>
        <v>981</v>
      </c>
      <c r="LW139" s="413">
        <f t="shared" si="112"/>
        <v>988</v>
      </c>
      <c r="LX139" s="413">
        <f t="shared" si="112"/>
        <v>991</v>
      </c>
      <c r="LY139" s="413">
        <f t="shared" si="112"/>
        <v>875</v>
      </c>
      <c r="LZ139" s="413">
        <f t="shared" si="112"/>
        <v>900</v>
      </c>
      <c r="MA139" s="413">
        <f t="shared" si="112"/>
        <v>966</v>
      </c>
      <c r="MB139" s="413">
        <f t="shared" si="112"/>
        <v>997</v>
      </c>
      <c r="MC139" s="413">
        <f t="shared" si="112"/>
        <v>982</v>
      </c>
      <c r="MD139" s="413">
        <f t="shared" si="112"/>
        <v>896</v>
      </c>
      <c r="ME139" s="413">
        <f t="shared" si="112"/>
        <v>1036</v>
      </c>
      <c r="MF139" s="413">
        <f t="shared" si="112"/>
        <v>1039</v>
      </c>
      <c r="MG139" s="413">
        <f t="shared" si="112"/>
        <v>1003</v>
      </c>
      <c r="MH139" s="413">
        <f t="shared" si="112"/>
        <v>945</v>
      </c>
      <c r="MI139" s="413">
        <f t="shared" si="112"/>
        <v>945</v>
      </c>
      <c r="MJ139" s="413">
        <f t="shared" si="112"/>
        <v>1026</v>
      </c>
      <c r="MK139" s="413">
        <f t="shared" si="112"/>
        <v>1057</v>
      </c>
      <c r="ML139" s="413">
        <f t="shared" si="112"/>
        <v>979</v>
      </c>
      <c r="MM139" s="413">
        <f t="shared" si="112"/>
        <v>997</v>
      </c>
      <c r="MN139" s="413">
        <f t="shared" si="112"/>
        <v>1030</v>
      </c>
      <c r="MO139" s="413">
        <f t="shared" si="112"/>
        <v>1046</v>
      </c>
      <c r="MP139" s="413">
        <f t="shared" ref="MP139" si="113">SUM(MP115:MP138)</f>
        <v>1033</v>
      </c>
      <c r="MQ139" s="413">
        <f t="shared" si="112"/>
        <v>1059</v>
      </c>
      <c r="MR139" s="413">
        <f t="shared" si="112"/>
        <v>1209</v>
      </c>
      <c r="MS139" s="413">
        <f t="shared" si="112"/>
        <v>1143</v>
      </c>
      <c r="MT139" s="413">
        <f t="shared" si="112"/>
        <v>1123</v>
      </c>
      <c r="MU139" s="413">
        <f t="shared" si="112"/>
        <v>1022</v>
      </c>
      <c r="MV139" s="413">
        <f t="shared" si="112"/>
        <v>1098</v>
      </c>
      <c r="MW139" s="413">
        <f t="shared" si="112"/>
        <v>1193</v>
      </c>
      <c r="MX139" s="413">
        <f t="shared" si="112"/>
        <v>1121</v>
      </c>
      <c r="MY139" s="413">
        <f t="shared" ref="MY139:PJ139" si="114">SUM(MY115:MY138)</f>
        <v>1170</v>
      </c>
      <c r="MZ139" s="413">
        <f t="shared" si="114"/>
        <v>1146</v>
      </c>
      <c r="NA139" s="413">
        <f t="shared" si="114"/>
        <v>1230</v>
      </c>
      <c r="NB139" s="413">
        <f t="shared" si="114"/>
        <v>1191</v>
      </c>
      <c r="NC139" s="413">
        <f t="shared" si="114"/>
        <v>1031</v>
      </c>
      <c r="ND139" s="413">
        <f t="shared" si="114"/>
        <v>1061</v>
      </c>
      <c r="NE139" s="413">
        <f t="shared" si="114"/>
        <v>1183</v>
      </c>
      <c r="NF139" s="413">
        <f t="shared" si="114"/>
        <v>1133</v>
      </c>
      <c r="NG139" s="413">
        <f t="shared" si="114"/>
        <v>1150</v>
      </c>
      <c r="NH139" s="413">
        <f t="shared" si="114"/>
        <v>1132</v>
      </c>
      <c r="NI139" s="413">
        <f t="shared" si="114"/>
        <v>1182</v>
      </c>
      <c r="NJ139" s="413">
        <f t="shared" si="114"/>
        <v>1195</v>
      </c>
      <c r="NK139" s="413">
        <f t="shared" si="114"/>
        <v>1185</v>
      </c>
      <c r="NL139" s="413">
        <f t="shared" si="114"/>
        <v>1023</v>
      </c>
      <c r="NM139" s="413">
        <f t="shared" si="114"/>
        <v>912</v>
      </c>
      <c r="NN139" s="413">
        <f t="shared" si="114"/>
        <v>1071</v>
      </c>
      <c r="NO139" s="413">
        <f t="shared" si="114"/>
        <v>1100</v>
      </c>
      <c r="NP139" s="413">
        <f t="shared" si="114"/>
        <v>1008</v>
      </c>
      <c r="NQ139" s="413">
        <f t="shared" si="114"/>
        <v>866</v>
      </c>
      <c r="NR139" s="413">
        <f t="shared" si="114"/>
        <v>859</v>
      </c>
      <c r="NS139" s="413">
        <f t="shared" si="114"/>
        <v>911</v>
      </c>
      <c r="NT139" s="413">
        <f t="shared" si="114"/>
        <v>967</v>
      </c>
      <c r="NU139" s="413">
        <f t="shared" si="114"/>
        <v>840</v>
      </c>
      <c r="NV139" s="413">
        <f t="shared" si="114"/>
        <v>826</v>
      </c>
      <c r="NW139" s="413">
        <f t="shared" si="114"/>
        <v>791</v>
      </c>
      <c r="NX139" s="413">
        <f t="shared" si="114"/>
        <v>825</v>
      </c>
      <c r="NY139" s="413">
        <f t="shared" si="114"/>
        <v>825</v>
      </c>
      <c r="NZ139" s="413">
        <f t="shared" si="114"/>
        <v>845</v>
      </c>
      <c r="OA139" s="413">
        <f t="shared" si="114"/>
        <v>875</v>
      </c>
      <c r="OB139" s="413">
        <f t="shared" si="114"/>
        <v>886</v>
      </c>
      <c r="OC139" s="413">
        <f t="shared" si="114"/>
        <v>899</v>
      </c>
      <c r="OD139" s="413">
        <f t="shared" si="114"/>
        <v>834</v>
      </c>
      <c r="OE139" s="413">
        <f t="shared" si="114"/>
        <v>797</v>
      </c>
      <c r="OF139" s="413">
        <f t="shared" si="114"/>
        <v>875</v>
      </c>
      <c r="OG139" s="413">
        <f t="shared" si="114"/>
        <v>858</v>
      </c>
      <c r="OH139" s="413">
        <f t="shared" si="114"/>
        <v>857</v>
      </c>
      <c r="OI139" s="413">
        <f t="shared" si="114"/>
        <v>913</v>
      </c>
      <c r="OJ139" s="413">
        <f t="shared" si="114"/>
        <v>865</v>
      </c>
      <c r="OK139" s="413">
        <f t="shared" si="114"/>
        <v>934</v>
      </c>
      <c r="OL139" s="413">
        <f t="shared" si="114"/>
        <v>887</v>
      </c>
      <c r="OM139" s="413">
        <f t="shared" si="114"/>
        <v>891</v>
      </c>
      <c r="ON139" s="413">
        <f t="shared" si="114"/>
        <v>926</v>
      </c>
      <c r="OO139" s="413">
        <f t="shared" si="114"/>
        <v>945</v>
      </c>
      <c r="OP139" s="413">
        <f t="shared" si="114"/>
        <v>907</v>
      </c>
      <c r="OQ139" s="413">
        <f t="shared" si="114"/>
        <v>890</v>
      </c>
      <c r="OR139" s="413">
        <f t="shared" si="114"/>
        <v>1014</v>
      </c>
      <c r="OS139" s="413">
        <f t="shared" si="114"/>
        <v>915</v>
      </c>
      <c r="OT139" s="413">
        <f t="shared" si="114"/>
        <v>966</v>
      </c>
      <c r="OU139" s="413">
        <f t="shared" si="114"/>
        <v>940</v>
      </c>
      <c r="OV139" s="413">
        <f t="shared" si="114"/>
        <v>1001</v>
      </c>
      <c r="OW139" s="413">
        <f t="shared" si="114"/>
        <v>1032</v>
      </c>
      <c r="OX139" s="413">
        <f t="shared" si="114"/>
        <v>0</v>
      </c>
      <c r="OY139" s="413">
        <f t="shared" si="114"/>
        <v>0</v>
      </c>
      <c r="OZ139" s="413">
        <f t="shared" si="114"/>
        <v>0</v>
      </c>
      <c r="PA139" s="413">
        <f t="shared" si="114"/>
        <v>0</v>
      </c>
      <c r="PB139" s="413">
        <f t="shared" si="114"/>
        <v>0</v>
      </c>
      <c r="PC139" s="413">
        <f t="shared" si="114"/>
        <v>0</v>
      </c>
      <c r="PD139" s="413">
        <f t="shared" si="114"/>
        <v>0</v>
      </c>
      <c r="PE139" s="413">
        <f t="shared" si="114"/>
        <v>0</v>
      </c>
      <c r="PF139" s="413">
        <f t="shared" si="114"/>
        <v>0</v>
      </c>
      <c r="PG139" s="413">
        <f t="shared" si="114"/>
        <v>0</v>
      </c>
      <c r="PH139" s="413">
        <f t="shared" si="114"/>
        <v>0</v>
      </c>
      <c r="PI139" s="413">
        <f t="shared" si="114"/>
        <v>0</v>
      </c>
      <c r="PJ139" s="413">
        <f t="shared" si="114"/>
        <v>0</v>
      </c>
      <c r="PK139" s="413">
        <f t="shared" ref="PK139:PT139" si="115">SUM(PK115:PK138)</f>
        <v>0</v>
      </c>
      <c r="PL139" s="413">
        <f t="shared" si="115"/>
        <v>0</v>
      </c>
      <c r="PM139" s="413">
        <f t="shared" si="115"/>
        <v>0</v>
      </c>
      <c r="PN139" s="413">
        <f t="shared" si="115"/>
        <v>0</v>
      </c>
      <c r="PO139" s="413">
        <f t="shared" si="115"/>
        <v>0</v>
      </c>
      <c r="PP139" s="413">
        <f t="shared" si="115"/>
        <v>0</v>
      </c>
      <c r="PQ139" s="413">
        <f t="shared" si="115"/>
        <v>0</v>
      </c>
      <c r="PR139" s="413">
        <f t="shared" si="115"/>
        <v>0</v>
      </c>
      <c r="PS139" s="413">
        <f t="shared" si="115"/>
        <v>0</v>
      </c>
      <c r="PT139" s="413">
        <f t="shared" si="115"/>
        <v>0</v>
      </c>
    </row>
    <row r="140" spans="1:436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36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36" x14ac:dyDescent="0.2">
      <c r="A142" s="55"/>
      <c r="B142" s="1">
        <v>1</v>
      </c>
      <c r="C142" s="166">
        <f t="shared" ref="C142:C165" ca="1" si="116">OFFSET($F$141,$B142,$E$4)</f>
        <v>54</v>
      </c>
      <c r="D142" s="167">
        <f ca="1">IF(C7&gt;0,C142/C7,0)</f>
        <v>0.18367346938775511</v>
      </c>
      <c r="E142" s="187">
        <f ca="1">IF(D142&gt;=$D$141,RANK(D142,$D$142:$D$165,1),1)</f>
        <v>15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1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</row>
    <row r="143" spans="1:436" x14ac:dyDescent="0.2">
      <c r="B143" s="1">
        <v>2</v>
      </c>
      <c r="C143" s="166">
        <f t="shared" ca="1" si="116"/>
        <v>26</v>
      </c>
      <c r="D143" s="167">
        <f t="shared" ref="D143:D166" ca="1" si="118">IF(C8&gt;0,C143/C8,0)</f>
        <v>0.22033898305084745</v>
      </c>
      <c r="E143" s="187">
        <f t="shared" ref="E143:E165" ca="1" si="119">IF(D143&gt;=$D$141,RANK(D143,$D$142:$D$165,1),1)</f>
        <v>19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1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20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21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22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23">ROUND(AVERAGE(KP143:KY143,LJ143),0)</f>
        <v>31</v>
      </c>
      <c r="LA143" s="476">
        <f t="shared" ref="LA143:LA165" si="124">ROUND(AVERAGE(KQ143:KY143,LJ143:LK143),0)</f>
        <v>34</v>
      </c>
      <c r="LB143" s="476">
        <f t="shared" ref="LB143:LB165" si="125">ROUND(AVERAGE(KR143:KY143,LJ143:LL143),0)</f>
        <v>37</v>
      </c>
      <c r="LC143" s="476">
        <f t="shared" ref="LC143:LC165" si="126">ROUND(AVERAGE(KS143:KY143,LJ143:LM143),0)</f>
        <v>39</v>
      </c>
      <c r="LD143" s="476">
        <f t="shared" ref="LD143:LD165" si="127">ROUND(AVERAGE(KT143:KY143,LJ143:LN143),0)</f>
        <v>42</v>
      </c>
      <c r="LE143" s="476">
        <f t="shared" ref="LE143:LE165" si="128">ROUND(AVERAGE(KU143:KY143,LJ143:LO143),0)</f>
        <v>44</v>
      </c>
      <c r="LF143" s="476">
        <f t="shared" ref="LF143:LF165" si="129">ROUND(AVERAGE(KV143:KY143,LJ143:LP143),0)</f>
        <v>46</v>
      </c>
      <c r="LG143" s="476">
        <f t="shared" ref="LG143:LG165" si="130">ROUND(AVERAGE(KW143:KY143,LJ143:LQ143),0)</f>
        <v>48</v>
      </c>
      <c r="LH143" s="476">
        <f t="shared" ref="LH143:LH165" si="131">ROUND(AVERAGE(KX143:KY143,LJ143:LR143),0)</f>
        <v>49</v>
      </c>
      <c r="LI143" s="476">
        <f t="shared" ref="LI143:LI165" si="132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</row>
    <row r="144" spans="1:436" x14ac:dyDescent="0.2">
      <c r="A144" s="55"/>
      <c r="B144" s="1">
        <v>3</v>
      </c>
      <c r="C144" s="166">
        <f t="shared" ca="1" si="116"/>
        <v>19</v>
      </c>
      <c r="D144" s="167">
        <f t="shared" ca="1" si="118"/>
        <v>0.24358974358974358</v>
      </c>
      <c r="E144" s="187">
        <f t="shared" ca="1" si="119"/>
        <v>20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1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20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21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22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23"/>
        <v>13</v>
      </c>
      <c r="LA144" s="476">
        <f t="shared" si="124"/>
        <v>15</v>
      </c>
      <c r="LB144" s="476">
        <f t="shared" si="125"/>
        <v>16</v>
      </c>
      <c r="LC144" s="476">
        <f t="shared" si="126"/>
        <v>17</v>
      </c>
      <c r="LD144" s="476">
        <f t="shared" si="127"/>
        <v>18</v>
      </c>
      <c r="LE144" s="476">
        <f t="shared" si="128"/>
        <v>19</v>
      </c>
      <c r="LF144" s="476">
        <f t="shared" si="129"/>
        <v>21</v>
      </c>
      <c r="LG144" s="476">
        <f t="shared" si="130"/>
        <v>21</v>
      </c>
      <c r="LH144" s="476">
        <f t="shared" si="131"/>
        <v>22</v>
      </c>
      <c r="LI144" s="476">
        <f t="shared" si="132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</row>
    <row r="145" spans="1:413" x14ac:dyDescent="0.2">
      <c r="B145" s="1">
        <v>4</v>
      </c>
      <c r="C145" s="166">
        <f t="shared" ca="1" si="116"/>
        <v>37</v>
      </c>
      <c r="D145" s="167">
        <f t="shared" ca="1" si="118"/>
        <v>0.37</v>
      </c>
      <c r="E145" s="187">
        <f t="shared" ca="1" si="119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1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20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21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22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23"/>
        <v>27</v>
      </c>
      <c r="LA145" s="476">
        <f t="shared" si="124"/>
        <v>31</v>
      </c>
      <c r="LB145" s="476">
        <f t="shared" si="125"/>
        <v>34</v>
      </c>
      <c r="LC145" s="476">
        <f t="shared" si="126"/>
        <v>37</v>
      </c>
      <c r="LD145" s="476">
        <f t="shared" si="127"/>
        <v>40</v>
      </c>
      <c r="LE145" s="476">
        <f t="shared" si="128"/>
        <v>42</v>
      </c>
      <c r="LF145" s="476">
        <f t="shared" si="129"/>
        <v>45</v>
      </c>
      <c r="LG145" s="476">
        <f t="shared" si="130"/>
        <v>47</v>
      </c>
      <c r="LH145" s="476">
        <f t="shared" si="131"/>
        <v>49</v>
      </c>
      <c r="LI145" s="476">
        <f t="shared" si="132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</row>
    <row r="146" spans="1:413" s="144" customFormat="1" x14ac:dyDescent="0.2">
      <c r="A146" s="55"/>
      <c r="B146" s="318">
        <v>5</v>
      </c>
      <c r="C146" s="319">
        <f t="shared" ca="1" si="116"/>
        <v>151</v>
      </c>
      <c r="D146" s="320">
        <f t="shared" ca="1" si="118"/>
        <v>0.31524008350730687</v>
      </c>
      <c r="E146" s="323">
        <f t="shared" ca="1" si="119"/>
        <v>23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17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20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21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22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23"/>
        <v>79</v>
      </c>
      <c r="LA146" s="476">
        <f t="shared" si="124"/>
        <v>80</v>
      </c>
      <c r="LB146" s="476">
        <f t="shared" si="125"/>
        <v>81</v>
      </c>
      <c r="LC146" s="476">
        <f t="shared" si="126"/>
        <v>82</v>
      </c>
      <c r="LD146" s="476">
        <f t="shared" si="127"/>
        <v>83</v>
      </c>
      <c r="LE146" s="476">
        <f t="shared" si="128"/>
        <v>83</v>
      </c>
      <c r="LF146" s="476">
        <f t="shared" si="129"/>
        <v>82</v>
      </c>
      <c r="LG146" s="476">
        <f t="shared" si="130"/>
        <v>81</v>
      </c>
      <c r="LH146" s="476">
        <f t="shared" si="131"/>
        <v>79</v>
      </c>
      <c r="LI146" s="476">
        <f t="shared" si="132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</row>
    <row r="147" spans="1:413" s="144" customFormat="1" x14ac:dyDescent="0.2">
      <c r="A147" s="318"/>
      <c r="B147" s="318">
        <v>6</v>
      </c>
      <c r="C147" s="319">
        <f t="shared" ca="1" si="116"/>
        <v>11</v>
      </c>
      <c r="D147" s="320">
        <f t="shared" ca="1" si="118"/>
        <v>0.19642857142857142</v>
      </c>
      <c r="E147" s="323">
        <f t="shared" ca="1" si="119"/>
        <v>16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17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20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21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22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23"/>
        <v>35</v>
      </c>
      <c r="LA147" s="476">
        <f t="shared" si="124"/>
        <v>32</v>
      </c>
      <c r="LB147" s="476">
        <f t="shared" si="125"/>
        <v>30</v>
      </c>
      <c r="LC147" s="476">
        <f t="shared" si="126"/>
        <v>30</v>
      </c>
      <c r="LD147" s="476">
        <f t="shared" si="127"/>
        <v>29</v>
      </c>
      <c r="LE147" s="476">
        <f t="shared" si="128"/>
        <v>27</v>
      </c>
      <c r="LF147" s="476">
        <f t="shared" si="129"/>
        <v>24</v>
      </c>
      <c r="LG147" s="476">
        <f t="shared" si="130"/>
        <v>21</v>
      </c>
      <c r="LH147" s="476">
        <f t="shared" si="131"/>
        <v>20</v>
      </c>
      <c r="LI147" s="476">
        <f t="shared" si="132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</row>
    <row r="148" spans="1:413" s="144" customFormat="1" x14ac:dyDescent="0.2">
      <c r="A148" s="55"/>
      <c r="B148" s="318">
        <v>7</v>
      </c>
      <c r="C148" s="319">
        <f t="shared" ca="1" si="116"/>
        <v>30</v>
      </c>
      <c r="D148" s="320">
        <f t="shared" ca="1" si="118"/>
        <v>0.30303030303030304</v>
      </c>
      <c r="E148" s="323">
        <f t="shared" ca="1" si="119"/>
        <v>22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17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20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21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22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23"/>
        <v>13</v>
      </c>
      <c r="LA148" s="476">
        <f t="shared" si="124"/>
        <v>13</v>
      </c>
      <c r="LB148" s="476">
        <f t="shared" si="125"/>
        <v>14</v>
      </c>
      <c r="LC148" s="476">
        <f t="shared" si="126"/>
        <v>14</v>
      </c>
      <c r="LD148" s="476">
        <f t="shared" si="127"/>
        <v>13</v>
      </c>
      <c r="LE148" s="476">
        <f t="shared" si="128"/>
        <v>13</v>
      </c>
      <c r="LF148" s="476">
        <f t="shared" si="129"/>
        <v>12</v>
      </c>
      <c r="LG148" s="476">
        <f t="shared" si="130"/>
        <v>12</v>
      </c>
      <c r="LH148" s="476">
        <f t="shared" si="131"/>
        <v>12</v>
      </c>
      <c r="LI148" s="476">
        <f t="shared" si="132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</row>
    <row r="149" spans="1:413" s="144" customFormat="1" x14ac:dyDescent="0.2">
      <c r="A149" s="318"/>
      <c r="B149" s="318">
        <v>8</v>
      </c>
      <c r="C149" s="319">
        <f t="shared" ca="1" si="116"/>
        <v>139</v>
      </c>
      <c r="D149" s="320">
        <f t="shared" ca="1" si="118"/>
        <v>0.11890504704875962</v>
      </c>
      <c r="E149" s="323">
        <f t="shared" ca="1" si="119"/>
        <v>11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17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20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21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22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23"/>
        <v>364</v>
      </c>
      <c r="LA149" s="476">
        <f t="shared" si="124"/>
        <v>368</v>
      </c>
      <c r="LB149" s="476">
        <f t="shared" si="125"/>
        <v>368</v>
      </c>
      <c r="LC149" s="476">
        <f t="shared" si="126"/>
        <v>358</v>
      </c>
      <c r="LD149" s="476">
        <f t="shared" si="127"/>
        <v>344</v>
      </c>
      <c r="LE149" s="476">
        <f t="shared" si="128"/>
        <v>332</v>
      </c>
      <c r="LF149" s="476">
        <f t="shared" si="129"/>
        <v>319</v>
      </c>
      <c r="LG149" s="476">
        <f t="shared" si="130"/>
        <v>303</v>
      </c>
      <c r="LH149" s="476">
        <f t="shared" si="131"/>
        <v>286</v>
      </c>
      <c r="LI149" s="476">
        <f t="shared" si="132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</row>
    <row r="150" spans="1:413" s="144" customFormat="1" x14ac:dyDescent="0.2">
      <c r="A150" s="55"/>
      <c r="B150" s="318">
        <v>9</v>
      </c>
      <c r="C150" s="319">
        <f t="shared" ca="1" si="116"/>
        <v>52</v>
      </c>
      <c r="D150" s="320">
        <f t="shared" ca="1" si="118"/>
        <v>0.26666666666666666</v>
      </c>
      <c r="E150" s="323">
        <f t="shared" ca="1" si="119"/>
        <v>21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17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20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21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22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23"/>
        <v>52</v>
      </c>
      <c r="LA150" s="476">
        <f t="shared" si="124"/>
        <v>49</v>
      </c>
      <c r="LB150" s="476">
        <f t="shared" si="125"/>
        <v>47</v>
      </c>
      <c r="LC150" s="476">
        <f t="shared" si="126"/>
        <v>43</v>
      </c>
      <c r="LD150" s="476">
        <f t="shared" si="127"/>
        <v>39</v>
      </c>
      <c r="LE150" s="476">
        <f t="shared" si="128"/>
        <v>37</v>
      </c>
      <c r="LF150" s="476">
        <f t="shared" si="129"/>
        <v>37</v>
      </c>
      <c r="LG150" s="476">
        <f t="shared" si="130"/>
        <v>37</v>
      </c>
      <c r="LH150" s="476">
        <f t="shared" si="131"/>
        <v>37</v>
      </c>
      <c r="LI150" s="476">
        <f t="shared" si="132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</row>
    <row r="151" spans="1:413" s="144" customFormat="1" x14ac:dyDescent="0.2">
      <c r="A151" s="318"/>
      <c r="B151" s="318">
        <v>10</v>
      </c>
      <c r="C151" s="319">
        <f t="shared" ca="1" si="116"/>
        <v>62</v>
      </c>
      <c r="D151" s="320">
        <f t="shared" ca="1" si="118"/>
        <v>0.20666666666666667</v>
      </c>
      <c r="E151" s="323">
        <f t="shared" ca="1" si="119"/>
        <v>17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17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20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21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22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23"/>
        <v>43</v>
      </c>
      <c r="LA151" s="476">
        <f t="shared" si="124"/>
        <v>45</v>
      </c>
      <c r="LB151" s="476">
        <f t="shared" si="125"/>
        <v>46</v>
      </c>
      <c r="LC151" s="476">
        <f t="shared" si="126"/>
        <v>46</v>
      </c>
      <c r="LD151" s="476">
        <f t="shared" si="127"/>
        <v>45</v>
      </c>
      <c r="LE151" s="476">
        <f t="shared" si="128"/>
        <v>45</v>
      </c>
      <c r="LF151" s="476">
        <f t="shared" si="129"/>
        <v>46</v>
      </c>
      <c r="LG151" s="476">
        <f t="shared" si="130"/>
        <v>46</v>
      </c>
      <c r="LH151" s="476">
        <f t="shared" si="131"/>
        <v>46</v>
      </c>
      <c r="LI151" s="476">
        <f t="shared" si="132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</row>
    <row r="152" spans="1:413" s="144" customFormat="1" x14ac:dyDescent="0.2">
      <c r="A152" s="55"/>
      <c r="B152" s="318">
        <v>11</v>
      </c>
      <c r="C152" s="319">
        <f t="shared" ca="1" si="116"/>
        <v>92</v>
      </c>
      <c r="D152" s="320">
        <f t="shared" ca="1" si="118"/>
        <v>0.15834767641996558</v>
      </c>
      <c r="E152" s="323">
        <f t="shared" ca="1" si="119"/>
        <v>13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17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20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21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22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23"/>
        <v>87</v>
      </c>
      <c r="LA152" s="476">
        <f t="shared" si="124"/>
        <v>90</v>
      </c>
      <c r="LB152" s="476">
        <f t="shared" si="125"/>
        <v>93</v>
      </c>
      <c r="LC152" s="476">
        <f t="shared" si="126"/>
        <v>93</v>
      </c>
      <c r="LD152" s="476">
        <f t="shared" si="127"/>
        <v>93</v>
      </c>
      <c r="LE152" s="476">
        <f t="shared" si="128"/>
        <v>93</v>
      </c>
      <c r="LF152" s="476">
        <f t="shared" si="129"/>
        <v>92</v>
      </c>
      <c r="LG152" s="476">
        <f t="shared" si="130"/>
        <v>92</v>
      </c>
      <c r="LH152" s="476">
        <f t="shared" si="131"/>
        <v>91</v>
      </c>
      <c r="LI152" s="476">
        <f t="shared" si="132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</row>
    <row r="153" spans="1:413" s="144" customFormat="1" x14ac:dyDescent="0.2">
      <c r="A153" s="318"/>
      <c r="B153" s="318">
        <v>12</v>
      </c>
      <c r="C153" s="319">
        <f t="shared" ca="1" si="116"/>
        <v>39</v>
      </c>
      <c r="D153" s="320">
        <f t="shared" ca="1" si="118"/>
        <v>3.4452296819787988E-2</v>
      </c>
      <c r="E153" s="323">
        <f t="shared" ca="1" si="119"/>
        <v>1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17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20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21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22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23"/>
        <v>38</v>
      </c>
      <c r="LA153" s="476">
        <f t="shared" si="124"/>
        <v>39</v>
      </c>
      <c r="LB153" s="476">
        <f t="shared" si="125"/>
        <v>40</v>
      </c>
      <c r="LC153" s="476">
        <f t="shared" si="126"/>
        <v>41</v>
      </c>
      <c r="LD153" s="476">
        <f t="shared" si="127"/>
        <v>41</v>
      </c>
      <c r="LE153" s="476">
        <f t="shared" si="128"/>
        <v>43</v>
      </c>
      <c r="LF153" s="476">
        <f t="shared" si="129"/>
        <v>44</v>
      </c>
      <c r="LG153" s="476">
        <f t="shared" si="130"/>
        <v>45</v>
      </c>
      <c r="LH153" s="476">
        <f t="shared" si="131"/>
        <v>46</v>
      </c>
      <c r="LI153" s="476">
        <f t="shared" si="132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</row>
    <row r="154" spans="1:413" s="144" customFormat="1" x14ac:dyDescent="0.2">
      <c r="A154" s="55"/>
      <c r="B154" s="318">
        <v>13</v>
      </c>
      <c r="C154" s="319">
        <f t="shared" ca="1" si="116"/>
        <v>7</v>
      </c>
      <c r="D154" s="320">
        <f t="shared" ca="1" si="118"/>
        <v>7.5268817204301078E-2</v>
      </c>
      <c r="E154" s="323">
        <f t="shared" ca="1" si="119"/>
        <v>5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17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20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21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22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23"/>
        <v>19</v>
      </c>
      <c r="LA154" s="476">
        <f t="shared" si="124"/>
        <v>18</v>
      </c>
      <c r="LB154" s="476">
        <f t="shared" si="125"/>
        <v>18</v>
      </c>
      <c r="LC154" s="476">
        <f t="shared" si="126"/>
        <v>18</v>
      </c>
      <c r="LD154" s="476">
        <f t="shared" si="127"/>
        <v>18</v>
      </c>
      <c r="LE154" s="476">
        <f t="shared" si="128"/>
        <v>18</v>
      </c>
      <c r="LF154" s="476">
        <f t="shared" si="129"/>
        <v>18</v>
      </c>
      <c r="LG154" s="476">
        <f t="shared" si="130"/>
        <v>18</v>
      </c>
      <c r="LH154" s="476">
        <f t="shared" si="131"/>
        <v>19</v>
      </c>
      <c r="LI154" s="476">
        <f t="shared" si="132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</row>
    <row r="155" spans="1:413" s="144" customFormat="1" x14ac:dyDescent="0.2">
      <c r="A155" s="318"/>
      <c r="B155" s="318">
        <v>14</v>
      </c>
      <c r="C155" s="319">
        <f t="shared" ca="1" si="116"/>
        <v>19</v>
      </c>
      <c r="D155" s="320">
        <f t="shared" ca="1" si="118"/>
        <v>4.07725321888412E-2</v>
      </c>
      <c r="E155" s="323">
        <f t="shared" ca="1" si="119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17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20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21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22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23"/>
        <v>5</v>
      </c>
      <c r="LA155" s="476">
        <f t="shared" si="124"/>
        <v>6</v>
      </c>
      <c r="LB155" s="476">
        <f t="shared" si="125"/>
        <v>6</v>
      </c>
      <c r="LC155" s="476">
        <f t="shared" si="126"/>
        <v>6</v>
      </c>
      <c r="LD155" s="476">
        <f t="shared" si="127"/>
        <v>7</v>
      </c>
      <c r="LE155" s="476">
        <f t="shared" si="128"/>
        <v>7</v>
      </c>
      <c r="LF155" s="476">
        <f t="shared" si="129"/>
        <v>6</v>
      </c>
      <c r="LG155" s="476">
        <f t="shared" si="130"/>
        <v>6</v>
      </c>
      <c r="LH155" s="476">
        <f t="shared" si="131"/>
        <v>5</v>
      </c>
      <c r="LI155" s="476">
        <f t="shared" si="132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</row>
    <row r="156" spans="1:413" s="144" customFormat="1" x14ac:dyDescent="0.2">
      <c r="A156" s="55"/>
      <c r="B156" s="318">
        <v>15</v>
      </c>
      <c r="C156" s="319">
        <f t="shared" ca="1" si="116"/>
        <v>41</v>
      </c>
      <c r="D156" s="320">
        <f t="shared" ca="1" si="118"/>
        <v>6.3271604938271608E-2</v>
      </c>
      <c r="E156" s="323">
        <f t="shared" ca="1" si="119"/>
        <v>4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17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20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21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22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23"/>
        <v>18</v>
      </c>
      <c r="LA156" s="476">
        <f t="shared" si="124"/>
        <v>17</v>
      </c>
      <c r="LB156" s="476">
        <f t="shared" si="125"/>
        <v>16</v>
      </c>
      <c r="LC156" s="476">
        <f t="shared" si="126"/>
        <v>15</v>
      </c>
      <c r="LD156" s="476">
        <f t="shared" si="127"/>
        <v>15</v>
      </c>
      <c r="LE156" s="476">
        <f t="shared" si="128"/>
        <v>15</v>
      </c>
      <c r="LF156" s="476">
        <f t="shared" si="129"/>
        <v>15</v>
      </c>
      <c r="LG156" s="476">
        <f t="shared" si="130"/>
        <v>15</v>
      </c>
      <c r="LH156" s="476">
        <f t="shared" si="131"/>
        <v>15</v>
      </c>
      <c r="LI156" s="476">
        <f t="shared" si="132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</row>
    <row r="157" spans="1:413" s="144" customFormat="1" x14ac:dyDescent="0.2">
      <c r="A157" s="318"/>
      <c r="B157" s="318">
        <v>16</v>
      </c>
      <c r="C157" s="319">
        <f t="shared" ca="1" si="116"/>
        <v>29</v>
      </c>
      <c r="D157" s="320">
        <f t="shared" ca="1" si="118"/>
        <v>9.8976109215017066E-2</v>
      </c>
      <c r="E157" s="323">
        <f t="shared" ca="1" si="119"/>
        <v>9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17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20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21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22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23"/>
        <v>43</v>
      </c>
      <c r="LA157" s="476">
        <f t="shared" si="124"/>
        <v>42</v>
      </c>
      <c r="LB157" s="476">
        <f t="shared" si="125"/>
        <v>39</v>
      </c>
      <c r="LC157" s="476">
        <f t="shared" si="126"/>
        <v>37</v>
      </c>
      <c r="LD157" s="476">
        <f t="shared" si="127"/>
        <v>35</v>
      </c>
      <c r="LE157" s="476">
        <f t="shared" si="128"/>
        <v>34</v>
      </c>
      <c r="LF157" s="476">
        <f t="shared" si="129"/>
        <v>31</v>
      </c>
      <c r="LG157" s="476">
        <f t="shared" si="130"/>
        <v>29</v>
      </c>
      <c r="LH157" s="476">
        <f t="shared" si="131"/>
        <v>27</v>
      </c>
      <c r="LI157" s="476">
        <f t="shared" si="132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</row>
    <row r="158" spans="1:413" s="144" customFormat="1" x14ac:dyDescent="0.2">
      <c r="A158" s="55"/>
      <c r="B158" s="318">
        <v>17</v>
      </c>
      <c r="C158" s="319">
        <f t="shared" ca="1" si="116"/>
        <v>33</v>
      </c>
      <c r="D158" s="320">
        <f t="shared" ca="1" si="118"/>
        <v>0.1</v>
      </c>
      <c r="E158" s="323">
        <f t="shared" ca="1" si="119"/>
        <v>10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17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20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21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22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23"/>
        <v>37</v>
      </c>
      <c r="LA158" s="476">
        <f t="shared" si="124"/>
        <v>36</v>
      </c>
      <c r="LB158" s="476">
        <f t="shared" si="125"/>
        <v>36</v>
      </c>
      <c r="LC158" s="476">
        <f t="shared" si="126"/>
        <v>36</v>
      </c>
      <c r="LD158" s="476">
        <f t="shared" si="127"/>
        <v>35</v>
      </c>
      <c r="LE158" s="476">
        <f t="shared" si="128"/>
        <v>34</v>
      </c>
      <c r="LF158" s="476">
        <f t="shared" si="129"/>
        <v>33</v>
      </c>
      <c r="LG158" s="476">
        <f t="shared" si="130"/>
        <v>32</v>
      </c>
      <c r="LH158" s="476">
        <f t="shared" si="131"/>
        <v>30</v>
      </c>
      <c r="LI158" s="476">
        <f t="shared" si="132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</row>
    <row r="159" spans="1:413" s="144" customFormat="1" x14ac:dyDescent="0.2">
      <c r="A159" s="318"/>
      <c r="B159" s="318">
        <v>18</v>
      </c>
      <c r="C159" s="319">
        <f t="shared" ca="1" si="116"/>
        <v>25</v>
      </c>
      <c r="D159" s="320">
        <f t="shared" ca="1" si="118"/>
        <v>8.5324232081911269E-2</v>
      </c>
      <c r="E159" s="323">
        <f t="shared" ca="1" si="119"/>
        <v>7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17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20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21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22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23"/>
        <v>14</v>
      </c>
      <c r="LA159" s="476">
        <f t="shared" si="124"/>
        <v>14</v>
      </c>
      <c r="LB159" s="476">
        <f t="shared" si="125"/>
        <v>14</v>
      </c>
      <c r="LC159" s="476">
        <f t="shared" si="126"/>
        <v>15</v>
      </c>
      <c r="LD159" s="476">
        <f t="shared" si="127"/>
        <v>15</v>
      </c>
      <c r="LE159" s="476">
        <f t="shared" si="128"/>
        <v>15</v>
      </c>
      <c r="LF159" s="476">
        <f t="shared" si="129"/>
        <v>14</v>
      </c>
      <c r="LG159" s="476">
        <f t="shared" si="130"/>
        <v>13</v>
      </c>
      <c r="LH159" s="476">
        <f t="shared" si="131"/>
        <v>12</v>
      </c>
      <c r="LI159" s="476">
        <f t="shared" si="132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</row>
    <row r="160" spans="1:413" s="144" customFormat="1" x14ac:dyDescent="0.2">
      <c r="A160" s="55"/>
      <c r="B160" s="318">
        <v>19</v>
      </c>
      <c r="C160" s="319">
        <f t="shared" ca="1" si="116"/>
        <v>3</v>
      </c>
      <c r="D160" s="320">
        <f t="shared" ca="1" si="118"/>
        <v>5.4545454545454543E-2</v>
      </c>
      <c r="E160" s="323">
        <f t="shared" ca="1" si="119"/>
        <v>3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17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20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21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22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23"/>
        <v>10</v>
      </c>
      <c r="LA160" s="476">
        <f t="shared" si="124"/>
        <v>10</v>
      </c>
      <c r="LB160" s="476">
        <f t="shared" si="125"/>
        <v>11</v>
      </c>
      <c r="LC160" s="476">
        <f t="shared" si="126"/>
        <v>10</v>
      </c>
      <c r="LD160" s="476">
        <f t="shared" si="127"/>
        <v>10</v>
      </c>
      <c r="LE160" s="476">
        <f t="shared" si="128"/>
        <v>10</v>
      </c>
      <c r="LF160" s="476">
        <f t="shared" si="129"/>
        <v>11</v>
      </c>
      <c r="LG160" s="476">
        <f t="shared" si="130"/>
        <v>11</v>
      </c>
      <c r="LH160" s="476">
        <f t="shared" si="131"/>
        <v>11</v>
      </c>
      <c r="LI160" s="476">
        <f t="shared" si="132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</row>
    <row r="161" spans="1:436" s="144" customFormat="1" x14ac:dyDescent="0.2">
      <c r="A161" s="318"/>
      <c r="B161" s="318">
        <v>20</v>
      </c>
      <c r="C161" s="319">
        <f t="shared" ca="1" si="116"/>
        <v>24</v>
      </c>
      <c r="D161" s="320">
        <f t="shared" ca="1" si="118"/>
        <v>0.16901408450704225</v>
      </c>
      <c r="E161" s="323">
        <f t="shared" ca="1" si="119"/>
        <v>14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17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20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21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22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23"/>
        <v>27</v>
      </c>
      <c r="LA161" s="476">
        <f t="shared" si="124"/>
        <v>25</v>
      </c>
      <c r="LB161" s="476">
        <f t="shared" si="125"/>
        <v>23</v>
      </c>
      <c r="LC161" s="476">
        <f t="shared" si="126"/>
        <v>23</v>
      </c>
      <c r="LD161" s="476">
        <f t="shared" si="127"/>
        <v>22</v>
      </c>
      <c r="LE161" s="476">
        <f t="shared" si="128"/>
        <v>22</v>
      </c>
      <c r="LF161" s="476">
        <f t="shared" si="129"/>
        <v>22</v>
      </c>
      <c r="LG161" s="476">
        <f t="shared" si="130"/>
        <v>21</v>
      </c>
      <c r="LH161" s="476">
        <f t="shared" si="131"/>
        <v>19</v>
      </c>
      <c r="LI161" s="476">
        <f t="shared" si="132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</row>
    <row r="162" spans="1:436" s="144" customFormat="1" x14ac:dyDescent="0.2">
      <c r="A162" s="55"/>
      <c r="B162" s="318">
        <v>21</v>
      </c>
      <c r="C162" s="319">
        <f t="shared" ca="1" si="116"/>
        <v>78</v>
      </c>
      <c r="D162" s="320">
        <f t="shared" ca="1" si="118"/>
        <v>0.21024258760107817</v>
      </c>
      <c r="E162" s="323">
        <f t="shared" ca="1" si="119"/>
        <v>18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17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20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21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22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23"/>
        <v>66</v>
      </c>
      <c r="LA162" s="476">
        <f t="shared" si="124"/>
        <v>65</v>
      </c>
      <c r="LB162" s="476">
        <f t="shared" si="125"/>
        <v>62</v>
      </c>
      <c r="LC162" s="476">
        <f t="shared" si="126"/>
        <v>61</v>
      </c>
      <c r="LD162" s="476">
        <f t="shared" si="127"/>
        <v>57</v>
      </c>
      <c r="LE162" s="476">
        <f t="shared" si="128"/>
        <v>55</v>
      </c>
      <c r="LF162" s="476">
        <f t="shared" si="129"/>
        <v>52</v>
      </c>
      <c r="LG162" s="476">
        <f t="shared" si="130"/>
        <v>48</v>
      </c>
      <c r="LH162" s="476">
        <f t="shared" si="131"/>
        <v>43</v>
      </c>
      <c r="LI162" s="476">
        <f t="shared" si="132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</row>
    <row r="163" spans="1:436" s="144" customFormat="1" x14ac:dyDescent="0.2">
      <c r="A163" s="318"/>
      <c r="B163" s="318">
        <v>22</v>
      </c>
      <c r="C163" s="319">
        <f t="shared" ca="1" si="116"/>
        <v>69</v>
      </c>
      <c r="D163" s="320">
        <f t="shared" ca="1" si="118"/>
        <v>7.7528089887640456E-2</v>
      </c>
      <c r="E163" s="323">
        <f t="shared" ca="1" si="119"/>
        <v>6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17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20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21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22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23"/>
        <v>109</v>
      </c>
      <c r="LA163" s="476">
        <f t="shared" si="124"/>
        <v>112</v>
      </c>
      <c r="LB163" s="476">
        <f t="shared" si="125"/>
        <v>111</v>
      </c>
      <c r="LC163" s="476">
        <f t="shared" si="126"/>
        <v>110</v>
      </c>
      <c r="LD163" s="476">
        <f t="shared" si="127"/>
        <v>109</v>
      </c>
      <c r="LE163" s="476">
        <f t="shared" si="128"/>
        <v>108</v>
      </c>
      <c r="LF163" s="476">
        <f t="shared" si="129"/>
        <v>105</v>
      </c>
      <c r="LG163" s="476">
        <f t="shared" si="130"/>
        <v>103</v>
      </c>
      <c r="LH163" s="476">
        <f t="shared" si="131"/>
        <v>101</v>
      </c>
      <c r="LI163" s="476">
        <f t="shared" si="132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</row>
    <row r="164" spans="1:436" s="144" customFormat="1" x14ac:dyDescent="0.2">
      <c r="A164" s="55"/>
      <c r="B164" s="318">
        <v>23</v>
      </c>
      <c r="C164" s="319">
        <f t="shared" ca="1" si="116"/>
        <v>299</v>
      </c>
      <c r="D164" s="320">
        <f t="shared" ca="1" si="118"/>
        <v>0.15811739820200951</v>
      </c>
      <c r="E164" s="323">
        <f t="shared" ca="1" si="119"/>
        <v>12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17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20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21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22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23"/>
        <v>262</v>
      </c>
      <c r="LA164" s="476">
        <f t="shared" si="124"/>
        <v>264</v>
      </c>
      <c r="LB164" s="476">
        <f t="shared" si="125"/>
        <v>272</v>
      </c>
      <c r="LC164" s="476">
        <f t="shared" si="126"/>
        <v>268</v>
      </c>
      <c r="LD164" s="476">
        <f t="shared" si="127"/>
        <v>263</v>
      </c>
      <c r="LE164" s="476">
        <f t="shared" si="128"/>
        <v>255</v>
      </c>
      <c r="LF164" s="476">
        <f t="shared" si="129"/>
        <v>262</v>
      </c>
      <c r="LG164" s="476">
        <f t="shared" si="130"/>
        <v>259</v>
      </c>
      <c r="LH164" s="476">
        <f t="shared" si="131"/>
        <v>253</v>
      </c>
      <c r="LI164" s="476">
        <f t="shared" si="132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</row>
    <row r="165" spans="1:436" s="144" customFormat="1" x14ac:dyDescent="0.2">
      <c r="A165" s="318"/>
      <c r="B165" s="318">
        <v>24</v>
      </c>
      <c r="C165" s="319">
        <f t="shared" ca="1" si="116"/>
        <v>18</v>
      </c>
      <c r="D165" s="320">
        <f t="shared" ca="1" si="118"/>
        <v>8.8669950738916259E-2</v>
      </c>
      <c r="E165" s="323">
        <f t="shared" ca="1" si="119"/>
        <v>8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17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20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21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22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23"/>
        <v>22</v>
      </c>
      <c r="LA165" s="476">
        <f t="shared" si="124"/>
        <v>23</v>
      </c>
      <c r="LB165" s="476">
        <f t="shared" si="125"/>
        <v>23</v>
      </c>
      <c r="LC165" s="476">
        <f t="shared" si="126"/>
        <v>22</v>
      </c>
      <c r="LD165" s="476">
        <f t="shared" si="127"/>
        <v>21</v>
      </c>
      <c r="LE165" s="476">
        <f t="shared" si="128"/>
        <v>20</v>
      </c>
      <c r="LF165" s="476">
        <f t="shared" si="129"/>
        <v>20</v>
      </c>
      <c r="LG165" s="476">
        <f t="shared" si="130"/>
        <v>20</v>
      </c>
      <c r="LH165" s="476">
        <f t="shared" si="131"/>
        <v>19</v>
      </c>
      <c r="LI165" s="476">
        <f t="shared" si="132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</row>
    <row r="166" spans="1:436" x14ac:dyDescent="0.2">
      <c r="A166" s="55"/>
      <c r="B166" s="27" t="s">
        <v>45</v>
      </c>
      <c r="C166" s="174">
        <f ca="1">SUM(C142:C165)</f>
        <v>1357</v>
      </c>
      <c r="D166" s="171">
        <f t="shared" ca="1" si="118"/>
        <v>0.13205527442584664</v>
      </c>
      <c r="E166" s="174"/>
      <c r="F166" s="172"/>
      <c r="G166" s="325">
        <f t="shared" ref="G166:R166" si="133">SUM(G142:G165)</f>
        <v>2922</v>
      </c>
      <c r="H166" s="325">
        <f t="shared" si="133"/>
        <v>2359</v>
      </c>
      <c r="I166" s="325">
        <f t="shared" si="133"/>
        <v>2568.5</v>
      </c>
      <c r="J166" s="325">
        <f t="shared" si="133"/>
        <v>2778</v>
      </c>
      <c r="K166" s="325">
        <f t="shared" si="133"/>
        <v>2577</v>
      </c>
      <c r="L166" s="325">
        <f t="shared" si="133"/>
        <v>2169</v>
      </c>
      <c r="M166" s="325">
        <f t="shared" si="133"/>
        <v>2115</v>
      </c>
      <c r="N166" s="325">
        <f t="shared" si="133"/>
        <v>2319</v>
      </c>
      <c r="O166" s="325">
        <f t="shared" si="133"/>
        <v>2274</v>
      </c>
      <c r="P166" s="325">
        <f t="shared" si="133"/>
        <v>1932</v>
      </c>
      <c r="Q166" s="325">
        <f t="shared" si="133"/>
        <v>1901</v>
      </c>
      <c r="R166" s="325">
        <f t="shared" si="133"/>
        <v>1884</v>
      </c>
      <c r="S166" s="325">
        <f t="shared" ref="S166:CD166" si="134">SUM(S142:S165)</f>
        <v>1867</v>
      </c>
      <c r="T166" s="325">
        <f t="shared" si="134"/>
        <v>1697</v>
      </c>
      <c r="U166" s="325">
        <f t="shared" si="134"/>
        <v>1772</v>
      </c>
      <c r="V166" s="325">
        <f t="shared" si="134"/>
        <v>1825</v>
      </c>
      <c r="W166" s="325">
        <f t="shared" si="134"/>
        <v>1971</v>
      </c>
      <c r="X166" s="325">
        <f t="shared" si="134"/>
        <v>1884</v>
      </c>
      <c r="Y166" s="325">
        <f t="shared" si="134"/>
        <v>1751</v>
      </c>
      <c r="Z166" s="325">
        <f t="shared" si="134"/>
        <v>2023</v>
      </c>
      <c r="AA166" s="325">
        <f t="shared" si="134"/>
        <v>2082</v>
      </c>
      <c r="AB166" s="325">
        <f t="shared" si="134"/>
        <v>2358</v>
      </c>
      <c r="AC166" s="325">
        <f t="shared" si="134"/>
        <v>2036</v>
      </c>
      <c r="AD166" s="325">
        <f t="shared" si="134"/>
        <v>2273</v>
      </c>
      <c r="AE166" s="325">
        <f t="shared" si="134"/>
        <v>2435</v>
      </c>
      <c r="AF166" s="325">
        <f t="shared" si="134"/>
        <v>2698</v>
      </c>
      <c r="AG166" s="325">
        <f t="shared" si="134"/>
        <v>2798</v>
      </c>
      <c r="AH166" s="325">
        <f t="shared" si="134"/>
        <v>2599</v>
      </c>
      <c r="AI166" s="325">
        <f t="shared" si="134"/>
        <v>2773</v>
      </c>
      <c r="AJ166" s="325">
        <f t="shared" si="134"/>
        <v>2842</v>
      </c>
      <c r="AK166" s="325">
        <f t="shared" si="134"/>
        <v>2591</v>
      </c>
      <c r="AL166" s="325">
        <f t="shared" si="134"/>
        <v>2734</v>
      </c>
      <c r="AM166" s="325">
        <f t="shared" si="134"/>
        <v>2745</v>
      </c>
      <c r="AN166" s="325">
        <f t="shared" si="134"/>
        <v>2945</v>
      </c>
      <c r="AO166" s="325">
        <f t="shared" si="134"/>
        <v>2827</v>
      </c>
      <c r="AP166" s="325">
        <f t="shared" si="134"/>
        <v>2833</v>
      </c>
      <c r="AQ166" s="325">
        <f t="shared" si="134"/>
        <v>2839</v>
      </c>
      <c r="AR166" s="325">
        <f t="shared" si="134"/>
        <v>3011</v>
      </c>
      <c r="AS166" s="325">
        <f t="shared" si="134"/>
        <v>3064</v>
      </c>
      <c r="AT166" s="325">
        <f t="shared" si="134"/>
        <v>3007</v>
      </c>
      <c r="AU166" s="325">
        <f t="shared" si="134"/>
        <v>2964</v>
      </c>
      <c r="AV166" s="325">
        <f t="shared" si="134"/>
        <v>2904</v>
      </c>
      <c r="AW166" s="420">
        <f t="shared" si="134"/>
        <v>3128</v>
      </c>
      <c r="AX166" s="420">
        <f t="shared" si="134"/>
        <v>3064</v>
      </c>
      <c r="AY166" s="420">
        <f t="shared" si="134"/>
        <v>2998</v>
      </c>
      <c r="AZ166" s="420">
        <f t="shared" si="134"/>
        <v>3094</v>
      </c>
      <c r="BA166" s="420">
        <f t="shared" si="134"/>
        <v>3002</v>
      </c>
      <c r="BB166" s="420">
        <f t="shared" si="134"/>
        <v>3557</v>
      </c>
      <c r="BC166" s="420">
        <f t="shared" si="134"/>
        <v>2854</v>
      </c>
      <c r="BD166" s="420">
        <f t="shared" si="134"/>
        <v>2731</v>
      </c>
      <c r="BE166" s="420">
        <f t="shared" si="134"/>
        <v>2925</v>
      </c>
      <c r="BF166" s="420">
        <f t="shared" si="134"/>
        <v>3400</v>
      </c>
      <c r="BG166" s="325">
        <f t="shared" si="134"/>
        <v>3515</v>
      </c>
      <c r="BH166" s="325">
        <f t="shared" si="134"/>
        <v>2865</v>
      </c>
      <c r="BI166" s="325">
        <f t="shared" si="134"/>
        <v>2663</v>
      </c>
      <c r="BJ166" s="325">
        <f t="shared" si="134"/>
        <v>2781</v>
      </c>
      <c r="BK166" s="325">
        <f t="shared" si="134"/>
        <v>2596</v>
      </c>
      <c r="BL166" s="325">
        <f t="shared" si="134"/>
        <v>2109</v>
      </c>
      <c r="BM166" s="325">
        <f t="shared" si="134"/>
        <v>2115</v>
      </c>
      <c r="BN166" s="325">
        <f t="shared" si="134"/>
        <v>2226</v>
      </c>
      <c r="BO166" s="325">
        <f t="shared" si="134"/>
        <v>2171</v>
      </c>
      <c r="BP166" s="325">
        <f t="shared" si="134"/>
        <v>1832</v>
      </c>
      <c r="BQ166" s="325">
        <f t="shared" si="134"/>
        <v>1917</v>
      </c>
      <c r="BR166" s="325">
        <f t="shared" si="134"/>
        <v>1936</v>
      </c>
      <c r="BS166" s="325">
        <f t="shared" si="134"/>
        <v>1926.5</v>
      </c>
      <c r="BT166" s="325">
        <f t="shared" si="134"/>
        <v>2008</v>
      </c>
      <c r="BU166" s="325">
        <f t="shared" si="134"/>
        <v>2012</v>
      </c>
      <c r="BV166" s="325">
        <f t="shared" si="134"/>
        <v>2026</v>
      </c>
      <c r="BW166" s="325">
        <f t="shared" si="134"/>
        <v>2218</v>
      </c>
      <c r="BX166" s="325">
        <f t="shared" si="134"/>
        <v>2143</v>
      </c>
      <c r="BY166" s="325">
        <f t="shared" si="134"/>
        <v>2015</v>
      </c>
      <c r="BZ166" s="325">
        <f t="shared" si="134"/>
        <v>2052</v>
      </c>
      <c r="CA166" s="325">
        <f t="shared" si="134"/>
        <v>1870</v>
      </c>
      <c r="CB166" s="325">
        <f t="shared" si="134"/>
        <v>2252</v>
      </c>
      <c r="CC166" s="325">
        <f t="shared" si="134"/>
        <v>2269</v>
      </c>
      <c r="CD166" s="325">
        <f t="shared" si="134"/>
        <v>2252</v>
      </c>
      <c r="CE166" s="325">
        <f t="shared" ref="CE166:DQ166" si="135">SUM(CE142:CE165)</f>
        <v>2395</v>
      </c>
      <c r="CF166" s="325">
        <f t="shared" si="135"/>
        <v>2657</v>
      </c>
      <c r="CG166" s="325">
        <f t="shared" si="135"/>
        <v>2677</v>
      </c>
      <c r="CH166" s="325">
        <f t="shared" si="135"/>
        <v>2946</v>
      </c>
      <c r="CI166" s="325">
        <f t="shared" si="135"/>
        <v>2819</v>
      </c>
      <c r="CJ166" s="325">
        <f t="shared" si="135"/>
        <v>2969</v>
      </c>
      <c r="CK166" s="325">
        <f t="shared" si="135"/>
        <v>2975</v>
      </c>
      <c r="CL166" s="325">
        <f t="shared" si="135"/>
        <v>3029</v>
      </c>
      <c r="CM166" s="325">
        <f t="shared" si="135"/>
        <v>2994</v>
      </c>
      <c r="CN166" s="325">
        <f t="shared" si="135"/>
        <v>3011</v>
      </c>
      <c r="CO166" s="325">
        <f t="shared" si="135"/>
        <v>3042</v>
      </c>
      <c r="CP166" s="325">
        <f t="shared" si="135"/>
        <v>2788</v>
      </c>
      <c r="CQ166" s="325">
        <f t="shared" si="135"/>
        <v>2870</v>
      </c>
      <c r="CR166" s="325">
        <f t="shared" si="135"/>
        <v>2733</v>
      </c>
      <c r="CS166" s="325">
        <f t="shared" si="135"/>
        <v>2971</v>
      </c>
      <c r="CT166" s="325">
        <f t="shared" si="135"/>
        <v>2822</v>
      </c>
      <c r="CU166" s="325">
        <f t="shared" si="135"/>
        <v>2762</v>
      </c>
      <c r="CV166" s="325">
        <f t="shared" si="135"/>
        <v>2592</v>
      </c>
      <c r="CW166" s="325">
        <f t="shared" si="135"/>
        <v>2725</v>
      </c>
      <c r="CX166" s="325">
        <f t="shared" si="135"/>
        <v>2783</v>
      </c>
      <c r="CY166" s="325">
        <f t="shared" si="135"/>
        <v>2733</v>
      </c>
      <c r="CZ166" s="325">
        <f t="shared" si="135"/>
        <v>2530</v>
      </c>
      <c r="DA166" s="325">
        <f t="shared" si="135"/>
        <v>2551</v>
      </c>
      <c r="DB166" s="325">
        <f t="shared" si="135"/>
        <v>2856</v>
      </c>
      <c r="DC166" s="325">
        <f t="shared" si="135"/>
        <v>2440</v>
      </c>
      <c r="DD166" s="325">
        <f t="shared" si="135"/>
        <v>2440</v>
      </c>
      <c r="DE166" s="325">
        <f t="shared" si="135"/>
        <v>2640</v>
      </c>
      <c r="DF166" s="325">
        <f t="shared" si="135"/>
        <v>2761</v>
      </c>
      <c r="DG166" s="325">
        <f t="shared" si="135"/>
        <v>2882</v>
      </c>
      <c r="DH166" s="325">
        <f t="shared" si="135"/>
        <v>2499</v>
      </c>
      <c r="DI166" s="325">
        <f t="shared" si="135"/>
        <v>2216</v>
      </c>
      <c r="DJ166" s="325">
        <f t="shared" si="135"/>
        <v>2367</v>
      </c>
      <c r="DK166" s="325">
        <f t="shared" si="135"/>
        <v>2340</v>
      </c>
      <c r="DL166" s="325">
        <f t="shared" si="135"/>
        <v>1921</v>
      </c>
      <c r="DM166" s="325">
        <f t="shared" si="135"/>
        <v>1904</v>
      </c>
      <c r="DN166" s="325">
        <f t="shared" si="135"/>
        <v>1749</v>
      </c>
      <c r="DO166" s="325">
        <f t="shared" si="135"/>
        <v>1783</v>
      </c>
      <c r="DP166" s="325">
        <f t="shared" si="135"/>
        <v>1510</v>
      </c>
      <c r="DQ166" s="325">
        <f t="shared" si="135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36">SUM(DT142:DT165)</f>
        <v>1430</v>
      </c>
      <c r="DU166" s="396">
        <f t="shared" si="136"/>
        <v>1283</v>
      </c>
      <c r="DV166" s="396">
        <f t="shared" si="136"/>
        <v>1404</v>
      </c>
      <c r="DW166" s="396">
        <f t="shared" si="136"/>
        <v>1456</v>
      </c>
      <c r="DX166" s="396">
        <f t="shared" si="136"/>
        <v>1088</v>
      </c>
      <c r="DY166" s="396">
        <f t="shared" si="136"/>
        <v>1247</v>
      </c>
      <c r="DZ166" s="396">
        <f t="shared" si="136"/>
        <v>1275</v>
      </c>
      <c r="EA166" s="396">
        <f t="shared" si="136"/>
        <v>1379</v>
      </c>
      <c r="EB166" s="396">
        <f t="shared" si="136"/>
        <v>1700</v>
      </c>
      <c r="EC166" s="396">
        <f t="shared" si="136"/>
        <v>1566</v>
      </c>
      <c r="ED166" s="396">
        <f t="shared" si="136"/>
        <v>1351</v>
      </c>
      <c r="EE166" s="396">
        <f t="shared" si="136"/>
        <v>1417</v>
      </c>
      <c r="EF166" s="396">
        <f t="shared" si="136"/>
        <v>1386</v>
      </c>
      <c r="EG166" s="396">
        <f t="shared" si="136"/>
        <v>1436</v>
      </c>
      <c r="EH166" s="396">
        <f t="shared" si="136"/>
        <v>1453</v>
      </c>
      <c r="EI166" s="396">
        <f t="shared" si="136"/>
        <v>1445</v>
      </c>
      <c r="EJ166" s="396">
        <f t="shared" si="136"/>
        <v>1389</v>
      </c>
      <c r="EK166" s="396">
        <f t="shared" si="136"/>
        <v>1346</v>
      </c>
      <c r="EL166" s="396">
        <f t="shared" si="136"/>
        <v>1188</v>
      </c>
      <c r="EM166" s="396">
        <f t="shared" ref="EM166:FA166" si="137">SUM(EM142:EM165)</f>
        <v>1143</v>
      </c>
      <c r="EN166" s="396">
        <f t="shared" si="137"/>
        <v>1142</v>
      </c>
      <c r="EO166" s="396">
        <f t="shared" si="137"/>
        <v>1056</v>
      </c>
      <c r="EP166" s="396">
        <f t="shared" si="137"/>
        <v>980</v>
      </c>
      <c r="EQ166" s="396">
        <f t="shared" si="137"/>
        <v>923</v>
      </c>
      <c r="ER166" s="396">
        <f t="shared" si="137"/>
        <v>931</v>
      </c>
      <c r="ES166" s="396">
        <f t="shared" si="137"/>
        <v>1017</v>
      </c>
      <c r="ET166" s="396">
        <f t="shared" si="137"/>
        <v>876</v>
      </c>
      <c r="EU166" s="396">
        <f t="shared" si="137"/>
        <v>841</v>
      </c>
      <c r="EV166" s="396">
        <f t="shared" si="137"/>
        <v>837</v>
      </c>
      <c r="EW166" s="396">
        <f t="shared" si="137"/>
        <v>888</v>
      </c>
      <c r="EX166" s="396">
        <f t="shared" si="137"/>
        <v>909</v>
      </c>
      <c r="EY166" s="396">
        <f t="shared" si="137"/>
        <v>1820</v>
      </c>
      <c r="EZ166" s="396">
        <f t="shared" si="137"/>
        <v>1999</v>
      </c>
      <c r="FA166" s="396">
        <f t="shared" si="137"/>
        <v>1839</v>
      </c>
      <c r="FB166" s="396">
        <f t="shared" ref="FB166:FN166" si="138">SUM(FB142:FB165)</f>
        <v>2048</v>
      </c>
      <c r="FC166" s="396">
        <f t="shared" si="138"/>
        <v>1890</v>
      </c>
      <c r="FD166" s="396">
        <f t="shared" si="138"/>
        <v>1824</v>
      </c>
      <c r="FE166" s="418">
        <f t="shared" si="138"/>
        <v>2129</v>
      </c>
      <c r="FF166" s="418">
        <f t="shared" si="138"/>
        <v>2485</v>
      </c>
      <c r="FG166" s="418">
        <f t="shared" si="138"/>
        <v>2475</v>
      </c>
      <c r="FH166" s="418">
        <f t="shared" si="138"/>
        <v>2190</v>
      </c>
      <c r="FI166" s="418">
        <f t="shared" si="138"/>
        <v>2087</v>
      </c>
      <c r="FJ166" s="418">
        <f t="shared" si="138"/>
        <v>2355</v>
      </c>
      <c r="FK166" s="418">
        <f t="shared" si="138"/>
        <v>2327</v>
      </c>
      <c r="FL166" s="418">
        <f t="shared" si="138"/>
        <v>2098</v>
      </c>
      <c r="FM166" s="418">
        <f t="shared" si="138"/>
        <v>2076</v>
      </c>
      <c r="FN166" s="418">
        <f t="shared" si="138"/>
        <v>2033</v>
      </c>
      <c r="FO166" s="418">
        <f t="shared" ref="FO166:HZ166" si="139">SUM(FO142:FO165)</f>
        <v>2048</v>
      </c>
      <c r="FP166" s="418">
        <f t="shared" si="139"/>
        <v>2119</v>
      </c>
      <c r="FQ166" s="418">
        <f t="shared" si="139"/>
        <v>2168</v>
      </c>
      <c r="FR166" s="418">
        <f t="shared" si="139"/>
        <v>2152</v>
      </c>
      <c r="FS166" s="418">
        <f t="shared" si="139"/>
        <v>2129</v>
      </c>
      <c r="FT166" s="418">
        <f t="shared" si="139"/>
        <v>2077</v>
      </c>
      <c r="FU166" s="418">
        <f t="shared" si="139"/>
        <v>1889</v>
      </c>
      <c r="FV166" s="418">
        <f t="shared" si="139"/>
        <v>1953</v>
      </c>
      <c r="FW166" s="418">
        <f t="shared" si="139"/>
        <v>1808</v>
      </c>
      <c r="FX166" s="418">
        <f t="shared" si="139"/>
        <v>1838</v>
      </c>
      <c r="FY166" s="418">
        <f t="shared" si="139"/>
        <v>1961</v>
      </c>
      <c r="FZ166" s="418">
        <f t="shared" si="139"/>
        <v>1868</v>
      </c>
      <c r="GA166" s="418">
        <f t="shared" si="139"/>
        <v>1817</v>
      </c>
      <c r="GB166" s="418">
        <f t="shared" si="139"/>
        <v>2000</v>
      </c>
      <c r="GC166" s="418">
        <f t="shared" si="139"/>
        <v>1952</v>
      </c>
      <c r="GD166" s="418">
        <f t="shared" si="139"/>
        <v>1817</v>
      </c>
      <c r="GE166" s="418">
        <f t="shared" si="139"/>
        <v>1845</v>
      </c>
      <c r="GF166" s="418">
        <f t="shared" si="139"/>
        <v>1836</v>
      </c>
      <c r="GG166" s="418">
        <f t="shared" si="139"/>
        <v>1856</v>
      </c>
      <c r="GH166" s="418">
        <f t="shared" si="139"/>
        <v>1807</v>
      </c>
      <c r="GI166" s="418">
        <f t="shared" si="139"/>
        <v>1740</v>
      </c>
      <c r="GJ166" s="418">
        <f t="shared" si="139"/>
        <v>1820</v>
      </c>
      <c r="GK166" s="418">
        <f t="shared" si="139"/>
        <v>1853</v>
      </c>
      <c r="GL166" s="418">
        <f t="shared" si="139"/>
        <v>1712</v>
      </c>
      <c r="GM166" s="418">
        <f t="shared" si="139"/>
        <v>1769</v>
      </c>
      <c r="GN166" s="418">
        <f t="shared" si="139"/>
        <v>1896</v>
      </c>
      <c r="GO166" s="418">
        <f t="shared" si="139"/>
        <v>1949</v>
      </c>
      <c r="GP166" s="418">
        <f t="shared" si="139"/>
        <v>2033</v>
      </c>
      <c r="GQ166" s="418">
        <f t="shared" si="139"/>
        <v>2107</v>
      </c>
      <c r="GR166" s="418">
        <f t="shared" si="139"/>
        <v>1992</v>
      </c>
      <c r="GS166" s="418">
        <f t="shared" si="139"/>
        <v>1907</v>
      </c>
      <c r="GT166" s="418">
        <f t="shared" si="139"/>
        <v>1725</v>
      </c>
      <c r="GU166" s="418">
        <f t="shared" si="139"/>
        <v>1714</v>
      </c>
      <c r="GV166" s="418">
        <f t="shared" si="139"/>
        <v>1839</v>
      </c>
      <c r="GW166" s="418">
        <f t="shared" si="139"/>
        <v>1944</v>
      </c>
      <c r="GX166" s="418">
        <f t="shared" si="139"/>
        <v>1930</v>
      </c>
      <c r="GY166" s="418">
        <f t="shared" si="139"/>
        <v>1677</v>
      </c>
      <c r="GZ166" s="418">
        <f t="shared" si="139"/>
        <v>1713</v>
      </c>
      <c r="HA166" s="418">
        <f t="shared" si="139"/>
        <v>1814</v>
      </c>
      <c r="HB166" s="418">
        <f t="shared" si="139"/>
        <v>2309</v>
      </c>
      <c r="HC166" s="418">
        <f t="shared" si="139"/>
        <v>1945</v>
      </c>
      <c r="HD166" s="418">
        <f t="shared" si="139"/>
        <v>2024</v>
      </c>
      <c r="HE166" s="418">
        <f t="shared" si="139"/>
        <v>2178</v>
      </c>
      <c r="HF166" s="418">
        <f t="shared" si="139"/>
        <v>2522</v>
      </c>
      <c r="HG166" s="418">
        <f t="shared" si="139"/>
        <v>2834</v>
      </c>
      <c r="HH166" s="418">
        <f t="shared" si="139"/>
        <v>2691</v>
      </c>
      <c r="HI166" s="418">
        <f t="shared" si="139"/>
        <v>2226</v>
      </c>
      <c r="HJ166" s="418">
        <f t="shared" si="139"/>
        <v>2310</v>
      </c>
      <c r="HK166" s="418">
        <f t="shared" si="139"/>
        <v>2180</v>
      </c>
      <c r="HL166" s="418">
        <f t="shared" si="139"/>
        <v>2020</v>
      </c>
      <c r="HM166" s="418">
        <f t="shared" si="139"/>
        <v>1822</v>
      </c>
      <c r="HN166" s="418">
        <f t="shared" si="139"/>
        <v>1747</v>
      </c>
      <c r="HO166" s="418">
        <f t="shared" si="139"/>
        <v>1829</v>
      </c>
      <c r="HP166" s="418">
        <f t="shared" si="139"/>
        <v>1617</v>
      </c>
      <c r="HQ166" s="418">
        <f t="shared" si="139"/>
        <v>1624</v>
      </c>
      <c r="HR166" s="418">
        <f t="shared" si="139"/>
        <v>1561</v>
      </c>
      <c r="HS166" s="418">
        <f t="shared" si="139"/>
        <v>1791</v>
      </c>
      <c r="HT166" s="418">
        <f t="shared" si="139"/>
        <v>1864</v>
      </c>
      <c r="HU166" s="418">
        <f t="shared" si="139"/>
        <v>1461</v>
      </c>
      <c r="HV166" s="418">
        <f t="shared" si="139"/>
        <v>1558</v>
      </c>
      <c r="HW166" s="418">
        <f t="shared" si="139"/>
        <v>1555</v>
      </c>
      <c r="HX166" s="418">
        <f t="shared" si="139"/>
        <v>1546</v>
      </c>
      <c r="HY166" s="418">
        <f t="shared" si="139"/>
        <v>1316</v>
      </c>
      <c r="HZ166" s="418">
        <f t="shared" si="139"/>
        <v>1199</v>
      </c>
      <c r="IA166" s="418">
        <f t="shared" ref="IA166:KL166" si="140">SUM(IA142:IA165)</f>
        <v>1288</v>
      </c>
      <c r="IB166" s="418">
        <f t="shared" si="140"/>
        <v>1371</v>
      </c>
      <c r="IC166" s="418">
        <f t="shared" si="140"/>
        <v>1528</v>
      </c>
      <c r="ID166" s="418">
        <f t="shared" si="140"/>
        <v>1272</v>
      </c>
      <c r="IE166" s="418">
        <f t="shared" si="140"/>
        <v>1315</v>
      </c>
      <c r="IF166" s="418">
        <f t="shared" si="140"/>
        <v>1263</v>
      </c>
      <c r="IG166" s="418">
        <f t="shared" si="140"/>
        <v>1317</v>
      </c>
      <c r="IH166" s="418">
        <f t="shared" si="140"/>
        <v>1306</v>
      </c>
      <c r="II166" s="418">
        <f t="shared" si="140"/>
        <v>1303</v>
      </c>
      <c r="IJ166" s="418">
        <f t="shared" si="140"/>
        <v>1319</v>
      </c>
      <c r="IK166" s="418">
        <f t="shared" si="140"/>
        <v>1455</v>
      </c>
      <c r="IL166" s="418">
        <f t="shared" si="140"/>
        <v>1265</v>
      </c>
      <c r="IM166" s="418">
        <f t="shared" si="140"/>
        <v>1205</v>
      </c>
      <c r="IN166" s="444">
        <f t="shared" si="140"/>
        <v>1303</v>
      </c>
      <c r="IO166" s="418">
        <f t="shared" si="140"/>
        <v>1401</v>
      </c>
      <c r="IP166" s="418">
        <f t="shared" si="140"/>
        <v>1344</v>
      </c>
      <c r="IQ166" s="418">
        <f t="shared" si="140"/>
        <v>1257</v>
      </c>
      <c r="IR166" s="418">
        <f t="shared" si="140"/>
        <v>1291</v>
      </c>
      <c r="IS166" s="418">
        <f t="shared" si="140"/>
        <v>1313</v>
      </c>
      <c r="IT166" s="418">
        <f t="shared" si="140"/>
        <v>1166</v>
      </c>
      <c r="IU166" s="418">
        <f t="shared" si="140"/>
        <v>1004</v>
      </c>
      <c r="IV166" s="418">
        <f t="shared" si="140"/>
        <v>1024</v>
      </c>
      <c r="IW166" s="418">
        <f t="shared" si="140"/>
        <v>1101</v>
      </c>
      <c r="IX166" s="418">
        <f t="shared" si="140"/>
        <v>1155</v>
      </c>
      <c r="IY166" s="418">
        <f t="shared" si="140"/>
        <v>1084</v>
      </c>
      <c r="IZ166" s="418">
        <f t="shared" si="140"/>
        <v>1109</v>
      </c>
      <c r="JA166" s="418">
        <f t="shared" si="140"/>
        <v>1190</v>
      </c>
      <c r="JB166" s="418">
        <f t="shared" si="140"/>
        <v>1316</v>
      </c>
      <c r="JC166" s="418">
        <f t="shared" si="140"/>
        <v>1434</v>
      </c>
      <c r="JD166" s="418">
        <f t="shared" si="140"/>
        <v>1120</v>
      </c>
      <c r="JE166" s="418">
        <f t="shared" si="140"/>
        <v>1427</v>
      </c>
      <c r="JF166" s="456">
        <f t="shared" si="140"/>
        <v>1458.5</v>
      </c>
      <c r="JG166" s="418">
        <f t="shared" si="140"/>
        <v>1490</v>
      </c>
      <c r="JH166" s="418">
        <f t="shared" si="140"/>
        <v>1450</v>
      </c>
      <c r="JI166" s="418">
        <f t="shared" si="140"/>
        <v>1148</v>
      </c>
      <c r="JJ166" s="418">
        <f t="shared" si="140"/>
        <v>1205</v>
      </c>
      <c r="JK166" s="418">
        <f t="shared" si="140"/>
        <v>1230</v>
      </c>
      <c r="JL166" s="418">
        <f t="shared" si="140"/>
        <v>1192</v>
      </c>
      <c r="JM166" s="418">
        <f t="shared" si="140"/>
        <v>1066</v>
      </c>
      <c r="JN166" s="444">
        <f t="shared" si="140"/>
        <v>1099</v>
      </c>
      <c r="JO166" s="418">
        <f t="shared" si="140"/>
        <v>1132</v>
      </c>
      <c r="JP166" s="418">
        <f t="shared" si="140"/>
        <v>1053</v>
      </c>
      <c r="JQ166" s="418">
        <f t="shared" si="140"/>
        <v>952</v>
      </c>
      <c r="JR166" s="418">
        <f t="shared" si="140"/>
        <v>933</v>
      </c>
      <c r="JS166" s="418">
        <f t="shared" si="140"/>
        <v>1013</v>
      </c>
      <c r="JT166" s="418">
        <f t="shared" si="140"/>
        <v>1042</v>
      </c>
      <c r="JU166" s="418">
        <f t="shared" si="140"/>
        <v>734</v>
      </c>
      <c r="JV166" s="444">
        <f t="shared" si="140"/>
        <v>800.5</v>
      </c>
      <c r="JW166" s="418">
        <f t="shared" si="140"/>
        <v>867</v>
      </c>
      <c r="JX166" s="418">
        <f t="shared" si="140"/>
        <v>965</v>
      </c>
      <c r="JY166" s="418">
        <f t="shared" si="140"/>
        <v>907</v>
      </c>
      <c r="JZ166" s="418">
        <f t="shared" si="140"/>
        <v>931</v>
      </c>
      <c r="KA166" s="418">
        <f t="shared" si="140"/>
        <v>1028</v>
      </c>
      <c r="KB166" s="418">
        <f t="shared" si="140"/>
        <v>1290</v>
      </c>
      <c r="KC166" s="418">
        <f t="shared" si="140"/>
        <v>1229</v>
      </c>
      <c r="KD166" s="418">
        <f t="shared" si="140"/>
        <v>1039</v>
      </c>
      <c r="KE166" s="418">
        <f t="shared" si="140"/>
        <v>1108</v>
      </c>
      <c r="KF166" s="418">
        <f t="shared" si="140"/>
        <v>1197</v>
      </c>
      <c r="KG166" s="418">
        <f t="shared" si="140"/>
        <v>1367</v>
      </c>
      <c r="KH166" s="418">
        <f t="shared" si="140"/>
        <v>1240</v>
      </c>
      <c r="KI166" s="418">
        <f t="shared" si="140"/>
        <v>1187</v>
      </c>
      <c r="KJ166" s="418">
        <f t="shared" si="140"/>
        <v>1256</v>
      </c>
      <c r="KK166" s="418">
        <f t="shared" si="140"/>
        <v>1322</v>
      </c>
      <c r="KL166" s="418">
        <f t="shared" si="140"/>
        <v>1279</v>
      </c>
      <c r="KM166" s="418">
        <f t="shared" ref="KM166:MX166" si="141">SUM(KM142:KM165)</f>
        <v>1225</v>
      </c>
      <c r="KN166" s="418">
        <f t="shared" si="141"/>
        <v>1317</v>
      </c>
      <c r="KO166" s="418">
        <f t="shared" si="141"/>
        <v>1433</v>
      </c>
      <c r="KP166" s="418">
        <f t="shared" si="141"/>
        <v>1330</v>
      </c>
      <c r="KQ166" s="418">
        <f t="shared" si="141"/>
        <v>1374</v>
      </c>
      <c r="KR166" s="418">
        <f t="shared" si="141"/>
        <v>1378</v>
      </c>
      <c r="KS166" s="418">
        <f t="shared" si="141"/>
        <v>1473</v>
      </c>
      <c r="KT166" s="418">
        <f t="shared" si="141"/>
        <v>1553</v>
      </c>
      <c r="KU166" s="418">
        <f t="shared" si="141"/>
        <v>1402</v>
      </c>
      <c r="KV166" s="418">
        <f t="shared" si="141"/>
        <v>1420</v>
      </c>
      <c r="KW166" s="418">
        <f t="shared" si="141"/>
        <v>1497</v>
      </c>
      <c r="KX166" s="418">
        <f t="shared" si="141"/>
        <v>1575</v>
      </c>
      <c r="KY166" s="418">
        <f t="shared" si="141"/>
        <v>1649</v>
      </c>
      <c r="KZ166" s="418">
        <f t="shared" si="141"/>
        <v>1470</v>
      </c>
      <c r="LA166" s="418">
        <f t="shared" si="141"/>
        <v>1485</v>
      </c>
      <c r="LB166" s="418">
        <f t="shared" si="141"/>
        <v>1496</v>
      </c>
      <c r="LC166" s="418">
        <f t="shared" si="141"/>
        <v>1481</v>
      </c>
      <c r="LD166" s="418">
        <f t="shared" si="141"/>
        <v>1456</v>
      </c>
      <c r="LE166" s="418">
        <f t="shared" si="141"/>
        <v>1434</v>
      </c>
      <c r="LF166" s="418">
        <f t="shared" si="141"/>
        <v>1419</v>
      </c>
      <c r="LG166" s="418">
        <f t="shared" si="141"/>
        <v>1392</v>
      </c>
      <c r="LH166" s="418">
        <f t="shared" si="141"/>
        <v>1357</v>
      </c>
      <c r="LI166" s="418">
        <f t="shared" si="141"/>
        <v>1317</v>
      </c>
      <c r="LJ166" s="418">
        <f t="shared" si="141"/>
        <v>1497</v>
      </c>
      <c r="LK166" s="418">
        <f t="shared" si="141"/>
        <v>1527</v>
      </c>
      <c r="LL166" s="418">
        <f t="shared" si="141"/>
        <v>1509</v>
      </c>
      <c r="LM166" s="418">
        <f t="shared" si="141"/>
        <v>1182</v>
      </c>
      <c r="LN166" s="418">
        <f t="shared" si="141"/>
        <v>1219</v>
      </c>
      <c r="LO166" s="418">
        <f t="shared" si="141"/>
        <v>1288</v>
      </c>
      <c r="LP166" s="418">
        <f t="shared" si="141"/>
        <v>1272</v>
      </c>
      <c r="LQ166" s="418">
        <f t="shared" si="141"/>
        <v>1115</v>
      </c>
      <c r="LR166" s="418">
        <f t="shared" si="141"/>
        <v>1084</v>
      </c>
      <c r="LS166" s="418">
        <f t="shared" si="141"/>
        <v>1112</v>
      </c>
      <c r="LT166" s="418">
        <f t="shared" si="141"/>
        <v>1509</v>
      </c>
      <c r="LU166" s="418">
        <f t="shared" si="141"/>
        <v>984</v>
      </c>
      <c r="LV166" s="418">
        <f t="shared" si="141"/>
        <v>1030</v>
      </c>
      <c r="LW166" s="418">
        <f t="shared" si="141"/>
        <v>1029</v>
      </c>
      <c r="LX166" s="418">
        <f t="shared" si="141"/>
        <v>1168</v>
      </c>
      <c r="LY166" s="418">
        <f t="shared" si="141"/>
        <v>1001</v>
      </c>
      <c r="LZ166" s="418">
        <f t="shared" si="141"/>
        <v>1035</v>
      </c>
      <c r="MA166" s="418">
        <f t="shared" si="141"/>
        <v>1010</v>
      </c>
      <c r="MB166" s="418">
        <f t="shared" si="141"/>
        <v>1113</v>
      </c>
      <c r="MC166" s="418">
        <f t="shared" si="141"/>
        <v>1237</v>
      </c>
      <c r="MD166" s="418">
        <f t="shared" si="141"/>
        <v>990</v>
      </c>
      <c r="ME166" s="418">
        <f t="shared" si="141"/>
        <v>979</v>
      </c>
      <c r="MF166" s="418">
        <f t="shared" si="141"/>
        <v>1125</v>
      </c>
      <c r="MG166" s="418">
        <f t="shared" si="141"/>
        <v>1216</v>
      </c>
      <c r="MH166" s="418">
        <f t="shared" si="141"/>
        <v>1029</v>
      </c>
      <c r="MI166" s="418">
        <f t="shared" si="141"/>
        <v>1050</v>
      </c>
      <c r="MJ166" s="418">
        <f t="shared" si="141"/>
        <v>1097</v>
      </c>
      <c r="MK166" s="418">
        <f t="shared" si="141"/>
        <v>1193</v>
      </c>
      <c r="ML166" s="418">
        <f t="shared" si="141"/>
        <v>1151</v>
      </c>
      <c r="MM166" s="418">
        <f t="shared" si="141"/>
        <v>977</v>
      </c>
      <c r="MN166" s="418">
        <f t="shared" si="141"/>
        <v>981</v>
      </c>
      <c r="MO166" s="418">
        <f t="shared" si="141"/>
        <v>1155</v>
      </c>
      <c r="MP166" s="418">
        <f t="shared" ref="MP166" si="142">SUM(MP142:MP165)</f>
        <v>1311</v>
      </c>
      <c r="MQ166" s="418">
        <f t="shared" si="141"/>
        <v>1086</v>
      </c>
      <c r="MR166" s="418">
        <f t="shared" si="141"/>
        <v>1102</v>
      </c>
      <c r="MS166" s="418">
        <f t="shared" si="141"/>
        <v>1227</v>
      </c>
      <c r="MT166" s="418">
        <f t="shared" si="141"/>
        <v>1416</v>
      </c>
      <c r="MU166" s="418">
        <f t="shared" si="141"/>
        <v>1212</v>
      </c>
      <c r="MV166" s="418">
        <f t="shared" si="141"/>
        <v>1172</v>
      </c>
      <c r="MW166" s="418">
        <f t="shared" si="141"/>
        <v>1235</v>
      </c>
      <c r="MX166" s="418">
        <f t="shared" si="141"/>
        <v>1338</v>
      </c>
      <c r="MY166" s="418">
        <f t="shared" ref="MY166:PJ166" si="143">SUM(MY142:MY165)</f>
        <v>1409</v>
      </c>
      <c r="MZ166" s="418">
        <f t="shared" si="143"/>
        <v>1220</v>
      </c>
      <c r="NA166" s="418">
        <f t="shared" si="143"/>
        <v>1312</v>
      </c>
      <c r="NB166" s="418">
        <f t="shared" si="143"/>
        <v>1396</v>
      </c>
      <c r="NC166" s="418">
        <f t="shared" si="143"/>
        <v>1523</v>
      </c>
      <c r="ND166" s="418">
        <f t="shared" si="143"/>
        <v>1188</v>
      </c>
      <c r="NE166" s="418">
        <f t="shared" si="143"/>
        <v>1110</v>
      </c>
      <c r="NF166" s="418">
        <f t="shared" si="143"/>
        <v>1645</v>
      </c>
      <c r="NG166" s="418">
        <f t="shared" si="143"/>
        <v>1628</v>
      </c>
      <c r="NH166" s="418">
        <f t="shared" si="143"/>
        <v>1596</v>
      </c>
      <c r="NI166" s="418">
        <f t="shared" si="143"/>
        <v>1266</v>
      </c>
      <c r="NJ166" s="418">
        <f t="shared" si="143"/>
        <v>1281</v>
      </c>
      <c r="NK166" s="418">
        <f t="shared" si="143"/>
        <v>1457</v>
      </c>
      <c r="NL166" s="418">
        <f t="shared" si="143"/>
        <v>1423</v>
      </c>
      <c r="NM166" s="418">
        <f t="shared" si="143"/>
        <v>1241</v>
      </c>
      <c r="NN166" s="418">
        <f t="shared" si="143"/>
        <v>1255</v>
      </c>
      <c r="NO166" s="418">
        <f t="shared" si="143"/>
        <v>1359</v>
      </c>
      <c r="NP166" s="418">
        <f t="shared" si="143"/>
        <v>1447</v>
      </c>
      <c r="NQ166" s="418">
        <f t="shared" si="143"/>
        <v>1143</v>
      </c>
      <c r="NR166" s="418">
        <f t="shared" si="143"/>
        <v>1044</v>
      </c>
      <c r="NS166" s="418">
        <f t="shared" si="143"/>
        <v>1158</v>
      </c>
      <c r="NT166" s="418">
        <f t="shared" si="143"/>
        <v>1245</v>
      </c>
      <c r="NU166" s="418">
        <f t="shared" si="143"/>
        <v>1135</v>
      </c>
      <c r="NV166" s="418">
        <f t="shared" si="143"/>
        <v>1064</v>
      </c>
      <c r="NW166" s="418">
        <f t="shared" si="143"/>
        <v>1077</v>
      </c>
      <c r="NX166" s="418">
        <f t="shared" si="143"/>
        <v>1134</v>
      </c>
      <c r="NY166" s="418">
        <f t="shared" si="143"/>
        <v>1164</v>
      </c>
      <c r="NZ166" s="418">
        <f t="shared" si="143"/>
        <v>990</v>
      </c>
      <c r="OA166" s="418">
        <f t="shared" si="143"/>
        <v>1042</v>
      </c>
      <c r="OB166" s="418">
        <f t="shared" si="143"/>
        <v>1091</v>
      </c>
      <c r="OC166" s="418">
        <f t="shared" si="143"/>
        <v>1194</v>
      </c>
      <c r="OD166" s="418">
        <f t="shared" si="143"/>
        <v>1048</v>
      </c>
      <c r="OE166" s="418">
        <f t="shared" si="143"/>
        <v>1061</v>
      </c>
      <c r="OF166" s="418">
        <f t="shared" si="143"/>
        <v>1175</v>
      </c>
      <c r="OG166" s="418">
        <f t="shared" si="143"/>
        <v>1258</v>
      </c>
      <c r="OH166" s="418">
        <f t="shared" si="143"/>
        <v>1128</v>
      </c>
      <c r="OI166" s="418">
        <f t="shared" si="143"/>
        <v>1176</v>
      </c>
      <c r="OJ166" s="418">
        <f t="shared" si="143"/>
        <v>1189</v>
      </c>
      <c r="OK166" s="418">
        <f t="shared" si="143"/>
        <v>1313</v>
      </c>
      <c r="OL166" s="418">
        <f t="shared" si="143"/>
        <v>1390</v>
      </c>
      <c r="OM166" s="418">
        <f t="shared" si="143"/>
        <v>1136</v>
      </c>
      <c r="ON166" s="418">
        <f t="shared" si="143"/>
        <v>1235</v>
      </c>
      <c r="OO166" s="418">
        <f t="shared" si="143"/>
        <v>1326</v>
      </c>
      <c r="OP166" s="418">
        <f t="shared" si="143"/>
        <v>1430</v>
      </c>
      <c r="OQ166" s="418">
        <f t="shared" si="143"/>
        <v>1234</v>
      </c>
      <c r="OR166" s="418">
        <f t="shared" si="143"/>
        <v>1269</v>
      </c>
      <c r="OS166" s="418">
        <f t="shared" si="143"/>
        <v>1287</v>
      </c>
      <c r="OT166" s="418">
        <f t="shared" si="143"/>
        <v>1401</v>
      </c>
      <c r="OU166" s="418">
        <f t="shared" si="143"/>
        <v>1448</v>
      </c>
      <c r="OV166" s="418">
        <f t="shared" si="143"/>
        <v>1340</v>
      </c>
      <c r="OW166" s="418">
        <f t="shared" si="143"/>
        <v>1357</v>
      </c>
      <c r="OX166" s="418">
        <f t="shared" si="143"/>
        <v>0</v>
      </c>
      <c r="OY166" s="418">
        <f t="shared" si="143"/>
        <v>0</v>
      </c>
      <c r="OZ166" s="418">
        <f t="shared" si="143"/>
        <v>0</v>
      </c>
      <c r="PA166" s="418">
        <f t="shared" si="143"/>
        <v>0</v>
      </c>
      <c r="PB166" s="418">
        <f t="shared" si="143"/>
        <v>0</v>
      </c>
      <c r="PC166" s="418">
        <f t="shared" si="143"/>
        <v>0</v>
      </c>
      <c r="PD166" s="418">
        <f t="shared" si="143"/>
        <v>0</v>
      </c>
      <c r="PE166" s="418">
        <f t="shared" si="143"/>
        <v>0</v>
      </c>
      <c r="PF166" s="418">
        <f t="shared" si="143"/>
        <v>0</v>
      </c>
      <c r="PG166" s="418">
        <f t="shared" si="143"/>
        <v>0</v>
      </c>
      <c r="PH166" s="418">
        <f t="shared" si="143"/>
        <v>0</v>
      </c>
      <c r="PI166" s="418">
        <f t="shared" si="143"/>
        <v>0</v>
      </c>
      <c r="PJ166" s="418">
        <f t="shared" si="143"/>
        <v>0</v>
      </c>
      <c r="PK166" s="418">
        <f t="shared" ref="PK166:PT166" si="144">SUM(PK142:PK165)</f>
        <v>0</v>
      </c>
      <c r="PL166" s="418">
        <f t="shared" si="144"/>
        <v>0</v>
      </c>
      <c r="PM166" s="418">
        <f t="shared" si="144"/>
        <v>0</v>
      </c>
      <c r="PN166" s="418">
        <f t="shared" si="144"/>
        <v>0</v>
      </c>
      <c r="PO166" s="418">
        <f t="shared" si="144"/>
        <v>0</v>
      </c>
      <c r="PP166" s="418">
        <f t="shared" si="144"/>
        <v>0</v>
      </c>
      <c r="PQ166" s="418">
        <f t="shared" si="144"/>
        <v>0</v>
      </c>
      <c r="PR166" s="418">
        <f t="shared" si="144"/>
        <v>0</v>
      </c>
      <c r="PS166" s="418">
        <f t="shared" si="144"/>
        <v>0</v>
      </c>
      <c r="PT166" s="418">
        <f t="shared" si="144"/>
        <v>0</v>
      </c>
    </row>
    <row r="167" spans="1:436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36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36" x14ac:dyDescent="0.2">
      <c r="B169" s="1">
        <v>1</v>
      </c>
      <c r="C169" s="166">
        <f t="shared" ref="C169:C192" ca="1" si="145">OFFSET($F$168,$B169,$E$4)</f>
        <v>16</v>
      </c>
      <c r="D169" s="167">
        <f ca="1">IF(C7&gt;0,C169/C7,0)</f>
        <v>5.4421768707482991E-2</v>
      </c>
      <c r="E169" s="187">
        <f ca="1">IF(D169&gt;=$D$168,RANK(D169,$D$169:$D$192,1),1)</f>
        <v>14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46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</row>
    <row r="170" spans="1:436" x14ac:dyDescent="0.2">
      <c r="A170" s="55"/>
      <c r="B170" s="1">
        <v>2</v>
      </c>
      <c r="C170" s="166">
        <f t="shared" ca="1" si="145"/>
        <v>14</v>
      </c>
      <c r="D170" s="167">
        <f t="shared" ref="D170:D193" ca="1" si="147">IF(C8&gt;0,C170/C8,0)</f>
        <v>0.11864406779661017</v>
      </c>
      <c r="E170" s="187">
        <f t="shared" ref="E170:E192" ca="1" si="148">IF(D170&gt;=$D$168,RANK(D170,$D$169:$D$192,1),1)</f>
        <v>20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46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49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50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51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52">ROUND(AVERAGE(KP170:KY170,LJ170),0)</f>
        <v>12</v>
      </c>
      <c r="LA170" s="476">
        <f t="shared" ref="LA170:LA192" si="153">ROUND(AVERAGE(KQ170:KY170,LJ170:LK170),0)</f>
        <v>13</v>
      </c>
      <c r="LB170" s="476">
        <f t="shared" ref="LB170:LB192" si="154">ROUND(AVERAGE(KR170:KY170,LJ170:LL170),0)</f>
        <v>15</v>
      </c>
      <c r="LC170" s="476">
        <f t="shared" ref="LC170:LC192" si="155">ROUND(AVERAGE(KS170:KY170,LJ170:LM170),0)</f>
        <v>17</v>
      </c>
      <c r="LD170" s="476">
        <f t="shared" ref="LD170:LD192" si="156">ROUND(AVERAGE(KT170:KY170,LJ170:LN170),0)</f>
        <v>18</v>
      </c>
      <c r="LE170" s="476">
        <f t="shared" ref="LE170:LE192" si="157">ROUND(AVERAGE(KU170:KY170,LJ170:LO170),0)</f>
        <v>19</v>
      </c>
      <c r="LF170" s="476">
        <f t="shared" ref="LF170:LF192" si="158">ROUND(AVERAGE(KV170:KY170,LJ170:LP170),0)</f>
        <v>20</v>
      </c>
      <c r="LG170" s="476">
        <f t="shared" ref="LG170:LG192" si="159">ROUND(AVERAGE(KW170:KY170,LJ170:LQ170),0)</f>
        <v>21</v>
      </c>
      <c r="LH170" s="476">
        <f t="shared" ref="LH170:LH192" si="160">ROUND(AVERAGE(KX170:KY170,LJ170:LR170),0)</f>
        <v>21</v>
      </c>
      <c r="LI170" s="476">
        <f t="shared" ref="LI170:LI192" si="161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</row>
    <row r="171" spans="1:436" x14ac:dyDescent="0.2">
      <c r="B171" s="1">
        <v>3</v>
      </c>
      <c r="C171" s="166">
        <f t="shared" ca="1" si="145"/>
        <v>5</v>
      </c>
      <c r="D171" s="167">
        <f t="shared" ca="1" si="147"/>
        <v>6.4102564102564097E-2</v>
      </c>
      <c r="E171" s="187">
        <f t="shared" ca="1" si="148"/>
        <v>16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46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49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50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51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52"/>
        <v>5</v>
      </c>
      <c r="LA171" s="476">
        <f t="shared" si="153"/>
        <v>6</v>
      </c>
      <c r="LB171" s="476">
        <f t="shared" si="154"/>
        <v>7</v>
      </c>
      <c r="LC171" s="476">
        <f t="shared" si="155"/>
        <v>7</v>
      </c>
      <c r="LD171" s="476">
        <f t="shared" si="156"/>
        <v>8</v>
      </c>
      <c r="LE171" s="476">
        <f t="shared" si="157"/>
        <v>8</v>
      </c>
      <c r="LF171" s="476">
        <f t="shared" si="158"/>
        <v>9</v>
      </c>
      <c r="LG171" s="476">
        <f t="shared" si="159"/>
        <v>9</v>
      </c>
      <c r="LH171" s="476">
        <f t="shared" si="160"/>
        <v>9</v>
      </c>
      <c r="LI171" s="476">
        <f t="shared" si="161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</row>
    <row r="172" spans="1:436" x14ac:dyDescent="0.2">
      <c r="A172" s="55"/>
      <c r="B172" s="1">
        <v>4</v>
      </c>
      <c r="C172" s="166">
        <f t="shared" ca="1" si="145"/>
        <v>25</v>
      </c>
      <c r="D172" s="167">
        <f t="shared" ca="1" si="147"/>
        <v>0.25</v>
      </c>
      <c r="E172" s="187">
        <f t="shared" ca="1" si="148"/>
        <v>23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46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49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50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51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52"/>
        <v>17</v>
      </c>
      <c r="LA172" s="476">
        <f t="shared" si="153"/>
        <v>21</v>
      </c>
      <c r="LB172" s="476">
        <f t="shared" si="154"/>
        <v>24</v>
      </c>
      <c r="LC172" s="476">
        <f t="shared" si="155"/>
        <v>27</v>
      </c>
      <c r="LD172" s="476">
        <f t="shared" si="156"/>
        <v>29</v>
      </c>
      <c r="LE172" s="476">
        <f t="shared" si="157"/>
        <v>32</v>
      </c>
      <c r="LF172" s="476">
        <f t="shared" si="158"/>
        <v>35</v>
      </c>
      <c r="LG172" s="476">
        <f t="shared" si="159"/>
        <v>38</v>
      </c>
      <c r="LH172" s="476">
        <f t="shared" si="160"/>
        <v>40</v>
      </c>
      <c r="LI172" s="476">
        <f t="shared" si="161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</row>
    <row r="173" spans="1:436" s="144" customFormat="1" x14ac:dyDescent="0.2">
      <c r="A173" s="318"/>
      <c r="B173" s="318">
        <v>5</v>
      </c>
      <c r="C173" s="319">
        <f t="shared" ca="1" si="145"/>
        <v>99</v>
      </c>
      <c r="D173" s="320">
        <f t="shared" ca="1" si="147"/>
        <v>0.20668058455114824</v>
      </c>
      <c r="E173" s="323">
        <f t="shared" ca="1" si="148"/>
        <v>22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46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49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50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51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52"/>
        <v>24</v>
      </c>
      <c r="LA173" s="476">
        <f t="shared" si="153"/>
        <v>26</v>
      </c>
      <c r="LB173" s="476">
        <f t="shared" si="154"/>
        <v>28</v>
      </c>
      <c r="LC173" s="476">
        <f t="shared" si="155"/>
        <v>29</v>
      </c>
      <c r="LD173" s="476">
        <f t="shared" si="156"/>
        <v>30</v>
      </c>
      <c r="LE173" s="476">
        <f t="shared" si="157"/>
        <v>31</v>
      </c>
      <c r="LF173" s="476">
        <f t="shared" si="158"/>
        <v>32</v>
      </c>
      <c r="LG173" s="476">
        <f t="shared" si="159"/>
        <v>32</v>
      </c>
      <c r="LH173" s="476">
        <f t="shared" si="160"/>
        <v>32</v>
      </c>
      <c r="LI173" s="476">
        <f t="shared" si="161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</row>
    <row r="174" spans="1:436" s="144" customFormat="1" x14ac:dyDescent="0.2">
      <c r="A174" s="55"/>
      <c r="B174" s="318">
        <v>6</v>
      </c>
      <c r="C174" s="319">
        <f t="shared" ca="1" si="145"/>
        <v>5</v>
      </c>
      <c r="D174" s="320">
        <f t="shared" ca="1" si="147"/>
        <v>8.9285714285714288E-2</v>
      </c>
      <c r="E174" s="323">
        <f t="shared" ca="1" si="148"/>
        <v>18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46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49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50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51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52"/>
        <v>14</v>
      </c>
      <c r="LA174" s="476">
        <f t="shared" si="153"/>
        <v>13</v>
      </c>
      <c r="LB174" s="476">
        <f t="shared" si="154"/>
        <v>12</v>
      </c>
      <c r="LC174" s="476">
        <f t="shared" si="155"/>
        <v>11</v>
      </c>
      <c r="LD174" s="476">
        <f t="shared" si="156"/>
        <v>10</v>
      </c>
      <c r="LE174" s="476">
        <f t="shared" si="157"/>
        <v>10</v>
      </c>
      <c r="LF174" s="476">
        <f t="shared" si="158"/>
        <v>8</v>
      </c>
      <c r="LG174" s="476">
        <f t="shared" si="159"/>
        <v>7</v>
      </c>
      <c r="LH174" s="476">
        <f t="shared" si="160"/>
        <v>7</v>
      </c>
      <c r="LI174" s="476">
        <f t="shared" si="161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</row>
    <row r="175" spans="1:436" s="144" customFormat="1" x14ac:dyDescent="0.2">
      <c r="A175" s="318"/>
      <c r="B175" s="318">
        <v>7</v>
      </c>
      <c r="C175" s="319">
        <f t="shared" ca="1" si="145"/>
        <v>27</v>
      </c>
      <c r="D175" s="320">
        <f t="shared" ca="1" si="147"/>
        <v>0.27272727272727271</v>
      </c>
      <c r="E175" s="323">
        <f t="shared" ca="1" si="148"/>
        <v>24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46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49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50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51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52"/>
        <v>9</v>
      </c>
      <c r="LA175" s="476">
        <f t="shared" si="153"/>
        <v>9</v>
      </c>
      <c r="LB175" s="476">
        <f t="shared" si="154"/>
        <v>10</v>
      </c>
      <c r="LC175" s="476">
        <f t="shared" si="155"/>
        <v>10</v>
      </c>
      <c r="LD175" s="476">
        <f t="shared" si="156"/>
        <v>9</v>
      </c>
      <c r="LE175" s="476">
        <f t="shared" si="157"/>
        <v>9</v>
      </c>
      <c r="LF175" s="476">
        <f t="shared" si="158"/>
        <v>8</v>
      </c>
      <c r="LG175" s="476">
        <f t="shared" si="159"/>
        <v>8</v>
      </c>
      <c r="LH175" s="476">
        <f t="shared" si="160"/>
        <v>8</v>
      </c>
      <c r="LI175" s="476">
        <f t="shared" si="161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</row>
    <row r="176" spans="1:436" s="144" customFormat="1" x14ac:dyDescent="0.2">
      <c r="A176" s="55"/>
      <c r="B176" s="318">
        <v>8</v>
      </c>
      <c r="C176" s="319">
        <f t="shared" ca="1" si="145"/>
        <v>19</v>
      </c>
      <c r="D176" s="320">
        <f t="shared" ca="1" si="147"/>
        <v>1.6253207869974338E-2</v>
      </c>
      <c r="E176" s="323">
        <f t="shared" ca="1" si="148"/>
        <v>6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46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49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50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51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52"/>
        <v>134</v>
      </c>
      <c r="LA176" s="476">
        <f t="shared" si="153"/>
        <v>144</v>
      </c>
      <c r="LB176" s="476">
        <f t="shared" si="154"/>
        <v>152</v>
      </c>
      <c r="LC176" s="476">
        <f t="shared" si="155"/>
        <v>152</v>
      </c>
      <c r="LD176" s="476">
        <f t="shared" si="156"/>
        <v>147</v>
      </c>
      <c r="LE176" s="476">
        <f t="shared" si="157"/>
        <v>143</v>
      </c>
      <c r="LF176" s="476">
        <f t="shared" si="158"/>
        <v>138</v>
      </c>
      <c r="LG176" s="476">
        <f t="shared" si="159"/>
        <v>134</v>
      </c>
      <c r="LH176" s="476">
        <f t="shared" si="160"/>
        <v>128</v>
      </c>
      <c r="LI176" s="476">
        <f t="shared" si="161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</row>
    <row r="177" spans="1:413" s="144" customFormat="1" x14ac:dyDescent="0.2">
      <c r="A177" s="318"/>
      <c r="B177" s="318">
        <v>9</v>
      </c>
      <c r="C177" s="319">
        <f t="shared" ca="1" si="145"/>
        <v>39</v>
      </c>
      <c r="D177" s="320">
        <f t="shared" ca="1" si="147"/>
        <v>0.2</v>
      </c>
      <c r="E177" s="323">
        <f t="shared" ca="1" si="148"/>
        <v>21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46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49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50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51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52"/>
        <v>25</v>
      </c>
      <c r="LA177" s="476">
        <f t="shared" si="153"/>
        <v>23</v>
      </c>
      <c r="LB177" s="476">
        <f t="shared" si="154"/>
        <v>20</v>
      </c>
      <c r="LC177" s="476">
        <f t="shared" si="155"/>
        <v>16</v>
      </c>
      <c r="LD177" s="476">
        <f t="shared" si="156"/>
        <v>12</v>
      </c>
      <c r="LE177" s="476">
        <f t="shared" si="157"/>
        <v>10</v>
      </c>
      <c r="LF177" s="476">
        <f t="shared" si="158"/>
        <v>10</v>
      </c>
      <c r="LG177" s="476">
        <f t="shared" si="159"/>
        <v>10</v>
      </c>
      <c r="LH177" s="476">
        <f t="shared" si="160"/>
        <v>10</v>
      </c>
      <c r="LI177" s="476">
        <f t="shared" si="161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</row>
    <row r="178" spans="1:413" s="144" customFormat="1" x14ac:dyDescent="0.2">
      <c r="A178" s="55"/>
      <c r="B178" s="318">
        <v>10</v>
      </c>
      <c r="C178" s="319">
        <f t="shared" ca="1" si="145"/>
        <v>17</v>
      </c>
      <c r="D178" s="320">
        <f t="shared" ca="1" si="147"/>
        <v>5.6666666666666664E-2</v>
      </c>
      <c r="E178" s="323">
        <f t="shared" ca="1" si="148"/>
        <v>15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46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49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50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51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52"/>
        <v>7</v>
      </c>
      <c r="LA178" s="476">
        <f t="shared" si="153"/>
        <v>9</v>
      </c>
      <c r="LB178" s="476">
        <f t="shared" si="154"/>
        <v>10</v>
      </c>
      <c r="LC178" s="476">
        <f t="shared" si="155"/>
        <v>11</v>
      </c>
      <c r="LD178" s="476">
        <f t="shared" si="156"/>
        <v>11</v>
      </c>
      <c r="LE178" s="476">
        <f t="shared" si="157"/>
        <v>12</v>
      </c>
      <c r="LF178" s="476">
        <f t="shared" si="158"/>
        <v>13</v>
      </c>
      <c r="LG178" s="476">
        <f t="shared" si="159"/>
        <v>13</v>
      </c>
      <c r="LH178" s="476">
        <f t="shared" si="160"/>
        <v>14</v>
      </c>
      <c r="LI178" s="476">
        <f t="shared" si="161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</row>
    <row r="179" spans="1:413" s="144" customFormat="1" x14ac:dyDescent="0.2">
      <c r="A179" s="318"/>
      <c r="B179" s="318">
        <v>11</v>
      </c>
      <c r="C179" s="319">
        <f t="shared" ca="1" si="145"/>
        <v>27</v>
      </c>
      <c r="D179" s="320">
        <f t="shared" ca="1" si="147"/>
        <v>4.6471600688468159E-2</v>
      </c>
      <c r="E179" s="323">
        <f t="shared" ca="1" si="148"/>
        <v>12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46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49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50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51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52"/>
        <v>29</v>
      </c>
      <c r="LA179" s="476">
        <f t="shared" si="153"/>
        <v>31</v>
      </c>
      <c r="LB179" s="476">
        <f t="shared" si="154"/>
        <v>32</v>
      </c>
      <c r="LC179" s="476">
        <f t="shared" si="155"/>
        <v>32</v>
      </c>
      <c r="LD179" s="476">
        <f t="shared" si="156"/>
        <v>32</v>
      </c>
      <c r="LE179" s="476">
        <f t="shared" si="157"/>
        <v>33</v>
      </c>
      <c r="LF179" s="476">
        <f t="shared" si="158"/>
        <v>33</v>
      </c>
      <c r="LG179" s="476">
        <f t="shared" si="159"/>
        <v>33</v>
      </c>
      <c r="LH179" s="476">
        <f t="shared" si="160"/>
        <v>33</v>
      </c>
      <c r="LI179" s="476">
        <f t="shared" si="161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</row>
    <row r="180" spans="1:413" s="144" customFormat="1" x14ac:dyDescent="0.2">
      <c r="A180" s="55"/>
      <c r="B180" s="318">
        <v>12</v>
      </c>
      <c r="C180" s="319">
        <f t="shared" ca="1" si="145"/>
        <v>13</v>
      </c>
      <c r="D180" s="320">
        <f t="shared" ca="1" si="147"/>
        <v>1.1484098939929329E-2</v>
      </c>
      <c r="E180" s="323">
        <f t="shared" ca="1" si="148"/>
        <v>3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46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49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50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51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52"/>
        <v>8</v>
      </c>
      <c r="LA180" s="476">
        <f t="shared" si="153"/>
        <v>9</v>
      </c>
      <c r="LB180" s="476">
        <f t="shared" si="154"/>
        <v>10</v>
      </c>
      <c r="LC180" s="476">
        <f t="shared" si="155"/>
        <v>11</v>
      </c>
      <c r="LD180" s="476">
        <f t="shared" si="156"/>
        <v>12</v>
      </c>
      <c r="LE180" s="476">
        <f t="shared" si="157"/>
        <v>13</v>
      </c>
      <c r="LF180" s="476">
        <f t="shared" si="158"/>
        <v>14</v>
      </c>
      <c r="LG180" s="476">
        <f t="shared" si="159"/>
        <v>15</v>
      </c>
      <c r="LH180" s="476">
        <f t="shared" si="160"/>
        <v>16</v>
      </c>
      <c r="LI180" s="476">
        <f t="shared" si="161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</row>
    <row r="181" spans="1:413" s="144" customFormat="1" x14ac:dyDescent="0.2">
      <c r="A181" s="318"/>
      <c r="B181" s="318">
        <v>13</v>
      </c>
      <c r="C181" s="319">
        <f t="shared" ca="1" si="145"/>
        <v>3</v>
      </c>
      <c r="D181" s="320">
        <f t="shared" ca="1" si="147"/>
        <v>3.2258064516129031E-2</v>
      </c>
      <c r="E181" s="323">
        <f t="shared" ca="1" si="148"/>
        <v>8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46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49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50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51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52"/>
        <v>8</v>
      </c>
      <c r="LA181" s="476">
        <f t="shared" si="153"/>
        <v>8</v>
      </c>
      <c r="LB181" s="476">
        <f t="shared" si="154"/>
        <v>8</v>
      </c>
      <c r="LC181" s="476">
        <f t="shared" si="155"/>
        <v>8</v>
      </c>
      <c r="LD181" s="476">
        <f t="shared" si="156"/>
        <v>8</v>
      </c>
      <c r="LE181" s="476">
        <f t="shared" si="157"/>
        <v>8</v>
      </c>
      <c r="LF181" s="476">
        <f t="shared" si="158"/>
        <v>7</v>
      </c>
      <c r="LG181" s="476">
        <f t="shared" si="159"/>
        <v>7</v>
      </c>
      <c r="LH181" s="476">
        <f t="shared" si="160"/>
        <v>7</v>
      </c>
      <c r="LI181" s="476">
        <f t="shared" si="161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</row>
    <row r="182" spans="1:413" s="144" customFormat="1" x14ac:dyDescent="0.2">
      <c r="A182" s="55"/>
      <c r="B182" s="318">
        <v>14</v>
      </c>
      <c r="C182" s="319">
        <f t="shared" ca="1" si="145"/>
        <v>7</v>
      </c>
      <c r="D182" s="320">
        <f t="shared" ca="1" si="147"/>
        <v>1.5021459227467811E-2</v>
      </c>
      <c r="E182" s="323">
        <f t="shared" ca="1" si="148"/>
        <v>4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46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49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50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51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52"/>
        <v>1</v>
      </c>
      <c r="LA182" s="476">
        <f t="shared" si="153"/>
        <v>1</v>
      </c>
      <c r="LB182" s="476">
        <f t="shared" si="154"/>
        <v>2</v>
      </c>
      <c r="LC182" s="476">
        <f t="shared" si="155"/>
        <v>2</v>
      </c>
      <c r="LD182" s="476">
        <f t="shared" si="156"/>
        <v>2</v>
      </c>
      <c r="LE182" s="476">
        <f t="shared" si="157"/>
        <v>2</v>
      </c>
      <c r="LF182" s="476">
        <f t="shared" si="158"/>
        <v>2</v>
      </c>
      <c r="LG182" s="476">
        <f t="shared" si="159"/>
        <v>2</v>
      </c>
      <c r="LH182" s="476">
        <f t="shared" si="160"/>
        <v>2</v>
      </c>
      <c r="LI182" s="476">
        <f t="shared" si="161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</row>
    <row r="183" spans="1:413" s="144" customFormat="1" x14ac:dyDescent="0.2">
      <c r="A183" s="318"/>
      <c r="B183" s="318">
        <v>15</v>
      </c>
      <c r="C183" s="319">
        <f t="shared" ca="1" si="145"/>
        <v>10</v>
      </c>
      <c r="D183" s="320">
        <f t="shared" ca="1" si="147"/>
        <v>1.5432098765432098E-2</v>
      </c>
      <c r="E183" s="323">
        <f t="shared" ca="1" si="148"/>
        <v>5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46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49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50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51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52"/>
        <v>4</v>
      </c>
      <c r="LA183" s="476">
        <f t="shared" si="153"/>
        <v>4</v>
      </c>
      <c r="LB183" s="476">
        <f t="shared" si="154"/>
        <v>4</v>
      </c>
      <c r="LC183" s="476">
        <f t="shared" si="155"/>
        <v>4</v>
      </c>
      <c r="LD183" s="476">
        <f t="shared" si="156"/>
        <v>4</v>
      </c>
      <c r="LE183" s="476">
        <f t="shared" si="157"/>
        <v>4</v>
      </c>
      <c r="LF183" s="476">
        <f t="shared" si="158"/>
        <v>4</v>
      </c>
      <c r="LG183" s="476">
        <f t="shared" si="159"/>
        <v>4</v>
      </c>
      <c r="LH183" s="476">
        <f t="shared" si="160"/>
        <v>4</v>
      </c>
      <c r="LI183" s="476">
        <f t="shared" si="161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</row>
    <row r="184" spans="1:413" s="144" customFormat="1" x14ac:dyDescent="0.2">
      <c r="A184" s="55"/>
      <c r="B184" s="318">
        <v>16</v>
      </c>
      <c r="C184" s="319">
        <f t="shared" ca="1" si="145"/>
        <v>2</v>
      </c>
      <c r="D184" s="320">
        <f t="shared" ca="1" si="147"/>
        <v>6.8259385665529011E-3</v>
      </c>
      <c r="E184" s="323">
        <f t="shared" ca="1" si="148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46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49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50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51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52"/>
        <v>9</v>
      </c>
      <c r="LA184" s="476">
        <f t="shared" si="153"/>
        <v>9</v>
      </c>
      <c r="LB184" s="476">
        <f t="shared" si="154"/>
        <v>9</v>
      </c>
      <c r="LC184" s="476">
        <f t="shared" si="155"/>
        <v>8</v>
      </c>
      <c r="LD184" s="476">
        <f t="shared" si="156"/>
        <v>8</v>
      </c>
      <c r="LE184" s="476">
        <f t="shared" si="157"/>
        <v>8</v>
      </c>
      <c r="LF184" s="476">
        <f t="shared" si="158"/>
        <v>7</v>
      </c>
      <c r="LG184" s="476">
        <f t="shared" si="159"/>
        <v>6</v>
      </c>
      <c r="LH184" s="476">
        <f t="shared" si="160"/>
        <v>5</v>
      </c>
      <c r="LI184" s="476">
        <f t="shared" si="161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</row>
    <row r="185" spans="1:413" s="144" customFormat="1" x14ac:dyDescent="0.2">
      <c r="A185" s="318"/>
      <c r="B185" s="318">
        <v>17</v>
      </c>
      <c r="C185" s="319">
        <f t="shared" ca="1" si="145"/>
        <v>9</v>
      </c>
      <c r="D185" s="320">
        <f t="shared" ca="1" si="147"/>
        <v>2.7272727272727271E-2</v>
      </c>
      <c r="E185" s="323">
        <f t="shared" ca="1" si="148"/>
        <v>7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46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49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50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51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52"/>
        <v>13</v>
      </c>
      <c r="LA185" s="476">
        <f t="shared" si="153"/>
        <v>12</v>
      </c>
      <c r="LB185" s="476">
        <f t="shared" si="154"/>
        <v>11</v>
      </c>
      <c r="LC185" s="476">
        <f t="shared" si="155"/>
        <v>11</v>
      </c>
      <c r="LD185" s="476">
        <f t="shared" si="156"/>
        <v>10</v>
      </c>
      <c r="LE185" s="476">
        <f t="shared" si="157"/>
        <v>10</v>
      </c>
      <c r="LF185" s="476">
        <f t="shared" si="158"/>
        <v>9</v>
      </c>
      <c r="LG185" s="476">
        <f t="shared" si="159"/>
        <v>9</v>
      </c>
      <c r="LH185" s="476">
        <f t="shared" si="160"/>
        <v>8</v>
      </c>
      <c r="LI185" s="476">
        <f t="shared" si="161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</row>
    <row r="186" spans="1:413" s="144" customFormat="1" x14ac:dyDescent="0.2">
      <c r="A186" s="55"/>
      <c r="B186" s="318">
        <v>18</v>
      </c>
      <c r="C186" s="319">
        <f t="shared" ca="1" si="145"/>
        <v>10</v>
      </c>
      <c r="D186" s="320">
        <f t="shared" ca="1" si="147"/>
        <v>3.4129692832764506E-2</v>
      </c>
      <c r="E186" s="323">
        <f t="shared" ca="1" si="148"/>
        <v>9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46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49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50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51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52"/>
        <v>4</v>
      </c>
      <c r="LA186" s="476">
        <f t="shared" si="153"/>
        <v>4</v>
      </c>
      <c r="LB186" s="476">
        <f t="shared" si="154"/>
        <v>4</v>
      </c>
      <c r="LC186" s="476">
        <f t="shared" si="155"/>
        <v>4</v>
      </c>
      <c r="LD186" s="476">
        <f t="shared" si="156"/>
        <v>4</v>
      </c>
      <c r="LE186" s="476">
        <f t="shared" si="157"/>
        <v>4</v>
      </c>
      <c r="LF186" s="476">
        <f t="shared" si="158"/>
        <v>4</v>
      </c>
      <c r="LG186" s="476">
        <f t="shared" si="159"/>
        <v>3</v>
      </c>
      <c r="LH186" s="476">
        <f t="shared" si="160"/>
        <v>3</v>
      </c>
      <c r="LI186" s="476">
        <f t="shared" si="161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</row>
    <row r="187" spans="1:413" s="144" customFormat="1" x14ac:dyDescent="0.2">
      <c r="A187" s="318"/>
      <c r="B187" s="318">
        <v>19</v>
      </c>
      <c r="C187" s="319">
        <f t="shared" ca="1" si="145"/>
        <v>2</v>
      </c>
      <c r="D187" s="320">
        <f t="shared" ca="1" si="147"/>
        <v>3.6363636363636362E-2</v>
      </c>
      <c r="E187" s="323">
        <f t="shared" ca="1" si="148"/>
        <v>11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46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49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50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51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52"/>
        <v>7</v>
      </c>
      <c r="LA187" s="476">
        <f t="shared" si="153"/>
        <v>7</v>
      </c>
      <c r="LB187" s="476">
        <f t="shared" si="154"/>
        <v>8</v>
      </c>
      <c r="LC187" s="476">
        <f t="shared" si="155"/>
        <v>8</v>
      </c>
      <c r="LD187" s="476">
        <f t="shared" si="156"/>
        <v>8</v>
      </c>
      <c r="LE187" s="476">
        <f t="shared" si="157"/>
        <v>8</v>
      </c>
      <c r="LF187" s="476">
        <f t="shared" si="158"/>
        <v>9</v>
      </c>
      <c r="LG187" s="476">
        <f t="shared" si="159"/>
        <v>8</v>
      </c>
      <c r="LH187" s="476">
        <f t="shared" si="160"/>
        <v>9</v>
      </c>
      <c r="LI187" s="476">
        <f t="shared" si="161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</row>
    <row r="188" spans="1:413" s="144" customFormat="1" x14ac:dyDescent="0.2">
      <c r="A188" s="55"/>
      <c r="B188" s="318">
        <v>20</v>
      </c>
      <c r="C188" s="319">
        <f t="shared" ca="1" si="145"/>
        <v>7</v>
      </c>
      <c r="D188" s="320">
        <f t="shared" ca="1" si="147"/>
        <v>4.9295774647887321E-2</v>
      </c>
      <c r="E188" s="323">
        <f t="shared" ca="1" si="148"/>
        <v>13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46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49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50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51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52"/>
        <v>3</v>
      </c>
      <c r="LA188" s="476">
        <f t="shared" si="153"/>
        <v>4</v>
      </c>
      <c r="LB188" s="476">
        <f t="shared" si="154"/>
        <v>4</v>
      </c>
      <c r="LC188" s="476">
        <f t="shared" si="155"/>
        <v>4</v>
      </c>
      <c r="LD188" s="476">
        <f t="shared" si="156"/>
        <v>4</v>
      </c>
      <c r="LE188" s="476">
        <f t="shared" si="157"/>
        <v>4</v>
      </c>
      <c r="LF188" s="476">
        <f t="shared" si="158"/>
        <v>4</v>
      </c>
      <c r="LG188" s="476">
        <f t="shared" si="159"/>
        <v>4</v>
      </c>
      <c r="LH188" s="476">
        <f t="shared" si="160"/>
        <v>4</v>
      </c>
      <c r="LI188" s="476">
        <f t="shared" si="161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</row>
    <row r="189" spans="1:413" s="144" customFormat="1" x14ac:dyDescent="0.2">
      <c r="A189" s="318"/>
      <c r="B189" s="318">
        <v>21</v>
      </c>
      <c r="C189" s="319">
        <f t="shared" ca="1" si="145"/>
        <v>38</v>
      </c>
      <c r="D189" s="320">
        <f t="shared" ca="1" si="147"/>
        <v>0.10242587601078167</v>
      </c>
      <c r="E189" s="323">
        <f t="shared" ca="1" si="148"/>
        <v>19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46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49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50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51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52"/>
        <v>13</v>
      </c>
      <c r="LA189" s="476">
        <f t="shared" si="153"/>
        <v>13</v>
      </c>
      <c r="LB189" s="476">
        <f t="shared" si="154"/>
        <v>12</v>
      </c>
      <c r="LC189" s="476">
        <f t="shared" si="155"/>
        <v>13</v>
      </c>
      <c r="LD189" s="476">
        <f t="shared" si="156"/>
        <v>12</v>
      </c>
      <c r="LE189" s="476">
        <f t="shared" si="157"/>
        <v>12</v>
      </c>
      <c r="LF189" s="476">
        <f t="shared" si="158"/>
        <v>11</v>
      </c>
      <c r="LG189" s="476">
        <f t="shared" si="159"/>
        <v>10</v>
      </c>
      <c r="LH189" s="476">
        <f t="shared" si="160"/>
        <v>10</v>
      </c>
      <c r="LI189" s="476">
        <f t="shared" si="161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</row>
    <row r="190" spans="1:413" s="144" customFormat="1" x14ac:dyDescent="0.2">
      <c r="A190" s="55"/>
      <c r="B190" s="318">
        <v>22</v>
      </c>
      <c r="C190" s="319">
        <f t="shared" ca="1" si="145"/>
        <v>7</v>
      </c>
      <c r="D190" s="320">
        <f t="shared" ca="1" si="147"/>
        <v>7.8651685393258432E-3</v>
      </c>
      <c r="E190" s="323">
        <f t="shared" ca="1" si="148"/>
        <v>1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46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49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50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51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52"/>
        <v>7</v>
      </c>
      <c r="LA190" s="476">
        <f t="shared" si="153"/>
        <v>7</v>
      </c>
      <c r="LB190" s="476">
        <f t="shared" si="154"/>
        <v>7</v>
      </c>
      <c r="LC190" s="476">
        <f t="shared" si="155"/>
        <v>7</v>
      </c>
      <c r="LD190" s="476">
        <f t="shared" si="156"/>
        <v>6</v>
      </c>
      <c r="LE190" s="476">
        <f t="shared" si="157"/>
        <v>6</v>
      </c>
      <c r="LF190" s="476">
        <f t="shared" si="158"/>
        <v>6</v>
      </c>
      <c r="LG190" s="476">
        <f t="shared" si="159"/>
        <v>6</v>
      </c>
      <c r="LH190" s="476">
        <f t="shared" si="160"/>
        <v>6</v>
      </c>
      <c r="LI190" s="476">
        <f t="shared" si="161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</row>
    <row r="191" spans="1:413" s="144" customFormat="1" x14ac:dyDescent="0.2">
      <c r="A191" s="318"/>
      <c r="B191" s="318">
        <v>23</v>
      </c>
      <c r="C191" s="319">
        <f t="shared" ca="1" si="145"/>
        <v>127</v>
      </c>
      <c r="D191" s="320">
        <f t="shared" ca="1" si="147"/>
        <v>6.7160232681121104E-2</v>
      </c>
      <c r="E191" s="323">
        <f t="shared" ca="1" si="148"/>
        <v>17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46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49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50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51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52"/>
        <v>72</v>
      </c>
      <c r="LA191" s="476">
        <f t="shared" si="153"/>
        <v>73</v>
      </c>
      <c r="LB191" s="476">
        <f t="shared" si="154"/>
        <v>76</v>
      </c>
      <c r="LC191" s="476">
        <f t="shared" si="155"/>
        <v>75</v>
      </c>
      <c r="LD191" s="476">
        <f t="shared" si="156"/>
        <v>75</v>
      </c>
      <c r="LE191" s="476">
        <f t="shared" si="157"/>
        <v>74</v>
      </c>
      <c r="LF191" s="476">
        <f t="shared" si="158"/>
        <v>79</v>
      </c>
      <c r="LG191" s="476">
        <f t="shared" si="159"/>
        <v>80</v>
      </c>
      <c r="LH191" s="476">
        <f t="shared" si="160"/>
        <v>78</v>
      </c>
      <c r="LI191" s="476">
        <f t="shared" si="161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</row>
    <row r="192" spans="1:413" s="144" customFormat="1" x14ac:dyDescent="0.2">
      <c r="A192" s="55"/>
      <c r="B192" s="318">
        <v>24</v>
      </c>
      <c r="C192" s="319">
        <f t="shared" ca="1" si="145"/>
        <v>7</v>
      </c>
      <c r="D192" s="320">
        <f t="shared" ca="1" si="147"/>
        <v>3.4482758620689655E-2</v>
      </c>
      <c r="E192" s="323">
        <f t="shared" ca="1" si="148"/>
        <v>10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46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49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50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51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52"/>
        <v>9</v>
      </c>
      <c r="LA192" s="476">
        <f t="shared" si="153"/>
        <v>10</v>
      </c>
      <c r="LB192" s="476">
        <f t="shared" si="154"/>
        <v>10</v>
      </c>
      <c r="LC192" s="476">
        <f t="shared" si="155"/>
        <v>10</v>
      </c>
      <c r="LD192" s="476">
        <f t="shared" si="156"/>
        <v>10</v>
      </c>
      <c r="LE192" s="476">
        <f t="shared" si="157"/>
        <v>10</v>
      </c>
      <c r="LF192" s="476">
        <f t="shared" si="158"/>
        <v>10</v>
      </c>
      <c r="LG192" s="476">
        <f t="shared" si="159"/>
        <v>10</v>
      </c>
      <c r="LH192" s="476">
        <f t="shared" si="160"/>
        <v>9</v>
      </c>
      <c r="LI192" s="476">
        <f t="shared" si="161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</row>
    <row r="193" spans="1:436" x14ac:dyDescent="0.2">
      <c r="B193" s="27" t="s">
        <v>45</v>
      </c>
      <c r="C193" s="174">
        <f ca="1">SUM(C169:C192)</f>
        <v>535</v>
      </c>
      <c r="D193" s="171">
        <f t="shared" ca="1" si="147"/>
        <v>5.2063059556247564E-2</v>
      </c>
      <c r="E193" s="174"/>
      <c r="F193" s="172"/>
      <c r="G193" s="325">
        <f t="shared" ref="G193:R193" si="162">SUM(G169:G192)</f>
        <v>1352</v>
      </c>
      <c r="H193" s="325">
        <f t="shared" si="162"/>
        <v>1094</v>
      </c>
      <c r="I193" s="325">
        <f t="shared" si="162"/>
        <v>1195.5</v>
      </c>
      <c r="J193" s="325">
        <f t="shared" si="162"/>
        <v>1297</v>
      </c>
      <c r="K193" s="325">
        <f t="shared" si="162"/>
        <v>1147</v>
      </c>
      <c r="L193" s="325">
        <f t="shared" si="162"/>
        <v>864</v>
      </c>
      <c r="M193" s="325">
        <f t="shared" si="162"/>
        <v>853</v>
      </c>
      <c r="N193" s="325">
        <f t="shared" si="162"/>
        <v>896</v>
      </c>
      <c r="O193" s="325">
        <f t="shared" si="162"/>
        <v>918</v>
      </c>
      <c r="P193" s="325">
        <f t="shared" si="162"/>
        <v>754</v>
      </c>
      <c r="Q193" s="325">
        <f t="shared" si="162"/>
        <v>714</v>
      </c>
      <c r="R193" s="325">
        <f t="shared" si="162"/>
        <v>694</v>
      </c>
      <c r="S193" s="325">
        <f t="shared" ref="S193:CD193" si="163">SUM(S169:S192)</f>
        <v>703</v>
      </c>
      <c r="T193" s="325">
        <f t="shared" si="163"/>
        <v>549</v>
      </c>
      <c r="U193" s="325">
        <f t="shared" si="163"/>
        <v>587</v>
      </c>
      <c r="V193" s="325">
        <f t="shared" si="163"/>
        <v>626</v>
      </c>
      <c r="W193" s="325">
        <f t="shared" si="163"/>
        <v>741</v>
      </c>
      <c r="X193" s="325">
        <f t="shared" si="163"/>
        <v>691</v>
      </c>
      <c r="Y193" s="325">
        <f t="shared" si="163"/>
        <v>618</v>
      </c>
      <c r="Z193" s="325">
        <f t="shared" si="163"/>
        <v>738</v>
      </c>
      <c r="AA193" s="325">
        <f t="shared" si="163"/>
        <v>796</v>
      </c>
      <c r="AB193" s="325">
        <f t="shared" si="163"/>
        <v>952</v>
      </c>
      <c r="AC193" s="325">
        <f t="shared" si="163"/>
        <v>833</v>
      </c>
      <c r="AD193" s="325">
        <f t="shared" si="163"/>
        <v>922</v>
      </c>
      <c r="AE193" s="325">
        <f t="shared" si="163"/>
        <v>1018</v>
      </c>
      <c r="AF193" s="325">
        <f t="shared" si="163"/>
        <v>1036</v>
      </c>
      <c r="AG193" s="325">
        <f t="shared" si="163"/>
        <v>1073</v>
      </c>
      <c r="AH193" s="325">
        <f t="shared" si="163"/>
        <v>1054</v>
      </c>
      <c r="AI193" s="325">
        <f t="shared" si="163"/>
        <v>1145</v>
      </c>
      <c r="AJ193" s="325">
        <f t="shared" si="163"/>
        <v>1175</v>
      </c>
      <c r="AK193" s="325">
        <f t="shared" si="163"/>
        <v>917</v>
      </c>
      <c r="AL193" s="325">
        <f t="shared" si="163"/>
        <v>1100</v>
      </c>
      <c r="AM193" s="325">
        <f t="shared" si="163"/>
        <v>1083</v>
      </c>
      <c r="AN193" s="325">
        <f t="shared" si="163"/>
        <v>1167</v>
      </c>
      <c r="AO193" s="325">
        <f t="shared" si="163"/>
        <v>1094</v>
      </c>
      <c r="AP193" s="325">
        <f t="shared" si="163"/>
        <v>1124</v>
      </c>
      <c r="AQ193" s="325">
        <f t="shared" si="163"/>
        <v>1154</v>
      </c>
      <c r="AR193" s="325">
        <f t="shared" si="163"/>
        <v>1242</v>
      </c>
      <c r="AS193" s="325">
        <f t="shared" si="163"/>
        <v>1224</v>
      </c>
      <c r="AT193" s="325">
        <f t="shared" si="163"/>
        <v>1244</v>
      </c>
      <c r="AU193" s="325">
        <f t="shared" si="163"/>
        <v>1129</v>
      </c>
      <c r="AV193" s="325">
        <f t="shared" si="163"/>
        <v>1192</v>
      </c>
      <c r="AW193" s="420">
        <f t="shared" si="163"/>
        <v>1330</v>
      </c>
      <c r="AX193" s="420">
        <f t="shared" si="163"/>
        <v>1347</v>
      </c>
      <c r="AY193" s="420">
        <f t="shared" si="163"/>
        <v>1337</v>
      </c>
      <c r="AZ193" s="420">
        <f t="shared" si="163"/>
        <v>1455</v>
      </c>
      <c r="BA193" s="420">
        <f t="shared" si="163"/>
        <v>1370</v>
      </c>
      <c r="BB193" s="420">
        <f t="shared" si="163"/>
        <v>1709</v>
      </c>
      <c r="BC193" s="420">
        <f t="shared" si="163"/>
        <v>1353</v>
      </c>
      <c r="BD193" s="420">
        <f t="shared" si="163"/>
        <v>1198</v>
      </c>
      <c r="BE193" s="420">
        <f t="shared" si="163"/>
        <v>1273</v>
      </c>
      <c r="BF193" s="420">
        <f t="shared" si="163"/>
        <v>1407</v>
      </c>
      <c r="BG193" s="325">
        <f t="shared" si="163"/>
        <v>1637</v>
      </c>
      <c r="BH193" s="325">
        <f t="shared" si="163"/>
        <v>1255</v>
      </c>
      <c r="BI193" s="325">
        <f t="shared" si="163"/>
        <v>1234</v>
      </c>
      <c r="BJ193" s="325">
        <f t="shared" si="163"/>
        <v>1230</v>
      </c>
      <c r="BK193" s="325">
        <f t="shared" si="163"/>
        <v>1168</v>
      </c>
      <c r="BL193" s="325">
        <f t="shared" si="163"/>
        <v>833</v>
      </c>
      <c r="BM193" s="325">
        <f t="shared" si="163"/>
        <v>868</v>
      </c>
      <c r="BN193" s="325">
        <f t="shared" si="163"/>
        <v>890</v>
      </c>
      <c r="BO193" s="325">
        <f t="shared" si="163"/>
        <v>950</v>
      </c>
      <c r="BP193" s="325">
        <f t="shared" si="163"/>
        <v>804</v>
      </c>
      <c r="BQ193" s="325">
        <f t="shared" si="163"/>
        <v>725</v>
      </c>
      <c r="BR193" s="325">
        <f t="shared" si="163"/>
        <v>746</v>
      </c>
      <c r="BS193" s="325">
        <f t="shared" si="163"/>
        <v>735.5</v>
      </c>
      <c r="BT193" s="325">
        <f t="shared" si="163"/>
        <v>794</v>
      </c>
      <c r="BU193" s="325">
        <f t="shared" si="163"/>
        <v>810</v>
      </c>
      <c r="BV193" s="325">
        <f t="shared" si="163"/>
        <v>783</v>
      </c>
      <c r="BW193" s="325">
        <f t="shared" si="163"/>
        <v>810</v>
      </c>
      <c r="BX193" s="325">
        <f t="shared" si="163"/>
        <v>877</v>
      </c>
      <c r="BY193" s="325">
        <f t="shared" si="163"/>
        <v>761</v>
      </c>
      <c r="BZ193" s="325">
        <f t="shared" si="163"/>
        <v>771</v>
      </c>
      <c r="CA193" s="325">
        <f t="shared" si="163"/>
        <v>787</v>
      </c>
      <c r="CB193" s="325">
        <f t="shared" si="163"/>
        <v>920</v>
      </c>
      <c r="CC193" s="325">
        <f t="shared" si="163"/>
        <v>933</v>
      </c>
      <c r="CD193" s="325">
        <f t="shared" si="163"/>
        <v>909</v>
      </c>
      <c r="CE193" s="325">
        <f t="shared" ref="CE193:DQ193" si="164">SUM(CE169:CE192)</f>
        <v>1067</v>
      </c>
      <c r="CF193" s="325">
        <f t="shared" si="164"/>
        <v>1262</v>
      </c>
      <c r="CG193" s="325">
        <f t="shared" si="164"/>
        <v>1368</v>
      </c>
      <c r="CH193" s="325">
        <f t="shared" si="164"/>
        <v>1504</v>
      </c>
      <c r="CI193" s="325">
        <f t="shared" si="164"/>
        <v>1501</v>
      </c>
      <c r="CJ193" s="325">
        <f t="shared" si="164"/>
        <v>1519</v>
      </c>
      <c r="CK193" s="325">
        <f t="shared" si="164"/>
        <v>1576</v>
      </c>
      <c r="CL193" s="325">
        <f t="shared" si="164"/>
        <v>1436</v>
      </c>
      <c r="CM193" s="325">
        <f t="shared" si="164"/>
        <v>1404</v>
      </c>
      <c r="CN193" s="325">
        <f t="shared" si="164"/>
        <v>1342</v>
      </c>
      <c r="CO193" s="325">
        <f t="shared" si="164"/>
        <v>1418</v>
      </c>
      <c r="CP193" s="325">
        <f t="shared" si="164"/>
        <v>1311</v>
      </c>
      <c r="CQ193" s="325">
        <f t="shared" si="164"/>
        <v>1291</v>
      </c>
      <c r="CR193" s="325">
        <f t="shared" si="164"/>
        <v>1234</v>
      </c>
      <c r="CS193" s="325">
        <f t="shared" si="164"/>
        <v>1243</v>
      </c>
      <c r="CT193" s="325">
        <f t="shared" si="164"/>
        <v>1126</v>
      </c>
      <c r="CU193" s="325">
        <f t="shared" si="164"/>
        <v>1072</v>
      </c>
      <c r="CV193" s="325">
        <f t="shared" si="164"/>
        <v>1026</v>
      </c>
      <c r="CW193" s="325">
        <f t="shared" si="164"/>
        <v>1145</v>
      </c>
      <c r="CX193" s="325">
        <f t="shared" si="164"/>
        <v>1220</v>
      </c>
      <c r="CY193" s="325">
        <f t="shared" si="164"/>
        <v>1222</v>
      </c>
      <c r="CZ193" s="325">
        <f t="shared" si="164"/>
        <v>1103</v>
      </c>
      <c r="DA193" s="325">
        <f t="shared" si="164"/>
        <v>1085</v>
      </c>
      <c r="DB193" s="325">
        <f t="shared" si="164"/>
        <v>1274</v>
      </c>
      <c r="DC193" s="325">
        <f t="shared" si="164"/>
        <v>1095</v>
      </c>
      <c r="DD193" s="325">
        <f t="shared" si="164"/>
        <v>1014</v>
      </c>
      <c r="DE193" s="325">
        <f t="shared" si="164"/>
        <v>1149</v>
      </c>
      <c r="DF193" s="325">
        <f t="shared" si="164"/>
        <v>1241</v>
      </c>
      <c r="DG193" s="325">
        <f t="shared" si="164"/>
        <v>1333</v>
      </c>
      <c r="DH193" s="325">
        <f t="shared" si="164"/>
        <v>1277</v>
      </c>
      <c r="DI193" s="325">
        <f t="shared" si="164"/>
        <v>1055</v>
      </c>
      <c r="DJ193" s="325">
        <f t="shared" si="164"/>
        <v>1106</v>
      </c>
      <c r="DK193" s="325">
        <f t="shared" si="164"/>
        <v>1070</v>
      </c>
      <c r="DL193" s="325">
        <f t="shared" si="164"/>
        <v>864</v>
      </c>
      <c r="DM193" s="325">
        <f t="shared" si="164"/>
        <v>830</v>
      </c>
      <c r="DN193" s="325">
        <f t="shared" si="164"/>
        <v>701</v>
      </c>
      <c r="DO193" s="325">
        <f t="shared" si="164"/>
        <v>646</v>
      </c>
      <c r="DP193" s="325">
        <f t="shared" si="164"/>
        <v>646</v>
      </c>
      <c r="DQ193" s="325">
        <f t="shared" si="164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165">SUM(DT169:DT192)</f>
        <v>645</v>
      </c>
      <c r="DU193" s="396">
        <f t="shared" si="165"/>
        <v>569</v>
      </c>
      <c r="DV193" s="396">
        <f t="shared" si="165"/>
        <v>577</v>
      </c>
      <c r="DW193" s="396">
        <f t="shared" si="165"/>
        <v>608</v>
      </c>
      <c r="DX193" s="396">
        <f t="shared" si="165"/>
        <v>425</v>
      </c>
      <c r="DY193" s="396">
        <f t="shared" si="165"/>
        <v>440</v>
      </c>
      <c r="DZ193" s="396">
        <f t="shared" si="165"/>
        <v>417</v>
      </c>
      <c r="EA193" s="396">
        <f t="shared" si="165"/>
        <v>435</v>
      </c>
      <c r="EB193" s="396">
        <f t="shared" si="165"/>
        <v>640</v>
      </c>
      <c r="EC193" s="396">
        <f t="shared" si="165"/>
        <v>555</v>
      </c>
      <c r="ED193" s="396">
        <f t="shared" si="165"/>
        <v>506</v>
      </c>
      <c r="EE193" s="396">
        <f t="shared" si="165"/>
        <v>543</v>
      </c>
      <c r="EF193" s="396">
        <f t="shared" si="165"/>
        <v>488</v>
      </c>
      <c r="EG193" s="396">
        <f t="shared" si="165"/>
        <v>512</v>
      </c>
      <c r="EH193" s="396">
        <f t="shared" si="165"/>
        <v>528</v>
      </c>
      <c r="EI193" s="396">
        <f t="shared" si="165"/>
        <v>539</v>
      </c>
      <c r="EJ193" s="396">
        <f t="shared" si="165"/>
        <v>541</v>
      </c>
      <c r="EK193" s="396">
        <f t="shared" si="165"/>
        <v>551</v>
      </c>
      <c r="EL193" s="396">
        <f t="shared" si="165"/>
        <v>401</v>
      </c>
      <c r="EM193" s="396">
        <f t="shared" ref="EM193:ET193" si="166">SUM(EM169:EM192)</f>
        <v>436</v>
      </c>
      <c r="EN193" s="396">
        <f t="shared" si="166"/>
        <v>457</v>
      </c>
      <c r="EO193" s="396">
        <f t="shared" si="166"/>
        <v>442</v>
      </c>
      <c r="EP193" s="396">
        <f t="shared" si="166"/>
        <v>402</v>
      </c>
      <c r="EQ193" s="396">
        <f t="shared" si="166"/>
        <v>405</v>
      </c>
      <c r="ER193" s="396">
        <f t="shared" si="166"/>
        <v>407</v>
      </c>
      <c r="ES193" s="396">
        <f t="shared" si="166"/>
        <v>427</v>
      </c>
      <c r="ET193" s="396">
        <f t="shared" si="166"/>
        <v>412</v>
      </c>
      <c r="EU193" s="396">
        <f t="shared" ref="EU193:EZ193" si="167">SUM(EU169:EU192)</f>
        <v>364</v>
      </c>
      <c r="EV193" s="229">
        <f t="shared" si="167"/>
        <v>351</v>
      </c>
      <c r="EW193" s="229">
        <f t="shared" si="167"/>
        <v>395</v>
      </c>
      <c r="EX193" s="229">
        <f t="shared" si="167"/>
        <v>414</v>
      </c>
      <c r="EY193" s="229">
        <f t="shared" si="167"/>
        <v>624</v>
      </c>
      <c r="EZ193" s="229">
        <f t="shared" si="167"/>
        <v>709</v>
      </c>
      <c r="FA193" s="229">
        <f t="shared" ref="FA193:FN193" si="168">SUM(FA169:FA192)</f>
        <v>668</v>
      </c>
      <c r="FB193" s="396">
        <f t="shared" si="168"/>
        <v>820</v>
      </c>
      <c r="FC193" s="229">
        <f t="shared" si="168"/>
        <v>963</v>
      </c>
      <c r="FD193" s="396">
        <f t="shared" si="168"/>
        <v>973</v>
      </c>
      <c r="FE193" s="418">
        <f t="shared" si="168"/>
        <v>1161</v>
      </c>
      <c r="FF193" s="418">
        <f t="shared" si="168"/>
        <v>1226</v>
      </c>
      <c r="FG193" s="418">
        <f t="shared" si="168"/>
        <v>1379</v>
      </c>
      <c r="FH193" s="418">
        <f t="shared" si="168"/>
        <v>1300</v>
      </c>
      <c r="FI193" s="418">
        <f t="shared" si="168"/>
        <v>1338</v>
      </c>
      <c r="FJ193" s="418">
        <f t="shared" si="168"/>
        <v>1459</v>
      </c>
      <c r="FK193" s="418">
        <f t="shared" si="168"/>
        <v>1458</v>
      </c>
      <c r="FL193" s="418">
        <f t="shared" si="168"/>
        <v>1256</v>
      </c>
      <c r="FM193" s="418">
        <f t="shared" si="168"/>
        <v>1208</v>
      </c>
      <c r="FN193" s="418">
        <f t="shared" si="168"/>
        <v>1135</v>
      </c>
      <c r="FO193" s="418">
        <f t="shared" ref="FO193:HZ193" si="169">SUM(FO169:FO192)</f>
        <v>1144</v>
      </c>
      <c r="FP193" s="418">
        <f t="shared" si="169"/>
        <v>1085</v>
      </c>
      <c r="FQ193" s="418">
        <f t="shared" si="169"/>
        <v>1113</v>
      </c>
      <c r="FR193" s="418">
        <f t="shared" si="169"/>
        <v>1106</v>
      </c>
      <c r="FS193" s="418">
        <f t="shared" si="169"/>
        <v>1128</v>
      </c>
      <c r="FT193" s="418">
        <f t="shared" si="169"/>
        <v>1176</v>
      </c>
      <c r="FU193" s="418">
        <f t="shared" si="169"/>
        <v>1121</v>
      </c>
      <c r="FV193" s="418">
        <f t="shared" si="169"/>
        <v>1100</v>
      </c>
      <c r="FW193" s="418">
        <f t="shared" si="169"/>
        <v>936</v>
      </c>
      <c r="FX193" s="418">
        <f t="shared" si="169"/>
        <v>887</v>
      </c>
      <c r="FY193" s="418">
        <f t="shared" si="169"/>
        <v>944</v>
      </c>
      <c r="FZ193" s="418">
        <f t="shared" si="169"/>
        <v>918</v>
      </c>
      <c r="GA193" s="418">
        <f t="shared" si="169"/>
        <v>845</v>
      </c>
      <c r="GB193" s="418">
        <f t="shared" si="169"/>
        <v>966</v>
      </c>
      <c r="GC193" s="418">
        <f t="shared" si="169"/>
        <v>923</v>
      </c>
      <c r="GD193" s="418">
        <f t="shared" si="169"/>
        <v>777</v>
      </c>
      <c r="GE193" s="418">
        <f t="shared" si="169"/>
        <v>700</v>
      </c>
      <c r="GF193" s="418">
        <f t="shared" si="169"/>
        <v>658</v>
      </c>
      <c r="GG193" s="418">
        <f t="shared" si="169"/>
        <v>688</v>
      </c>
      <c r="GH193" s="418">
        <f t="shared" si="169"/>
        <v>754</v>
      </c>
      <c r="GI193" s="418">
        <f t="shared" si="169"/>
        <v>707</v>
      </c>
      <c r="GJ193" s="418">
        <f t="shared" si="169"/>
        <v>672</v>
      </c>
      <c r="GK193" s="418">
        <f t="shared" si="169"/>
        <v>688</v>
      </c>
      <c r="GL193" s="418">
        <f t="shared" si="169"/>
        <v>584</v>
      </c>
      <c r="GM193" s="418">
        <f t="shared" si="169"/>
        <v>554</v>
      </c>
      <c r="GN193" s="418">
        <f t="shared" si="169"/>
        <v>596</v>
      </c>
      <c r="GO193" s="418">
        <f t="shared" si="169"/>
        <v>623</v>
      </c>
      <c r="GP193" s="418">
        <f t="shared" si="169"/>
        <v>680</v>
      </c>
      <c r="GQ193" s="418">
        <f t="shared" si="169"/>
        <v>707</v>
      </c>
      <c r="GR193" s="418">
        <f t="shared" si="169"/>
        <v>724</v>
      </c>
      <c r="GS193" s="418">
        <f t="shared" si="169"/>
        <v>697</v>
      </c>
      <c r="GT193" s="418">
        <f t="shared" si="169"/>
        <v>604</v>
      </c>
      <c r="GU193" s="418">
        <f t="shared" si="169"/>
        <v>573</v>
      </c>
      <c r="GV193" s="418">
        <f t="shared" si="169"/>
        <v>598</v>
      </c>
      <c r="GW193" s="418">
        <f t="shared" si="169"/>
        <v>613</v>
      </c>
      <c r="GX193" s="418">
        <f t="shared" si="169"/>
        <v>621</v>
      </c>
      <c r="GY193" s="418">
        <f t="shared" si="169"/>
        <v>502</v>
      </c>
      <c r="GZ193" s="418">
        <f t="shared" si="169"/>
        <v>532</v>
      </c>
      <c r="HA193" s="418">
        <f t="shared" si="169"/>
        <v>566</v>
      </c>
      <c r="HB193" s="418">
        <f t="shared" si="169"/>
        <v>734</v>
      </c>
      <c r="HC193" s="418">
        <f t="shared" si="169"/>
        <v>620</v>
      </c>
      <c r="HD193" s="418">
        <f t="shared" si="169"/>
        <v>610</v>
      </c>
      <c r="HE193" s="418">
        <f t="shared" si="169"/>
        <v>701</v>
      </c>
      <c r="HF193" s="418">
        <f t="shared" si="169"/>
        <v>797</v>
      </c>
      <c r="HG193" s="418">
        <f t="shared" si="169"/>
        <v>1097</v>
      </c>
      <c r="HH193" s="418">
        <f t="shared" si="169"/>
        <v>1145</v>
      </c>
      <c r="HI193" s="418">
        <f t="shared" si="169"/>
        <v>952</v>
      </c>
      <c r="HJ193" s="418">
        <f t="shared" si="169"/>
        <v>1037</v>
      </c>
      <c r="HK193" s="418">
        <f t="shared" si="169"/>
        <v>885</v>
      </c>
      <c r="HL193" s="418">
        <f t="shared" si="169"/>
        <v>783</v>
      </c>
      <c r="HM193" s="418">
        <f t="shared" si="169"/>
        <v>683</v>
      </c>
      <c r="HN193" s="418">
        <f t="shared" si="169"/>
        <v>672</v>
      </c>
      <c r="HO193" s="418">
        <f t="shared" si="169"/>
        <v>683</v>
      </c>
      <c r="HP193" s="418">
        <f t="shared" si="169"/>
        <v>548</v>
      </c>
      <c r="HQ193" s="418">
        <f t="shared" si="169"/>
        <v>515</v>
      </c>
      <c r="HR193" s="418">
        <f t="shared" si="169"/>
        <v>494</v>
      </c>
      <c r="HS193" s="418">
        <f t="shared" si="169"/>
        <v>574</v>
      </c>
      <c r="HT193" s="418">
        <f t="shared" si="169"/>
        <v>626</v>
      </c>
      <c r="HU193" s="418">
        <f t="shared" si="169"/>
        <v>440</v>
      </c>
      <c r="HV193" s="418">
        <f t="shared" si="169"/>
        <v>460</v>
      </c>
      <c r="HW193" s="418">
        <f t="shared" si="169"/>
        <v>505</v>
      </c>
      <c r="HX193" s="418">
        <f t="shared" si="169"/>
        <v>563</v>
      </c>
      <c r="HY193" s="418">
        <f t="shared" si="169"/>
        <v>438</v>
      </c>
      <c r="HZ193" s="418">
        <f t="shared" si="169"/>
        <v>368</v>
      </c>
      <c r="IA193" s="418">
        <f t="shared" ref="IA193:KL193" si="170">SUM(IA169:IA192)</f>
        <v>388</v>
      </c>
      <c r="IB193" s="418">
        <f t="shared" si="170"/>
        <v>446</v>
      </c>
      <c r="IC193" s="418">
        <f t="shared" si="170"/>
        <v>536</v>
      </c>
      <c r="ID193" s="418">
        <f t="shared" si="170"/>
        <v>398</v>
      </c>
      <c r="IE193" s="418">
        <f t="shared" si="170"/>
        <v>426</v>
      </c>
      <c r="IF193" s="418">
        <f t="shared" si="170"/>
        <v>454</v>
      </c>
      <c r="IG193" s="418">
        <f t="shared" si="170"/>
        <v>486</v>
      </c>
      <c r="IH193" s="418">
        <f t="shared" si="170"/>
        <v>444</v>
      </c>
      <c r="II193" s="418">
        <f t="shared" si="170"/>
        <v>426</v>
      </c>
      <c r="IJ193" s="418">
        <f t="shared" si="170"/>
        <v>412</v>
      </c>
      <c r="IK193" s="418">
        <f t="shared" si="170"/>
        <v>485</v>
      </c>
      <c r="IL193" s="418">
        <f t="shared" si="170"/>
        <v>370</v>
      </c>
      <c r="IM193" s="418">
        <f t="shared" si="170"/>
        <v>367</v>
      </c>
      <c r="IN193" s="444">
        <f t="shared" si="170"/>
        <v>415</v>
      </c>
      <c r="IO193" s="418">
        <f t="shared" si="170"/>
        <v>463</v>
      </c>
      <c r="IP193" s="418">
        <f t="shared" si="170"/>
        <v>475</v>
      </c>
      <c r="IQ193" s="418">
        <f t="shared" si="170"/>
        <v>401</v>
      </c>
      <c r="IR193" s="418">
        <f t="shared" si="170"/>
        <v>395</v>
      </c>
      <c r="IS193" s="418">
        <f t="shared" si="170"/>
        <v>393</v>
      </c>
      <c r="IT193" s="418">
        <f t="shared" si="170"/>
        <v>446</v>
      </c>
      <c r="IU193" s="418">
        <f t="shared" si="170"/>
        <v>367</v>
      </c>
      <c r="IV193" s="418">
        <f t="shared" si="170"/>
        <v>322</v>
      </c>
      <c r="IW193" s="418">
        <f t="shared" si="170"/>
        <v>328</v>
      </c>
      <c r="IX193" s="418">
        <f t="shared" si="170"/>
        <v>357</v>
      </c>
      <c r="IY193" s="418">
        <f t="shared" si="170"/>
        <v>305</v>
      </c>
      <c r="IZ193" s="418">
        <f t="shared" si="170"/>
        <v>298</v>
      </c>
      <c r="JA193" s="418">
        <f t="shared" si="170"/>
        <v>350</v>
      </c>
      <c r="JB193" s="418">
        <f t="shared" si="170"/>
        <v>389</v>
      </c>
      <c r="JC193" s="418">
        <f t="shared" si="170"/>
        <v>468</v>
      </c>
      <c r="JD193" s="418">
        <f t="shared" si="170"/>
        <v>307</v>
      </c>
      <c r="JE193" s="418">
        <f t="shared" si="170"/>
        <v>475</v>
      </c>
      <c r="JF193" s="456">
        <f t="shared" si="170"/>
        <v>488.5</v>
      </c>
      <c r="JG193" s="418">
        <f t="shared" si="170"/>
        <v>502</v>
      </c>
      <c r="JH193" s="418">
        <f t="shared" si="170"/>
        <v>443</v>
      </c>
      <c r="JI193" s="418">
        <f t="shared" si="170"/>
        <v>322</v>
      </c>
      <c r="JJ193" s="418">
        <f t="shared" si="170"/>
        <v>351</v>
      </c>
      <c r="JK193" s="418">
        <f t="shared" si="170"/>
        <v>360</v>
      </c>
      <c r="JL193" s="418">
        <f t="shared" si="170"/>
        <v>414</v>
      </c>
      <c r="JM193" s="418">
        <f t="shared" si="170"/>
        <v>315</v>
      </c>
      <c r="JN193" s="444">
        <f t="shared" si="170"/>
        <v>336.5</v>
      </c>
      <c r="JO193" s="418">
        <f t="shared" si="170"/>
        <v>358</v>
      </c>
      <c r="JP193" s="418">
        <f t="shared" si="170"/>
        <v>361</v>
      </c>
      <c r="JQ193" s="418">
        <f t="shared" si="170"/>
        <v>295</v>
      </c>
      <c r="JR193" s="418">
        <f t="shared" si="170"/>
        <v>275</v>
      </c>
      <c r="JS193" s="418">
        <f t="shared" si="170"/>
        <v>304</v>
      </c>
      <c r="JT193" s="418">
        <f t="shared" si="170"/>
        <v>364</v>
      </c>
      <c r="JU193" s="418">
        <f t="shared" si="170"/>
        <v>195</v>
      </c>
      <c r="JV193" s="444">
        <f t="shared" si="170"/>
        <v>218</v>
      </c>
      <c r="JW193" s="418">
        <f t="shared" si="170"/>
        <v>241</v>
      </c>
      <c r="JX193" s="418">
        <f t="shared" si="170"/>
        <v>286</v>
      </c>
      <c r="JY193" s="418">
        <f t="shared" si="170"/>
        <v>239</v>
      </c>
      <c r="JZ193" s="418">
        <f t="shared" si="170"/>
        <v>251</v>
      </c>
      <c r="KA193" s="418">
        <f t="shared" si="170"/>
        <v>262</v>
      </c>
      <c r="KB193" s="418">
        <f t="shared" si="170"/>
        <v>343</v>
      </c>
      <c r="KC193" s="418">
        <f t="shared" si="170"/>
        <v>351</v>
      </c>
      <c r="KD193" s="418">
        <f t="shared" si="170"/>
        <v>284</v>
      </c>
      <c r="KE193" s="418">
        <f t="shared" si="170"/>
        <v>335</v>
      </c>
      <c r="KF193" s="418">
        <f t="shared" si="170"/>
        <v>373</v>
      </c>
      <c r="KG193" s="418">
        <f t="shared" si="170"/>
        <v>433</v>
      </c>
      <c r="KH193" s="418">
        <f t="shared" si="170"/>
        <v>371</v>
      </c>
      <c r="KI193" s="418">
        <f t="shared" si="170"/>
        <v>328</v>
      </c>
      <c r="KJ193" s="418">
        <f t="shared" si="170"/>
        <v>342</v>
      </c>
      <c r="KK193" s="418">
        <f t="shared" si="170"/>
        <v>381</v>
      </c>
      <c r="KL193" s="418">
        <f t="shared" si="170"/>
        <v>365</v>
      </c>
      <c r="KM193" s="418">
        <f t="shared" ref="KM193:MX193" si="171">SUM(KM169:KM192)</f>
        <v>335</v>
      </c>
      <c r="KN193" s="418">
        <f t="shared" si="171"/>
        <v>366</v>
      </c>
      <c r="KO193" s="418">
        <f t="shared" si="171"/>
        <v>398</v>
      </c>
      <c r="KP193" s="418">
        <f t="shared" si="171"/>
        <v>371</v>
      </c>
      <c r="KQ193" s="418">
        <f t="shared" si="171"/>
        <v>404</v>
      </c>
      <c r="KR193" s="418">
        <f t="shared" si="171"/>
        <v>380</v>
      </c>
      <c r="KS193" s="418">
        <f t="shared" si="171"/>
        <v>451</v>
      </c>
      <c r="KT193" s="418">
        <f t="shared" si="171"/>
        <v>474</v>
      </c>
      <c r="KU193" s="418">
        <f t="shared" si="171"/>
        <v>416</v>
      </c>
      <c r="KV193" s="418">
        <f t="shared" si="171"/>
        <v>402</v>
      </c>
      <c r="KW193" s="418">
        <f t="shared" si="171"/>
        <v>449</v>
      </c>
      <c r="KX193" s="418">
        <f t="shared" si="171"/>
        <v>511</v>
      </c>
      <c r="KY193" s="418">
        <f t="shared" si="171"/>
        <v>533</v>
      </c>
      <c r="KZ193" s="418">
        <f t="shared" si="171"/>
        <v>449</v>
      </c>
      <c r="LA193" s="418">
        <f t="shared" si="171"/>
        <v>472</v>
      </c>
      <c r="LB193" s="418">
        <f t="shared" si="171"/>
        <v>491</v>
      </c>
      <c r="LC193" s="418">
        <f t="shared" si="171"/>
        <v>494</v>
      </c>
      <c r="LD193" s="418">
        <f t="shared" si="171"/>
        <v>487</v>
      </c>
      <c r="LE193" s="418">
        <f t="shared" si="171"/>
        <v>489</v>
      </c>
      <c r="LF193" s="418">
        <f t="shared" si="171"/>
        <v>491</v>
      </c>
      <c r="LG193" s="418">
        <f t="shared" si="171"/>
        <v>489</v>
      </c>
      <c r="LH193" s="418">
        <f t="shared" si="171"/>
        <v>483</v>
      </c>
      <c r="LI193" s="418">
        <f t="shared" si="171"/>
        <v>468</v>
      </c>
      <c r="LJ193" s="418">
        <f t="shared" si="171"/>
        <v>560</v>
      </c>
      <c r="LK193" s="418">
        <f t="shared" si="171"/>
        <v>599</v>
      </c>
      <c r="LL193" s="418">
        <f t="shared" si="171"/>
        <v>617</v>
      </c>
      <c r="LM193" s="418">
        <f t="shared" si="171"/>
        <v>409</v>
      </c>
      <c r="LN193" s="418">
        <f t="shared" si="171"/>
        <v>414</v>
      </c>
      <c r="LO193" s="418">
        <f t="shared" si="171"/>
        <v>454</v>
      </c>
      <c r="LP193" s="418">
        <f t="shared" si="171"/>
        <v>461</v>
      </c>
      <c r="LQ193" s="418">
        <f t="shared" si="171"/>
        <v>379</v>
      </c>
      <c r="LR193" s="418">
        <f t="shared" si="171"/>
        <v>362</v>
      </c>
      <c r="LS193" s="418">
        <f t="shared" si="171"/>
        <v>354</v>
      </c>
      <c r="LT193" s="418">
        <f t="shared" si="171"/>
        <v>617</v>
      </c>
      <c r="LU193" s="418">
        <f t="shared" si="171"/>
        <v>300</v>
      </c>
      <c r="LV193" s="418">
        <f t="shared" si="171"/>
        <v>296</v>
      </c>
      <c r="LW193" s="418">
        <f t="shared" si="171"/>
        <v>310</v>
      </c>
      <c r="LX193" s="418">
        <f t="shared" si="171"/>
        <v>388</v>
      </c>
      <c r="LY193" s="418">
        <f t="shared" si="171"/>
        <v>281</v>
      </c>
      <c r="LZ193" s="418">
        <f t="shared" si="171"/>
        <v>297</v>
      </c>
      <c r="MA193" s="418">
        <f t="shared" si="171"/>
        <v>304</v>
      </c>
      <c r="MB193" s="418">
        <f t="shared" si="171"/>
        <v>342</v>
      </c>
      <c r="MC193" s="418">
        <f t="shared" si="171"/>
        <v>404</v>
      </c>
      <c r="MD193" s="418">
        <f t="shared" si="171"/>
        <v>326</v>
      </c>
      <c r="ME193" s="418">
        <f t="shared" si="171"/>
        <v>331</v>
      </c>
      <c r="MF193" s="418">
        <f t="shared" si="171"/>
        <v>394</v>
      </c>
      <c r="MG193" s="418">
        <f t="shared" si="171"/>
        <v>429</v>
      </c>
      <c r="MH193" s="418">
        <f t="shared" si="171"/>
        <v>304</v>
      </c>
      <c r="MI193" s="418">
        <f t="shared" si="171"/>
        <v>285</v>
      </c>
      <c r="MJ193" s="418">
        <f t="shared" si="171"/>
        <v>289</v>
      </c>
      <c r="MK193" s="418">
        <f t="shared" si="171"/>
        <v>377</v>
      </c>
      <c r="ML193" s="418">
        <f t="shared" si="171"/>
        <v>365</v>
      </c>
      <c r="MM193" s="418">
        <f t="shared" si="171"/>
        <v>292</v>
      </c>
      <c r="MN193" s="418">
        <f t="shared" si="171"/>
        <v>292</v>
      </c>
      <c r="MO193" s="418">
        <f t="shared" si="171"/>
        <v>344</v>
      </c>
      <c r="MP193" s="418">
        <f t="shared" ref="MP193" si="172">SUM(MP169:MP192)</f>
        <v>427</v>
      </c>
      <c r="MQ193" s="418">
        <f t="shared" si="171"/>
        <v>296</v>
      </c>
      <c r="MR193" s="418">
        <f t="shared" si="171"/>
        <v>272</v>
      </c>
      <c r="MS193" s="418">
        <f t="shared" si="171"/>
        <v>287</v>
      </c>
      <c r="MT193" s="418">
        <f t="shared" si="171"/>
        <v>364</v>
      </c>
      <c r="MU193" s="418">
        <f t="shared" si="171"/>
        <v>277</v>
      </c>
      <c r="MV193" s="418">
        <f t="shared" si="171"/>
        <v>292</v>
      </c>
      <c r="MW193" s="418">
        <f t="shared" si="171"/>
        <v>307</v>
      </c>
      <c r="MX193" s="418">
        <f t="shared" si="171"/>
        <v>370</v>
      </c>
      <c r="MY193" s="418">
        <f t="shared" ref="MY193:PJ193" si="173">SUM(MY169:MY192)</f>
        <v>379</v>
      </c>
      <c r="MZ193" s="418">
        <f t="shared" si="173"/>
        <v>304</v>
      </c>
      <c r="NA193" s="418">
        <f t="shared" si="173"/>
        <v>337</v>
      </c>
      <c r="NB193" s="418">
        <f t="shared" si="173"/>
        <v>406</v>
      </c>
      <c r="NC193" s="418">
        <f t="shared" si="173"/>
        <v>499</v>
      </c>
      <c r="ND193" s="418">
        <f t="shared" si="173"/>
        <v>370</v>
      </c>
      <c r="NE193" s="418">
        <f t="shared" si="173"/>
        <v>359</v>
      </c>
      <c r="NF193" s="418">
        <f t="shared" si="173"/>
        <v>730</v>
      </c>
      <c r="NG193" s="418">
        <f t="shared" si="173"/>
        <v>584</v>
      </c>
      <c r="NH193" s="418">
        <f t="shared" si="173"/>
        <v>600</v>
      </c>
      <c r="NI193" s="418">
        <f t="shared" si="173"/>
        <v>413</v>
      </c>
      <c r="NJ193" s="418">
        <f t="shared" si="173"/>
        <v>428</v>
      </c>
      <c r="NK193" s="418">
        <f t="shared" si="173"/>
        <v>520</v>
      </c>
      <c r="NL193" s="418">
        <f t="shared" si="173"/>
        <v>563</v>
      </c>
      <c r="NM193" s="418">
        <f t="shared" si="173"/>
        <v>517</v>
      </c>
      <c r="NN193" s="418">
        <f t="shared" si="173"/>
        <v>506</v>
      </c>
      <c r="NO193" s="418">
        <f t="shared" si="173"/>
        <v>573</v>
      </c>
      <c r="NP193" s="418">
        <f t="shared" si="173"/>
        <v>637</v>
      </c>
      <c r="NQ193" s="418">
        <f t="shared" si="173"/>
        <v>485</v>
      </c>
      <c r="NR193" s="418">
        <f t="shared" si="173"/>
        <v>416</v>
      </c>
      <c r="NS193" s="418">
        <f t="shared" si="173"/>
        <v>441</v>
      </c>
      <c r="NT193" s="418">
        <f t="shared" si="173"/>
        <v>503</v>
      </c>
      <c r="NU193" s="418">
        <f t="shared" si="173"/>
        <v>450</v>
      </c>
      <c r="NV193" s="418">
        <f t="shared" si="173"/>
        <v>394</v>
      </c>
      <c r="NW193" s="418">
        <f t="shared" si="173"/>
        <v>374</v>
      </c>
      <c r="NX193" s="418">
        <f t="shared" si="173"/>
        <v>419</v>
      </c>
      <c r="NY193" s="418">
        <f t="shared" si="173"/>
        <v>467</v>
      </c>
      <c r="NZ193" s="418">
        <f t="shared" si="173"/>
        <v>367</v>
      </c>
      <c r="OA193" s="418">
        <f t="shared" si="173"/>
        <v>375</v>
      </c>
      <c r="OB193" s="418">
        <f t="shared" si="173"/>
        <v>411</v>
      </c>
      <c r="OC193" s="418">
        <f t="shared" si="173"/>
        <v>481</v>
      </c>
      <c r="OD193" s="418">
        <f t="shared" si="173"/>
        <v>400</v>
      </c>
      <c r="OE193" s="418">
        <f t="shared" si="173"/>
        <v>391</v>
      </c>
      <c r="OF193" s="418">
        <f t="shared" si="173"/>
        <v>416</v>
      </c>
      <c r="OG193" s="418">
        <f t="shared" si="173"/>
        <v>508</v>
      </c>
      <c r="OH193" s="418">
        <f t="shared" si="173"/>
        <v>454</v>
      </c>
      <c r="OI193" s="418">
        <f t="shared" si="173"/>
        <v>461</v>
      </c>
      <c r="OJ193" s="418">
        <f t="shared" si="173"/>
        <v>436</v>
      </c>
      <c r="OK193" s="418">
        <f t="shared" si="173"/>
        <v>466</v>
      </c>
      <c r="OL193" s="418">
        <f t="shared" si="173"/>
        <v>537</v>
      </c>
      <c r="OM193" s="418">
        <f t="shared" si="173"/>
        <v>414</v>
      </c>
      <c r="ON193" s="418">
        <f t="shared" si="173"/>
        <v>453</v>
      </c>
      <c r="OO193" s="418">
        <f t="shared" si="173"/>
        <v>471</v>
      </c>
      <c r="OP193" s="418">
        <f t="shared" si="173"/>
        <v>571</v>
      </c>
      <c r="OQ193" s="418">
        <f t="shared" si="173"/>
        <v>507</v>
      </c>
      <c r="OR193" s="418">
        <f t="shared" si="173"/>
        <v>514</v>
      </c>
      <c r="OS193" s="418">
        <f t="shared" si="173"/>
        <v>497</v>
      </c>
      <c r="OT193" s="418">
        <f t="shared" si="173"/>
        <v>557</v>
      </c>
      <c r="OU193" s="418">
        <f t="shared" si="173"/>
        <v>601</v>
      </c>
      <c r="OV193" s="418">
        <f t="shared" si="173"/>
        <v>540</v>
      </c>
      <c r="OW193" s="418">
        <f t="shared" si="173"/>
        <v>535</v>
      </c>
      <c r="OX193" s="418">
        <f t="shared" si="173"/>
        <v>0</v>
      </c>
      <c r="OY193" s="418">
        <f t="shared" si="173"/>
        <v>0</v>
      </c>
      <c r="OZ193" s="418">
        <f t="shared" si="173"/>
        <v>0</v>
      </c>
      <c r="PA193" s="418">
        <f t="shared" si="173"/>
        <v>0</v>
      </c>
      <c r="PB193" s="418">
        <f t="shared" si="173"/>
        <v>0</v>
      </c>
      <c r="PC193" s="418">
        <f t="shared" si="173"/>
        <v>0</v>
      </c>
      <c r="PD193" s="418">
        <f t="shared" si="173"/>
        <v>0</v>
      </c>
      <c r="PE193" s="418">
        <f t="shared" si="173"/>
        <v>0</v>
      </c>
      <c r="PF193" s="418">
        <f t="shared" si="173"/>
        <v>0</v>
      </c>
      <c r="PG193" s="418">
        <f t="shared" si="173"/>
        <v>0</v>
      </c>
      <c r="PH193" s="418">
        <f t="shared" si="173"/>
        <v>0</v>
      </c>
      <c r="PI193" s="418">
        <f t="shared" si="173"/>
        <v>0</v>
      </c>
      <c r="PJ193" s="418">
        <f t="shared" si="173"/>
        <v>0</v>
      </c>
      <c r="PK193" s="418">
        <f t="shared" ref="PK193:PT193" si="174">SUM(PK169:PK192)</f>
        <v>0</v>
      </c>
      <c r="PL193" s="418">
        <f t="shared" si="174"/>
        <v>0</v>
      </c>
      <c r="PM193" s="418">
        <f t="shared" si="174"/>
        <v>0</v>
      </c>
      <c r="PN193" s="418">
        <f t="shared" si="174"/>
        <v>0</v>
      </c>
      <c r="PO193" s="418">
        <f t="shared" si="174"/>
        <v>0</v>
      </c>
      <c r="PP193" s="418">
        <f t="shared" si="174"/>
        <v>0</v>
      </c>
      <c r="PQ193" s="418">
        <f t="shared" si="174"/>
        <v>0</v>
      </c>
      <c r="PR193" s="418">
        <f t="shared" si="174"/>
        <v>0</v>
      </c>
      <c r="PS193" s="418">
        <f t="shared" si="174"/>
        <v>0</v>
      </c>
      <c r="PT193" s="418">
        <f t="shared" si="174"/>
        <v>0</v>
      </c>
    </row>
    <row r="194" spans="1:436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36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36" x14ac:dyDescent="0.2">
      <c r="A196" s="55"/>
      <c r="B196" s="1">
        <v>1</v>
      </c>
      <c r="C196" s="166">
        <f t="shared" ref="C196:C219" ca="1" si="175">OFFSET($F$195,$B196,$E$4)</f>
        <v>14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176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</row>
    <row r="197" spans="1:436" x14ac:dyDescent="0.2">
      <c r="B197" s="1">
        <v>2</v>
      </c>
      <c r="C197" s="166">
        <f t="shared" ca="1" si="175"/>
        <v>0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176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177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178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179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</row>
    <row r="198" spans="1:436" x14ac:dyDescent="0.2">
      <c r="A198" s="55"/>
      <c r="B198" s="1">
        <v>3</v>
      </c>
      <c r="C198" s="166">
        <f t="shared" ca="1" si="175"/>
        <v>4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176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177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178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179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</row>
    <row r="199" spans="1:436" x14ac:dyDescent="0.2">
      <c r="B199" s="1">
        <v>4</v>
      </c>
      <c r="C199" s="166">
        <f t="shared" ca="1" si="175"/>
        <v>4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176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177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178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179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</row>
    <row r="200" spans="1:436" s="144" customFormat="1" x14ac:dyDescent="0.2">
      <c r="A200" s="55"/>
      <c r="B200" s="318">
        <v>5</v>
      </c>
      <c r="C200" s="319">
        <f t="shared" ca="1" si="175"/>
        <v>5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176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177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178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179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</row>
    <row r="201" spans="1:436" s="144" customFormat="1" x14ac:dyDescent="0.2">
      <c r="A201" s="318"/>
      <c r="B201" s="318">
        <v>6</v>
      </c>
      <c r="C201" s="319">
        <f t="shared" ca="1" si="175"/>
        <v>1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176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177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178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179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</row>
    <row r="202" spans="1:436" s="144" customFormat="1" x14ac:dyDescent="0.2">
      <c r="A202" s="55"/>
      <c r="B202" s="318">
        <v>7</v>
      </c>
      <c r="C202" s="319">
        <f t="shared" ca="1" si="175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176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177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178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179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</row>
    <row r="203" spans="1:436" s="144" customFormat="1" x14ac:dyDescent="0.2">
      <c r="A203" s="318"/>
      <c r="B203" s="318">
        <v>8</v>
      </c>
      <c r="C203" s="319">
        <f t="shared" ca="1" si="175"/>
        <v>36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176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177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178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179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</row>
    <row r="204" spans="1:436" s="144" customFormat="1" x14ac:dyDescent="0.2">
      <c r="A204" s="55"/>
      <c r="B204" s="318">
        <v>9</v>
      </c>
      <c r="C204" s="319">
        <f t="shared" ca="1" si="175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176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177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178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179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</row>
    <row r="205" spans="1:436" s="144" customFormat="1" x14ac:dyDescent="0.2">
      <c r="A205" s="318"/>
      <c r="B205" s="318">
        <v>10</v>
      </c>
      <c r="C205" s="319">
        <f t="shared" ca="1" si="175"/>
        <v>3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176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177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178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179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</row>
    <row r="206" spans="1:436" s="144" customFormat="1" x14ac:dyDescent="0.2">
      <c r="A206" s="55"/>
      <c r="B206" s="318">
        <v>11</v>
      </c>
      <c r="C206" s="319">
        <f t="shared" ca="1" si="175"/>
        <v>3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176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177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178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179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</row>
    <row r="207" spans="1:436" s="144" customFormat="1" x14ac:dyDescent="0.2">
      <c r="A207" s="318"/>
      <c r="B207" s="318">
        <v>12</v>
      </c>
      <c r="C207" s="319">
        <f t="shared" ca="1" si="175"/>
        <v>12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176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177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178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179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</row>
    <row r="208" spans="1:436" s="144" customFormat="1" x14ac:dyDescent="0.2">
      <c r="A208" s="55"/>
      <c r="B208" s="318">
        <v>13</v>
      </c>
      <c r="C208" s="319">
        <f t="shared" ca="1" si="175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176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177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178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179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</row>
    <row r="209" spans="1:436" s="144" customFormat="1" x14ac:dyDescent="0.2">
      <c r="A209" s="318"/>
      <c r="B209" s="318">
        <v>14</v>
      </c>
      <c r="C209" s="319">
        <f t="shared" ca="1" si="175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176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177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178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179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</row>
    <row r="210" spans="1:436" s="144" customFormat="1" x14ac:dyDescent="0.2">
      <c r="A210" s="55"/>
      <c r="B210" s="318">
        <v>15</v>
      </c>
      <c r="C210" s="319">
        <f t="shared" ca="1" si="175"/>
        <v>15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176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177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178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179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</row>
    <row r="211" spans="1:436" s="144" customFormat="1" x14ac:dyDescent="0.2">
      <c r="A211" s="318"/>
      <c r="B211" s="318">
        <v>16</v>
      </c>
      <c r="C211" s="319">
        <f t="shared" ca="1" si="175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176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177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178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179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</row>
    <row r="212" spans="1:436" s="144" customFormat="1" x14ac:dyDescent="0.2">
      <c r="A212" s="55"/>
      <c r="B212" s="318">
        <v>17</v>
      </c>
      <c r="C212" s="319">
        <f t="shared" ca="1" si="175"/>
        <v>1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176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177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178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179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</row>
    <row r="213" spans="1:436" s="144" customFormat="1" x14ac:dyDescent="0.2">
      <c r="A213" s="318"/>
      <c r="B213" s="318">
        <v>18</v>
      </c>
      <c r="C213" s="319">
        <f t="shared" ca="1" si="175"/>
        <v>16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176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177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178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179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</row>
    <row r="214" spans="1:436" s="144" customFormat="1" x14ac:dyDescent="0.2">
      <c r="A214" s="55"/>
      <c r="B214" s="318">
        <v>19</v>
      </c>
      <c r="C214" s="319">
        <f t="shared" ca="1" si="175"/>
        <v>2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176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177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178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179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</row>
    <row r="215" spans="1:436" s="144" customFormat="1" x14ac:dyDescent="0.2">
      <c r="A215" s="318"/>
      <c r="B215" s="318">
        <v>20</v>
      </c>
      <c r="C215" s="319">
        <f t="shared" ca="1" si="175"/>
        <v>1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176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177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178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179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</row>
    <row r="216" spans="1:436" s="144" customFormat="1" x14ac:dyDescent="0.2">
      <c r="A216" s="55"/>
      <c r="B216" s="318">
        <v>21</v>
      </c>
      <c r="C216" s="319">
        <f t="shared" ca="1" si="175"/>
        <v>7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176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177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178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179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</row>
    <row r="217" spans="1:436" s="144" customFormat="1" x14ac:dyDescent="0.2">
      <c r="A217" s="318"/>
      <c r="B217" s="318">
        <v>22</v>
      </c>
      <c r="C217" s="319">
        <f t="shared" ca="1" si="175"/>
        <v>14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176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177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178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179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</row>
    <row r="218" spans="1:436" s="144" customFormat="1" x14ac:dyDescent="0.2">
      <c r="A218" s="55"/>
      <c r="B218" s="318">
        <v>23</v>
      </c>
      <c r="C218" s="319">
        <f t="shared" ca="1" si="175"/>
        <v>4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176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177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178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179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</row>
    <row r="219" spans="1:436" s="144" customFormat="1" x14ac:dyDescent="0.2">
      <c r="A219" s="318"/>
      <c r="B219" s="318">
        <v>24</v>
      </c>
      <c r="C219" s="319">
        <f t="shared" ca="1" si="175"/>
        <v>6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176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177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178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179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</row>
    <row r="220" spans="1:436" x14ac:dyDescent="0.2">
      <c r="A220" s="55"/>
      <c r="B220" s="27" t="s">
        <v>45</v>
      </c>
      <c r="C220" s="174">
        <f ca="1">SUM(C196:C219)</f>
        <v>148</v>
      </c>
      <c r="D220" s="154"/>
      <c r="E220" s="154"/>
      <c r="F220" s="154"/>
      <c r="G220" s="325">
        <f t="shared" ref="G220:R220" si="180">SUM(G196:G219)</f>
        <v>237</v>
      </c>
      <c r="H220" s="325">
        <f t="shared" si="180"/>
        <v>196</v>
      </c>
      <c r="I220" s="325">
        <f t="shared" si="180"/>
        <v>210.5</v>
      </c>
      <c r="J220" s="325">
        <f t="shared" si="180"/>
        <v>225</v>
      </c>
      <c r="K220" s="325">
        <f t="shared" si="180"/>
        <v>208</v>
      </c>
      <c r="L220" s="325">
        <f t="shared" si="180"/>
        <v>203</v>
      </c>
      <c r="M220" s="325">
        <f t="shared" si="180"/>
        <v>210</v>
      </c>
      <c r="N220" s="325">
        <f t="shared" si="180"/>
        <v>212</v>
      </c>
      <c r="O220" s="325">
        <f t="shared" si="180"/>
        <v>225</v>
      </c>
      <c r="P220" s="325">
        <f t="shared" si="180"/>
        <v>199</v>
      </c>
      <c r="Q220" s="325">
        <f t="shared" si="180"/>
        <v>203</v>
      </c>
      <c r="R220" s="325">
        <f t="shared" si="180"/>
        <v>198</v>
      </c>
      <c r="S220" s="325">
        <f t="shared" ref="S220:CD220" si="181">SUM(S196:S219)</f>
        <v>216</v>
      </c>
      <c r="T220" s="325">
        <f t="shared" si="181"/>
        <v>199</v>
      </c>
      <c r="U220" s="325">
        <f t="shared" si="181"/>
        <v>188</v>
      </c>
      <c r="V220" s="325">
        <f t="shared" si="181"/>
        <v>184</v>
      </c>
      <c r="W220" s="325">
        <f t="shared" si="181"/>
        <v>181</v>
      </c>
      <c r="X220" s="325">
        <f t="shared" si="181"/>
        <v>177</v>
      </c>
      <c r="Y220" s="325">
        <f t="shared" si="181"/>
        <v>174</v>
      </c>
      <c r="Z220" s="325">
        <f t="shared" si="181"/>
        <v>195</v>
      </c>
      <c r="AA220" s="325">
        <f t="shared" si="181"/>
        <v>188</v>
      </c>
      <c r="AB220" s="325">
        <f t="shared" si="181"/>
        <v>182</v>
      </c>
      <c r="AC220" s="325">
        <f t="shared" si="181"/>
        <v>182</v>
      </c>
      <c r="AD220" s="325">
        <f t="shared" si="181"/>
        <v>184</v>
      </c>
      <c r="AE220" s="325">
        <f t="shared" si="181"/>
        <v>194</v>
      </c>
      <c r="AF220" s="325">
        <f t="shared" si="181"/>
        <v>208</v>
      </c>
      <c r="AG220" s="325">
        <f t="shared" si="181"/>
        <v>207</v>
      </c>
      <c r="AH220" s="325">
        <f t="shared" si="181"/>
        <v>194</v>
      </c>
      <c r="AI220" s="325">
        <f t="shared" si="181"/>
        <v>193</v>
      </c>
      <c r="AJ220" s="325">
        <f t="shared" si="181"/>
        <v>195</v>
      </c>
      <c r="AK220" s="325">
        <f t="shared" si="181"/>
        <v>199</v>
      </c>
      <c r="AL220" s="325">
        <f t="shared" si="181"/>
        <v>208</v>
      </c>
      <c r="AM220" s="325">
        <f t="shared" si="181"/>
        <v>214</v>
      </c>
      <c r="AN220" s="325">
        <f t="shared" si="181"/>
        <v>212</v>
      </c>
      <c r="AO220" s="325">
        <f t="shared" si="181"/>
        <v>201</v>
      </c>
      <c r="AP220" s="325">
        <f t="shared" si="181"/>
        <v>200</v>
      </c>
      <c r="AQ220" s="325">
        <f t="shared" si="181"/>
        <v>199</v>
      </c>
      <c r="AR220" s="325">
        <f t="shared" si="181"/>
        <v>191</v>
      </c>
      <c r="AS220" s="325">
        <f t="shared" si="181"/>
        <v>196</v>
      </c>
      <c r="AT220" s="325">
        <f t="shared" si="181"/>
        <v>203</v>
      </c>
      <c r="AU220" s="325">
        <f t="shared" si="181"/>
        <v>214</v>
      </c>
      <c r="AV220" s="325">
        <f t="shared" si="181"/>
        <v>218</v>
      </c>
      <c r="AW220" s="420">
        <f t="shared" si="181"/>
        <v>232</v>
      </c>
      <c r="AX220" s="420">
        <f t="shared" si="181"/>
        <v>230</v>
      </c>
      <c r="AY220" s="420">
        <f t="shared" si="181"/>
        <v>230</v>
      </c>
      <c r="AZ220" s="420">
        <f t="shared" si="181"/>
        <v>229</v>
      </c>
      <c r="BA220" s="420">
        <f t="shared" si="181"/>
        <v>242</v>
      </c>
      <c r="BB220" s="420">
        <f t="shared" si="181"/>
        <v>254</v>
      </c>
      <c r="BC220" s="420">
        <f t="shared" si="181"/>
        <v>265</v>
      </c>
      <c r="BD220" s="420">
        <f t="shared" si="181"/>
        <v>268</v>
      </c>
      <c r="BE220" s="420">
        <f t="shared" si="181"/>
        <v>285</v>
      </c>
      <c r="BF220" s="420">
        <f t="shared" si="181"/>
        <v>297</v>
      </c>
      <c r="BG220" s="325">
        <f t="shared" si="181"/>
        <v>307</v>
      </c>
      <c r="BH220" s="325">
        <f t="shared" si="181"/>
        <v>302</v>
      </c>
      <c r="BI220" s="325">
        <f t="shared" si="181"/>
        <v>298</v>
      </c>
      <c r="BJ220" s="325">
        <f t="shared" si="181"/>
        <v>281</v>
      </c>
      <c r="BK220" s="325">
        <f t="shared" si="181"/>
        <v>280</v>
      </c>
      <c r="BL220" s="325">
        <f t="shared" si="181"/>
        <v>262</v>
      </c>
      <c r="BM220" s="325">
        <f t="shared" si="181"/>
        <v>249</v>
      </c>
      <c r="BN220" s="325">
        <f t="shared" si="181"/>
        <v>266</v>
      </c>
      <c r="BO220" s="325">
        <f t="shared" si="181"/>
        <v>292</v>
      </c>
      <c r="BP220" s="325">
        <f t="shared" si="181"/>
        <v>283</v>
      </c>
      <c r="BQ220" s="325">
        <f t="shared" si="181"/>
        <v>295</v>
      </c>
      <c r="BR220" s="325">
        <f t="shared" si="181"/>
        <v>343</v>
      </c>
      <c r="BS220" s="325">
        <f t="shared" si="181"/>
        <v>0</v>
      </c>
      <c r="BT220" s="325">
        <f t="shared" si="181"/>
        <v>647</v>
      </c>
      <c r="BU220" s="325">
        <f t="shared" si="181"/>
        <v>595</v>
      </c>
      <c r="BV220" s="325">
        <f t="shared" si="181"/>
        <v>544</v>
      </c>
      <c r="BW220" s="325">
        <f t="shared" si="181"/>
        <v>510</v>
      </c>
      <c r="BX220" s="325">
        <f t="shared" si="181"/>
        <v>482</v>
      </c>
      <c r="BY220" s="325">
        <f t="shared" si="181"/>
        <v>446</v>
      </c>
      <c r="BZ220" s="325">
        <f t="shared" si="181"/>
        <v>438</v>
      </c>
      <c r="CA220" s="325">
        <f t="shared" si="181"/>
        <v>429</v>
      </c>
      <c r="CB220" s="325">
        <f t="shared" si="181"/>
        <v>391</v>
      </c>
      <c r="CC220" s="325">
        <f t="shared" si="181"/>
        <v>364</v>
      </c>
      <c r="CD220" s="325">
        <f t="shared" si="181"/>
        <v>346</v>
      </c>
      <c r="CE220" s="325">
        <f t="shared" ref="CE220:DQ220" si="182">SUM(CE196:CE219)</f>
        <v>342</v>
      </c>
      <c r="CF220" s="325">
        <f t="shared" si="182"/>
        <v>319</v>
      </c>
      <c r="CG220" s="325">
        <f t="shared" si="182"/>
        <v>304</v>
      </c>
      <c r="CH220" s="325">
        <f t="shared" si="182"/>
        <v>299</v>
      </c>
      <c r="CI220" s="325">
        <f t="shared" si="182"/>
        <v>306</v>
      </c>
      <c r="CJ220" s="325">
        <f t="shared" si="182"/>
        <v>308</v>
      </c>
      <c r="CK220" s="325">
        <f t="shared" si="182"/>
        <v>327</v>
      </c>
      <c r="CL220" s="325">
        <f t="shared" si="182"/>
        <v>324</v>
      </c>
      <c r="CM220" s="325">
        <f t="shared" si="182"/>
        <v>319</v>
      </c>
      <c r="CN220" s="325">
        <f t="shared" si="182"/>
        <v>318</v>
      </c>
      <c r="CO220" s="325">
        <f t="shared" si="182"/>
        <v>309</v>
      </c>
      <c r="CP220" s="325">
        <f t="shared" si="182"/>
        <v>292</v>
      </c>
      <c r="CQ220" s="325">
        <f t="shared" si="182"/>
        <v>296</v>
      </c>
      <c r="CR220" s="325">
        <f t="shared" si="182"/>
        <v>334</v>
      </c>
      <c r="CS220" s="325">
        <f t="shared" si="182"/>
        <v>327</v>
      </c>
      <c r="CT220" s="325">
        <f t="shared" si="182"/>
        <v>287</v>
      </c>
      <c r="CU220" s="325">
        <f t="shared" si="182"/>
        <v>287</v>
      </c>
      <c r="CV220" s="325">
        <f t="shared" si="182"/>
        <v>302</v>
      </c>
      <c r="CW220" s="325">
        <f t="shared" si="182"/>
        <v>300</v>
      </c>
      <c r="CX220" s="325">
        <f t="shared" si="182"/>
        <v>301</v>
      </c>
      <c r="CY220" s="325">
        <f t="shared" si="182"/>
        <v>298</v>
      </c>
      <c r="CZ220" s="325">
        <f t="shared" si="182"/>
        <v>282</v>
      </c>
      <c r="DA220" s="325">
        <f t="shared" si="182"/>
        <v>290</v>
      </c>
      <c r="DB220" s="325">
        <f t="shared" si="182"/>
        <v>288</v>
      </c>
      <c r="DC220" s="325">
        <f t="shared" si="182"/>
        <v>287</v>
      </c>
      <c r="DD220" s="325">
        <f t="shared" si="182"/>
        <v>273</v>
      </c>
      <c r="DE220" s="325">
        <f t="shared" si="182"/>
        <v>310</v>
      </c>
      <c r="DF220" s="325">
        <f t="shared" si="182"/>
        <v>322.5</v>
      </c>
      <c r="DG220" s="325">
        <f t="shared" si="182"/>
        <v>335</v>
      </c>
      <c r="DH220" s="325">
        <f t="shared" si="182"/>
        <v>308</v>
      </c>
      <c r="DI220" s="325">
        <f t="shared" si="182"/>
        <v>294</v>
      </c>
      <c r="DJ220" s="325">
        <f t="shared" si="182"/>
        <v>290</v>
      </c>
      <c r="DK220" s="325">
        <f t="shared" si="182"/>
        <v>281</v>
      </c>
      <c r="DL220" s="325">
        <f t="shared" si="182"/>
        <v>273</v>
      </c>
      <c r="DM220" s="325">
        <f t="shared" si="182"/>
        <v>252</v>
      </c>
      <c r="DN220" s="325">
        <f t="shared" si="182"/>
        <v>245</v>
      </c>
      <c r="DO220" s="325">
        <f t="shared" si="182"/>
        <v>243</v>
      </c>
      <c r="DP220" s="325">
        <f t="shared" si="182"/>
        <v>214</v>
      </c>
      <c r="DQ220" s="325">
        <f t="shared" si="182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183">SUM(DT196:DT219)</f>
        <v>197</v>
      </c>
      <c r="DU220" s="396">
        <f t="shared" si="183"/>
        <v>198</v>
      </c>
      <c r="DV220" s="396">
        <f t="shared" si="183"/>
        <v>218</v>
      </c>
      <c r="DW220" s="396">
        <f t="shared" si="183"/>
        <v>230</v>
      </c>
      <c r="DX220" s="395">
        <f t="shared" si="183"/>
        <v>223</v>
      </c>
      <c r="DY220" s="395">
        <f t="shared" si="183"/>
        <v>201</v>
      </c>
      <c r="DZ220" s="395">
        <f t="shared" si="183"/>
        <v>217</v>
      </c>
      <c r="EA220" s="395">
        <f t="shared" si="183"/>
        <v>222</v>
      </c>
      <c r="EB220" s="395">
        <f t="shared" si="183"/>
        <v>218</v>
      </c>
      <c r="EC220" s="395">
        <f t="shared" si="183"/>
        <v>207</v>
      </c>
      <c r="ED220" s="396">
        <f t="shared" si="183"/>
        <v>225</v>
      </c>
      <c r="EE220" s="396">
        <f t="shared" si="183"/>
        <v>212</v>
      </c>
      <c r="EF220" s="396">
        <f t="shared" si="183"/>
        <v>210</v>
      </c>
      <c r="EG220" s="396">
        <f t="shared" si="183"/>
        <v>208</v>
      </c>
      <c r="EH220" s="396">
        <f t="shared" si="183"/>
        <v>208</v>
      </c>
      <c r="EI220" s="396">
        <f t="shared" si="183"/>
        <v>201</v>
      </c>
      <c r="EJ220" s="396">
        <f t="shared" si="183"/>
        <v>208</v>
      </c>
      <c r="EK220" s="396">
        <f t="shared" si="183"/>
        <v>227</v>
      </c>
      <c r="EL220" s="396">
        <f t="shared" si="183"/>
        <v>222</v>
      </c>
      <c r="EM220" s="396">
        <f t="shared" ref="EM220:ET220" si="184">SUM(EM196:EM219)</f>
        <v>232</v>
      </c>
      <c r="EN220" s="396">
        <f t="shared" si="184"/>
        <v>221</v>
      </c>
      <c r="EO220" s="396">
        <f t="shared" si="184"/>
        <v>215</v>
      </c>
      <c r="EP220" s="396">
        <f t="shared" si="184"/>
        <v>197</v>
      </c>
      <c r="EQ220" s="396">
        <f t="shared" si="184"/>
        <v>205</v>
      </c>
      <c r="ER220" s="396">
        <f t="shared" si="184"/>
        <v>194</v>
      </c>
      <c r="ES220" s="396">
        <f t="shared" si="184"/>
        <v>209</v>
      </c>
      <c r="ET220" s="396">
        <f t="shared" si="184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185">SUM(EZ196:EZ219)</f>
        <v>161</v>
      </c>
      <c r="FA220" s="396">
        <f t="shared" si="185"/>
        <v>157</v>
      </c>
      <c r="FB220" s="396">
        <f t="shared" si="185"/>
        <v>167</v>
      </c>
      <c r="FC220" s="396">
        <f t="shared" si="185"/>
        <v>176</v>
      </c>
      <c r="FD220" s="396">
        <f t="shared" si="185"/>
        <v>184</v>
      </c>
      <c r="FE220" s="418">
        <f t="shared" si="185"/>
        <v>186</v>
      </c>
      <c r="FF220" s="396">
        <f t="shared" ref="FF220:HQ220" si="186">SUM(FF196:FF219)</f>
        <v>201</v>
      </c>
      <c r="FG220" s="396">
        <f t="shared" si="186"/>
        <v>223</v>
      </c>
      <c r="FH220" s="396">
        <f t="shared" si="186"/>
        <v>213</v>
      </c>
      <c r="FI220" s="395">
        <f t="shared" si="186"/>
        <v>189</v>
      </c>
      <c r="FJ220" s="395">
        <f t="shared" si="186"/>
        <v>192</v>
      </c>
      <c r="FK220" s="395">
        <f t="shared" si="186"/>
        <v>207</v>
      </c>
      <c r="FL220" s="395">
        <f t="shared" si="186"/>
        <v>190</v>
      </c>
      <c r="FM220" s="395">
        <f t="shared" si="186"/>
        <v>188</v>
      </c>
      <c r="FN220" s="395">
        <f t="shared" si="186"/>
        <v>186</v>
      </c>
      <c r="FO220" s="395">
        <f t="shared" si="186"/>
        <v>172</v>
      </c>
      <c r="FP220" s="395">
        <f t="shared" si="186"/>
        <v>182</v>
      </c>
      <c r="FQ220" s="395">
        <f t="shared" si="186"/>
        <v>166</v>
      </c>
      <c r="FR220" s="395">
        <f t="shared" si="186"/>
        <v>179</v>
      </c>
      <c r="FS220" s="395">
        <f t="shared" si="186"/>
        <v>174</v>
      </c>
      <c r="FT220" s="395">
        <f t="shared" si="186"/>
        <v>168</v>
      </c>
      <c r="FU220" s="395">
        <f t="shared" si="186"/>
        <v>156</v>
      </c>
      <c r="FV220" s="395">
        <f t="shared" si="186"/>
        <v>164</v>
      </c>
      <c r="FW220" s="395">
        <f t="shared" si="186"/>
        <v>122</v>
      </c>
      <c r="FX220" s="395">
        <f t="shared" si="186"/>
        <v>147</v>
      </c>
      <c r="FY220" s="395">
        <f t="shared" si="186"/>
        <v>150</v>
      </c>
      <c r="FZ220" s="395">
        <f t="shared" si="186"/>
        <v>155</v>
      </c>
      <c r="GA220" s="395">
        <f t="shared" si="186"/>
        <v>182</v>
      </c>
      <c r="GB220" s="395">
        <f t="shared" si="186"/>
        <v>188</v>
      </c>
      <c r="GC220" s="395">
        <f t="shared" si="186"/>
        <v>174</v>
      </c>
      <c r="GD220" s="395">
        <f t="shared" si="186"/>
        <v>183</v>
      </c>
      <c r="GE220" s="395">
        <f t="shared" si="186"/>
        <v>197</v>
      </c>
      <c r="GF220" s="395">
        <f t="shared" si="186"/>
        <v>210</v>
      </c>
      <c r="GG220" s="395">
        <f t="shared" si="186"/>
        <v>213</v>
      </c>
      <c r="GH220" s="395">
        <f t="shared" si="186"/>
        <v>202</v>
      </c>
      <c r="GI220" s="395">
        <f t="shared" si="186"/>
        <v>207</v>
      </c>
      <c r="GJ220" s="395">
        <f t="shared" si="186"/>
        <v>209</v>
      </c>
      <c r="GK220" s="395">
        <f t="shared" si="186"/>
        <v>214</v>
      </c>
      <c r="GL220" s="395">
        <f t="shared" si="186"/>
        <v>209</v>
      </c>
      <c r="GM220" s="395">
        <f t="shared" si="186"/>
        <v>219</v>
      </c>
      <c r="GN220" s="395">
        <f t="shared" si="186"/>
        <v>230</v>
      </c>
      <c r="GO220" s="395">
        <f t="shared" si="186"/>
        <v>239</v>
      </c>
      <c r="GP220" s="395">
        <f t="shared" si="186"/>
        <v>235</v>
      </c>
      <c r="GQ220" s="395">
        <f t="shared" si="186"/>
        <v>217</v>
      </c>
      <c r="GR220" s="395">
        <f t="shared" si="186"/>
        <v>249</v>
      </c>
      <c r="GS220" s="395">
        <f t="shared" si="186"/>
        <v>257</v>
      </c>
      <c r="GT220" s="395">
        <f t="shared" si="186"/>
        <v>286</v>
      </c>
      <c r="GU220" s="395">
        <f t="shared" si="186"/>
        <v>276</v>
      </c>
      <c r="GV220" s="395">
        <f t="shared" si="186"/>
        <v>275</v>
      </c>
      <c r="GW220" s="395">
        <f t="shared" si="186"/>
        <v>276</v>
      </c>
      <c r="GX220" s="395">
        <f t="shared" si="186"/>
        <v>283</v>
      </c>
      <c r="GY220" s="395">
        <f t="shared" si="186"/>
        <v>299</v>
      </c>
      <c r="GZ220" s="395">
        <f t="shared" si="186"/>
        <v>288</v>
      </c>
      <c r="HA220" s="395">
        <f t="shared" si="186"/>
        <v>297</v>
      </c>
      <c r="HB220" s="395">
        <f t="shared" si="186"/>
        <v>300</v>
      </c>
      <c r="HC220" s="395">
        <f t="shared" si="186"/>
        <v>284</v>
      </c>
      <c r="HD220" s="395">
        <f t="shared" si="186"/>
        <v>253</v>
      </c>
      <c r="HE220" s="395">
        <f t="shared" si="186"/>
        <v>266</v>
      </c>
      <c r="HF220" s="395">
        <f t="shared" si="186"/>
        <v>281</v>
      </c>
      <c r="HG220" s="395">
        <f t="shared" si="186"/>
        <v>372</v>
      </c>
      <c r="HH220" s="395">
        <f t="shared" si="186"/>
        <v>373</v>
      </c>
      <c r="HI220" s="395">
        <f t="shared" si="186"/>
        <v>381</v>
      </c>
      <c r="HJ220" s="395">
        <f t="shared" si="186"/>
        <v>298</v>
      </c>
      <c r="HK220" s="395">
        <f t="shared" si="186"/>
        <v>311</v>
      </c>
      <c r="HL220" s="395">
        <f t="shared" si="186"/>
        <v>267</v>
      </c>
      <c r="HM220" s="395">
        <f t="shared" si="186"/>
        <v>247</v>
      </c>
      <c r="HN220" s="395">
        <f t="shared" si="186"/>
        <v>237</v>
      </c>
      <c r="HO220" s="395">
        <f t="shared" si="186"/>
        <v>249</v>
      </c>
      <c r="HP220" s="395">
        <f t="shared" si="186"/>
        <v>228</v>
      </c>
      <c r="HQ220" s="395">
        <f t="shared" si="186"/>
        <v>220</v>
      </c>
      <c r="HR220" s="395">
        <f t="shared" ref="HR220:KC220" si="187">SUM(HR196:HR219)</f>
        <v>232</v>
      </c>
      <c r="HS220" s="395">
        <f t="shared" si="187"/>
        <v>238</v>
      </c>
      <c r="HT220" s="395">
        <f t="shared" si="187"/>
        <v>247</v>
      </c>
      <c r="HU220" s="395">
        <f t="shared" si="187"/>
        <v>234</v>
      </c>
      <c r="HV220" s="395">
        <f t="shared" si="187"/>
        <v>222</v>
      </c>
      <c r="HW220" s="395">
        <f t="shared" si="187"/>
        <v>234</v>
      </c>
      <c r="HX220" s="395">
        <f t="shared" si="187"/>
        <v>227</v>
      </c>
      <c r="HY220" s="395">
        <f t="shared" si="187"/>
        <v>220</v>
      </c>
      <c r="HZ220" s="395">
        <f t="shared" si="187"/>
        <v>234</v>
      </c>
      <c r="IA220" s="395">
        <f t="shared" si="187"/>
        <v>212</v>
      </c>
      <c r="IB220" s="395">
        <f t="shared" si="187"/>
        <v>206</v>
      </c>
      <c r="IC220" s="395">
        <f t="shared" si="187"/>
        <v>206</v>
      </c>
      <c r="ID220" s="395">
        <f t="shared" si="187"/>
        <v>218</v>
      </c>
      <c r="IE220" s="395">
        <f t="shared" si="187"/>
        <v>231</v>
      </c>
      <c r="IF220" s="395">
        <f t="shared" si="187"/>
        <v>241</v>
      </c>
      <c r="IG220" s="395">
        <f t="shared" si="187"/>
        <v>236</v>
      </c>
      <c r="IH220" s="395">
        <f t="shared" si="187"/>
        <v>234</v>
      </c>
      <c r="II220" s="395">
        <f t="shared" si="187"/>
        <v>243</v>
      </c>
      <c r="IJ220" s="395">
        <f t="shared" si="187"/>
        <v>220</v>
      </c>
      <c r="IK220" s="395">
        <f t="shared" si="187"/>
        <v>246</v>
      </c>
      <c r="IL220" s="395">
        <f t="shared" si="187"/>
        <v>242</v>
      </c>
      <c r="IM220" s="395">
        <f t="shared" si="187"/>
        <v>241</v>
      </c>
      <c r="IN220" s="446">
        <f t="shared" si="187"/>
        <v>232.5</v>
      </c>
      <c r="IO220" s="395">
        <f t="shared" si="187"/>
        <v>224</v>
      </c>
      <c r="IP220" s="395">
        <f t="shared" si="187"/>
        <v>224</v>
      </c>
      <c r="IQ220" s="395">
        <f t="shared" si="187"/>
        <v>199</v>
      </c>
      <c r="IR220" s="395">
        <f t="shared" si="187"/>
        <v>193</v>
      </c>
      <c r="IS220" s="395">
        <f t="shared" si="187"/>
        <v>193</v>
      </c>
      <c r="IT220" s="395">
        <f t="shared" si="187"/>
        <v>183</v>
      </c>
      <c r="IU220" s="395">
        <f t="shared" si="187"/>
        <v>169</v>
      </c>
      <c r="IV220" s="395">
        <f t="shared" si="187"/>
        <v>162</v>
      </c>
      <c r="IW220" s="395">
        <f t="shared" si="187"/>
        <v>169</v>
      </c>
      <c r="IX220" s="395">
        <f t="shared" si="187"/>
        <v>192</v>
      </c>
      <c r="IY220" s="395">
        <f t="shared" si="187"/>
        <v>200</v>
      </c>
      <c r="IZ220" s="395">
        <f t="shared" si="187"/>
        <v>198</v>
      </c>
      <c r="JA220" s="395">
        <f t="shared" si="187"/>
        <v>191</v>
      </c>
      <c r="JB220" s="395">
        <f t="shared" si="187"/>
        <v>190</v>
      </c>
      <c r="JC220" s="446">
        <f t="shared" si="187"/>
        <v>186.5</v>
      </c>
      <c r="JD220" s="395">
        <f t="shared" si="187"/>
        <v>186</v>
      </c>
      <c r="JE220" s="395">
        <f t="shared" si="187"/>
        <v>213</v>
      </c>
      <c r="JF220" s="458">
        <f t="shared" si="187"/>
        <v>217.5</v>
      </c>
      <c r="JG220" s="395">
        <f t="shared" si="187"/>
        <v>222</v>
      </c>
      <c r="JH220" s="395">
        <f t="shared" si="187"/>
        <v>217</v>
      </c>
      <c r="JI220" s="395">
        <f t="shared" si="187"/>
        <v>210</v>
      </c>
      <c r="JJ220" s="395">
        <f t="shared" si="187"/>
        <v>207</v>
      </c>
      <c r="JK220" s="395">
        <f t="shared" si="187"/>
        <v>205</v>
      </c>
      <c r="JL220" s="395">
        <f t="shared" si="187"/>
        <v>200</v>
      </c>
      <c r="JM220" s="395">
        <f t="shared" si="187"/>
        <v>199</v>
      </c>
      <c r="JN220" s="446">
        <f t="shared" si="187"/>
        <v>209.5</v>
      </c>
      <c r="JO220" s="395">
        <f t="shared" si="187"/>
        <v>220</v>
      </c>
      <c r="JP220" s="395">
        <f t="shared" si="187"/>
        <v>210</v>
      </c>
      <c r="JQ220" s="395">
        <f t="shared" si="187"/>
        <v>189</v>
      </c>
      <c r="JR220" s="395">
        <f t="shared" si="187"/>
        <v>198</v>
      </c>
      <c r="JS220" s="395">
        <f t="shared" si="187"/>
        <v>201</v>
      </c>
      <c r="JT220" s="395">
        <f t="shared" si="187"/>
        <v>219</v>
      </c>
      <c r="JU220" s="395">
        <f t="shared" si="187"/>
        <v>192</v>
      </c>
      <c r="JV220" s="446">
        <f t="shared" si="187"/>
        <v>193.5</v>
      </c>
      <c r="JW220" s="395">
        <f t="shared" si="187"/>
        <v>195</v>
      </c>
      <c r="JX220" s="395">
        <f t="shared" si="187"/>
        <v>174</v>
      </c>
      <c r="JY220" s="395">
        <f t="shared" si="187"/>
        <v>160</v>
      </c>
      <c r="JZ220" s="395">
        <f t="shared" si="187"/>
        <v>160</v>
      </c>
      <c r="KA220" s="395">
        <f t="shared" si="187"/>
        <v>170</v>
      </c>
      <c r="KB220" s="395">
        <f t="shared" si="187"/>
        <v>188</v>
      </c>
      <c r="KC220" s="395">
        <f t="shared" si="187"/>
        <v>181</v>
      </c>
      <c r="KD220" s="395">
        <f t="shared" ref="KD220:MO220" si="188">SUM(KD196:KD219)</f>
        <v>188</v>
      </c>
      <c r="KE220" s="395">
        <f t="shared" si="188"/>
        <v>179</v>
      </c>
      <c r="KF220" s="395">
        <f t="shared" si="188"/>
        <v>187</v>
      </c>
      <c r="KG220" s="395">
        <f t="shared" si="188"/>
        <v>191</v>
      </c>
      <c r="KH220" s="395">
        <f t="shared" si="188"/>
        <v>188</v>
      </c>
      <c r="KI220" s="395">
        <f t="shared" si="188"/>
        <v>177</v>
      </c>
      <c r="KJ220" s="395">
        <f t="shared" si="188"/>
        <v>183</v>
      </c>
      <c r="KK220" s="395">
        <f t="shared" si="188"/>
        <v>186</v>
      </c>
      <c r="KL220" s="395">
        <f t="shared" si="188"/>
        <v>192</v>
      </c>
      <c r="KM220" s="395">
        <f t="shared" si="188"/>
        <v>172</v>
      </c>
      <c r="KN220" s="395">
        <f t="shared" si="188"/>
        <v>181</v>
      </c>
      <c r="KO220" s="395">
        <f t="shared" si="188"/>
        <v>181</v>
      </c>
      <c r="KP220" s="395">
        <f t="shared" si="188"/>
        <v>206</v>
      </c>
      <c r="KQ220" s="395">
        <f t="shared" si="188"/>
        <v>207</v>
      </c>
      <c r="KR220" s="395">
        <f t="shared" si="188"/>
        <v>205</v>
      </c>
      <c r="KS220" s="395">
        <f t="shared" si="188"/>
        <v>205</v>
      </c>
      <c r="KT220" s="395">
        <f t="shared" si="188"/>
        <v>222</v>
      </c>
      <c r="KU220" s="395">
        <f t="shared" si="188"/>
        <v>212</v>
      </c>
      <c r="KV220" s="395">
        <f t="shared" si="188"/>
        <v>184</v>
      </c>
      <c r="KW220" s="395">
        <f t="shared" si="188"/>
        <v>196</v>
      </c>
      <c r="KX220" s="395">
        <f t="shared" si="188"/>
        <v>203</v>
      </c>
      <c r="KY220" s="395">
        <f t="shared" si="188"/>
        <v>200</v>
      </c>
      <c r="KZ220" s="395">
        <f t="shared" si="188"/>
        <v>221</v>
      </c>
      <c r="LA220" s="395">
        <f t="shared" si="188"/>
        <v>233</v>
      </c>
      <c r="LB220" s="395">
        <f t="shared" si="188"/>
        <v>246</v>
      </c>
      <c r="LC220" s="395">
        <f t="shared" si="188"/>
        <v>235</v>
      </c>
      <c r="LD220" s="395">
        <f t="shared" si="188"/>
        <v>223</v>
      </c>
      <c r="LE220" s="395">
        <f t="shared" si="188"/>
        <v>213</v>
      </c>
      <c r="LF220" s="395">
        <f t="shared" si="188"/>
        <v>249</v>
      </c>
      <c r="LG220" s="395">
        <f t="shared" si="188"/>
        <v>253</v>
      </c>
      <c r="LH220" s="395">
        <f t="shared" si="188"/>
        <v>227</v>
      </c>
      <c r="LI220" s="395">
        <f t="shared" si="188"/>
        <v>209</v>
      </c>
      <c r="LJ220" s="395">
        <f t="shared" si="188"/>
        <v>205</v>
      </c>
      <c r="LK220" s="395">
        <f t="shared" si="188"/>
        <v>203</v>
      </c>
      <c r="LL220" s="395">
        <f t="shared" si="188"/>
        <v>200</v>
      </c>
      <c r="LM220" s="395">
        <f t="shared" si="188"/>
        <v>195</v>
      </c>
      <c r="LN220" s="395">
        <f t="shared" si="188"/>
        <v>184</v>
      </c>
      <c r="LO220" s="395">
        <f t="shared" si="188"/>
        <v>185</v>
      </c>
      <c r="LP220" s="395">
        <f t="shared" si="188"/>
        <v>190</v>
      </c>
      <c r="LQ220" s="395">
        <f t="shared" si="188"/>
        <v>188</v>
      </c>
      <c r="LR220" s="395">
        <f t="shared" si="188"/>
        <v>193</v>
      </c>
      <c r="LS220" s="395">
        <f t="shared" si="188"/>
        <v>203</v>
      </c>
      <c r="LT220" s="395">
        <f t="shared" si="188"/>
        <v>197</v>
      </c>
      <c r="LU220" s="395">
        <f t="shared" si="188"/>
        <v>168</v>
      </c>
      <c r="LV220" s="395">
        <f t="shared" si="188"/>
        <v>182</v>
      </c>
      <c r="LW220" s="395">
        <f t="shared" si="188"/>
        <v>196</v>
      </c>
      <c r="LX220" s="395">
        <f t="shared" si="188"/>
        <v>202</v>
      </c>
      <c r="LY220" s="395">
        <f t="shared" si="188"/>
        <v>194</v>
      </c>
      <c r="LZ220" s="395">
        <f t="shared" si="188"/>
        <v>166</v>
      </c>
      <c r="MA220" s="395">
        <f t="shared" si="188"/>
        <v>155</v>
      </c>
      <c r="MB220" s="395">
        <f t="shared" si="188"/>
        <v>161</v>
      </c>
      <c r="MC220" s="395">
        <f t="shared" si="188"/>
        <v>161</v>
      </c>
      <c r="MD220" s="395">
        <f t="shared" si="188"/>
        <v>148</v>
      </c>
      <c r="ME220" s="395">
        <f t="shared" si="188"/>
        <v>148</v>
      </c>
      <c r="MF220" s="395">
        <f t="shared" si="188"/>
        <v>146</v>
      </c>
      <c r="MG220" s="395">
        <f t="shared" si="188"/>
        <v>152</v>
      </c>
      <c r="MH220" s="395">
        <f t="shared" si="188"/>
        <v>161</v>
      </c>
      <c r="MI220" s="395">
        <f t="shared" si="188"/>
        <v>169</v>
      </c>
      <c r="MJ220" s="395">
        <f t="shared" si="188"/>
        <v>161</v>
      </c>
      <c r="MK220" s="395">
        <f t="shared" si="188"/>
        <v>166</v>
      </c>
      <c r="ML220" s="395">
        <f t="shared" si="188"/>
        <v>162</v>
      </c>
      <c r="MM220" s="395">
        <f t="shared" si="188"/>
        <v>157</v>
      </c>
      <c r="MN220" s="395">
        <f t="shared" si="188"/>
        <v>157</v>
      </c>
      <c r="MO220" s="395">
        <f t="shared" si="188"/>
        <v>168</v>
      </c>
      <c r="MP220" s="395">
        <f t="shared" ref="MP220" si="189">SUM(MP196:MP219)</f>
        <v>169</v>
      </c>
      <c r="MQ220" s="395">
        <f t="shared" ref="MQ220:PB220" si="190">SUM(MQ196:MQ219)</f>
        <v>141</v>
      </c>
      <c r="MR220" s="395">
        <f t="shared" si="190"/>
        <v>150</v>
      </c>
      <c r="MS220" s="395">
        <f t="shared" si="190"/>
        <v>171</v>
      </c>
      <c r="MT220" s="395">
        <f t="shared" si="190"/>
        <v>182</v>
      </c>
      <c r="MU220" s="395">
        <f t="shared" si="190"/>
        <v>186</v>
      </c>
      <c r="MV220" s="395">
        <f t="shared" si="190"/>
        <v>185</v>
      </c>
      <c r="MW220" s="395">
        <f t="shared" si="190"/>
        <v>173</v>
      </c>
      <c r="MX220" s="395">
        <f t="shared" si="190"/>
        <v>160</v>
      </c>
      <c r="MY220" s="395">
        <f t="shared" si="190"/>
        <v>145</v>
      </c>
      <c r="MZ220" s="395">
        <f t="shared" si="190"/>
        <v>134</v>
      </c>
      <c r="NA220" s="395">
        <f t="shared" si="190"/>
        <v>142</v>
      </c>
      <c r="NB220" s="395">
        <f t="shared" si="190"/>
        <v>144</v>
      </c>
      <c r="NC220" s="395">
        <f t="shared" si="190"/>
        <v>130</v>
      </c>
      <c r="ND220" s="395">
        <f t="shared" si="190"/>
        <v>134</v>
      </c>
      <c r="NE220" s="395">
        <f t="shared" si="190"/>
        <v>151</v>
      </c>
      <c r="NF220" s="395">
        <f t="shared" si="190"/>
        <v>174</v>
      </c>
      <c r="NG220" s="395">
        <f t="shared" si="190"/>
        <v>175</v>
      </c>
      <c r="NH220" s="395">
        <f t="shared" si="190"/>
        <v>177</v>
      </c>
      <c r="NI220" s="395">
        <f t="shared" si="190"/>
        <v>153</v>
      </c>
      <c r="NJ220" s="395">
        <f t="shared" si="190"/>
        <v>152</v>
      </c>
      <c r="NK220" s="395">
        <f t="shared" si="190"/>
        <v>167</v>
      </c>
      <c r="NL220" s="395">
        <f t="shared" si="190"/>
        <v>159</v>
      </c>
      <c r="NM220" s="395">
        <f t="shared" si="190"/>
        <v>141</v>
      </c>
      <c r="NN220" s="395">
        <f t="shared" si="190"/>
        <v>128</v>
      </c>
      <c r="NO220" s="395">
        <f t="shared" si="190"/>
        <v>112</v>
      </c>
      <c r="NP220" s="395">
        <f t="shared" si="190"/>
        <v>105</v>
      </c>
      <c r="NQ220" s="395">
        <f t="shared" si="190"/>
        <v>106</v>
      </c>
      <c r="NR220" s="395">
        <f t="shared" si="190"/>
        <v>121</v>
      </c>
      <c r="NS220" s="395">
        <f t="shared" si="190"/>
        <v>123</v>
      </c>
      <c r="NT220" s="395">
        <f t="shared" si="190"/>
        <v>119</v>
      </c>
      <c r="NU220" s="395">
        <f t="shared" si="190"/>
        <v>110</v>
      </c>
      <c r="NV220" s="395">
        <f t="shared" si="190"/>
        <v>104</v>
      </c>
      <c r="NW220" s="395">
        <f t="shared" si="190"/>
        <v>121</v>
      </c>
      <c r="NX220" s="395">
        <f t="shared" si="190"/>
        <v>130</v>
      </c>
      <c r="NY220" s="395">
        <f t="shared" si="190"/>
        <v>115</v>
      </c>
      <c r="NZ220" s="395">
        <f t="shared" si="190"/>
        <v>109</v>
      </c>
      <c r="OA220" s="395">
        <f t="shared" si="190"/>
        <v>108</v>
      </c>
      <c r="OB220" s="395">
        <f t="shared" si="190"/>
        <v>113</v>
      </c>
      <c r="OC220" s="395">
        <f t="shared" si="190"/>
        <v>125</v>
      </c>
      <c r="OD220" s="395">
        <f t="shared" si="190"/>
        <v>122</v>
      </c>
      <c r="OE220" s="395">
        <f t="shared" si="190"/>
        <v>120</v>
      </c>
      <c r="OF220" s="395">
        <f t="shared" si="190"/>
        <v>126</v>
      </c>
      <c r="OG220" s="395">
        <f t="shared" si="190"/>
        <v>143</v>
      </c>
      <c r="OH220" s="395">
        <f t="shared" si="190"/>
        <v>136</v>
      </c>
      <c r="OI220" s="395">
        <f t="shared" si="190"/>
        <v>136</v>
      </c>
      <c r="OJ220" s="395">
        <f t="shared" si="190"/>
        <v>136</v>
      </c>
      <c r="OK220" s="395">
        <f t="shared" si="190"/>
        <v>140</v>
      </c>
      <c r="OL220" s="395">
        <f t="shared" si="190"/>
        <v>142</v>
      </c>
      <c r="OM220" s="395">
        <f t="shared" si="190"/>
        <v>146</v>
      </c>
      <c r="ON220" s="395">
        <f t="shared" si="190"/>
        <v>137</v>
      </c>
      <c r="OO220" s="395">
        <f t="shared" si="190"/>
        <v>136</v>
      </c>
      <c r="OP220" s="395">
        <f t="shared" si="190"/>
        <v>141</v>
      </c>
      <c r="OQ220" s="395">
        <f t="shared" si="190"/>
        <v>144</v>
      </c>
      <c r="OR220" s="395">
        <f t="shared" si="190"/>
        <v>132</v>
      </c>
      <c r="OS220" s="395">
        <f t="shared" si="190"/>
        <v>153</v>
      </c>
      <c r="OT220" s="395">
        <f t="shared" si="190"/>
        <v>159</v>
      </c>
      <c r="OU220" s="395">
        <f t="shared" si="190"/>
        <v>159</v>
      </c>
      <c r="OV220" s="395">
        <f t="shared" si="190"/>
        <v>158</v>
      </c>
      <c r="OW220" s="395">
        <f t="shared" si="190"/>
        <v>148</v>
      </c>
      <c r="OX220" s="395">
        <f t="shared" si="190"/>
        <v>0</v>
      </c>
      <c r="OY220" s="395">
        <f t="shared" si="190"/>
        <v>0</v>
      </c>
      <c r="OZ220" s="395">
        <f t="shared" si="190"/>
        <v>0</v>
      </c>
      <c r="PA220" s="395">
        <f t="shared" si="190"/>
        <v>0</v>
      </c>
      <c r="PB220" s="395">
        <f t="shared" si="190"/>
        <v>0</v>
      </c>
      <c r="PC220" s="395">
        <f t="shared" ref="PC220:PT220" si="191">SUM(PC196:PC219)</f>
        <v>0</v>
      </c>
      <c r="PD220" s="395">
        <f t="shared" si="191"/>
        <v>0</v>
      </c>
      <c r="PE220" s="395">
        <f t="shared" si="191"/>
        <v>0</v>
      </c>
      <c r="PF220" s="395">
        <f t="shared" si="191"/>
        <v>0</v>
      </c>
      <c r="PG220" s="395">
        <f t="shared" si="191"/>
        <v>0</v>
      </c>
      <c r="PH220" s="395">
        <f t="shared" si="191"/>
        <v>0</v>
      </c>
      <c r="PI220" s="395">
        <f t="shared" si="191"/>
        <v>0</v>
      </c>
      <c r="PJ220" s="395">
        <f t="shared" si="191"/>
        <v>0</v>
      </c>
      <c r="PK220" s="395">
        <f t="shared" si="191"/>
        <v>0</v>
      </c>
      <c r="PL220" s="395">
        <f t="shared" si="191"/>
        <v>0</v>
      </c>
      <c r="PM220" s="395">
        <f t="shared" si="191"/>
        <v>0</v>
      </c>
      <c r="PN220" s="395">
        <f t="shared" si="191"/>
        <v>0</v>
      </c>
      <c r="PO220" s="395">
        <f t="shared" si="191"/>
        <v>0</v>
      </c>
      <c r="PP220" s="395">
        <f t="shared" si="191"/>
        <v>0</v>
      </c>
      <c r="PQ220" s="395">
        <f t="shared" si="191"/>
        <v>0</v>
      </c>
      <c r="PR220" s="395">
        <f t="shared" si="191"/>
        <v>0</v>
      </c>
      <c r="PS220" s="395">
        <f t="shared" si="191"/>
        <v>0</v>
      </c>
      <c r="PT220" s="395">
        <f t="shared" si="191"/>
        <v>0</v>
      </c>
    </row>
    <row r="221" spans="1:436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36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36" x14ac:dyDescent="0.2">
      <c r="B223" s="1">
        <v>1</v>
      </c>
      <c r="C223" s="166">
        <f t="shared" ref="C223:C246" ca="1" si="192">OFFSET($F$222,$B223,$E$4)</f>
        <v>0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193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</row>
    <row r="224" spans="1:436" x14ac:dyDescent="0.2">
      <c r="A224" s="55"/>
      <c r="B224" s="1">
        <v>2</v>
      </c>
      <c r="C224" s="166">
        <f t="shared" ca="1" si="192"/>
        <v>0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193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194">(JB224+JD224)/2</f>
        <v>1</v>
      </c>
      <c r="JD224">
        <v>1</v>
      </c>
      <c r="JE224">
        <v>1</v>
      </c>
      <c r="JF224" s="362">
        <f t="shared" ref="JF224:JF246" si="195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196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197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</row>
    <row r="225" spans="1:413" x14ac:dyDescent="0.2">
      <c r="B225" s="1">
        <v>3</v>
      </c>
      <c r="C225" s="166">
        <f t="shared" ca="1" si="192"/>
        <v>0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193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194"/>
        <v>0</v>
      </c>
      <c r="JD225">
        <v>0</v>
      </c>
      <c r="JE225">
        <v>0</v>
      </c>
      <c r="JF225" s="362">
        <f t="shared" si="195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196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197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</row>
    <row r="226" spans="1:413" x14ac:dyDescent="0.2">
      <c r="A226" s="55"/>
      <c r="B226" s="1">
        <v>4</v>
      </c>
      <c r="C226" s="166">
        <f t="shared" ca="1" si="192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193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194"/>
        <v>4</v>
      </c>
      <c r="JD226">
        <v>4</v>
      </c>
      <c r="JE226">
        <v>2</v>
      </c>
      <c r="JF226" s="362">
        <f t="shared" si="195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196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197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</row>
    <row r="227" spans="1:413" s="144" customFormat="1" x14ac:dyDescent="0.2">
      <c r="A227" s="318"/>
      <c r="B227" s="318">
        <v>5</v>
      </c>
      <c r="C227" s="319">
        <f t="shared" ca="1" si="192"/>
        <v>1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193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194"/>
        <v>3.5</v>
      </c>
      <c r="JD227" s="144">
        <v>3</v>
      </c>
      <c r="JE227" s="144">
        <v>4</v>
      </c>
      <c r="JF227" s="362">
        <f t="shared" si="195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196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197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</row>
    <row r="228" spans="1:413" s="144" customFormat="1" x14ac:dyDescent="0.2">
      <c r="A228" s="55"/>
      <c r="B228" s="318">
        <v>6</v>
      </c>
      <c r="C228" s="319">
        <f t="shared" ca="1" si="192"/>
        <v>0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193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194"/>
        <v>3.5</v>
      </c>
      <c r="JD228" s="144">
        <v>3</v>
      </c>
      <c r="JE228" s="144">
        <v>3</v>
      </c>
      <c r="JF228" s="362">
        <f t="shared" si="195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196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197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</row>
    <row r="229" spans="1:413" s="144" customFormat="1" x14ac:dyDescent="0.2">
      <c r="A229" s="318"/>
      <c r="B229" s="318">
        <v>7</v>
      </c>
      <c r="C229" s="319">
        <f t="shared" ca="1" si="192"/>
        <v>11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193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194"/>
        <v>10.5</v>
      </c>
      <c r="JD229" s="144">
        <v>11</v>
      </c>
      <c r="JE229" s="144">
        <v>13</v>
      </c>
      <c r="JF229" s="362">
        <f t="shared" si="195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196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197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</row>
    <row r="230" spans="1:413" s="144" customFormat="1" x14ac:dyDescent="0.2">
      <c r="A230" s="55"/>
      <c r="B230" s="318">
        <v>8</v>
      </c>
      <c r="C230" s="319">
        <f t="shared" ca="1" si="192"/>
        <v>3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193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194"/>
        <v>8</v>
      </c>
      <c r="JD230" s="144">
        <v>10</v>
      </c>
      <c r="JE230" s="144">
        <v>10</v>
      </c>
      <c r="JF230" s="362">
        <f t="shared" si="195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196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197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</row>
    <row r="231" spans="1:413" s="144" customFormat="1" x14ac:dyDescent="0.2">
      <c r="A231" s="318"/>
      <c r="B231" s="318">
        <v>9</v>
      </c>
      <c r="C231" s="319">
        <f t="shared" ca="1" si="192"/>
        <v>1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193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194"/>
        <v>0</v>
      </c>
      <c r="JD231" s="144">
        <v>0</v>
      </c>
      <c r="JE231" s="144">
        <v>1</v>
      </c>
      <c r="JF231" s="362">
        <f t="shared" si="195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196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197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</row>
    <row r="232" spans="1:413" s="144" customFormat="1" x14ac:dyDescent="0.2">
      <c r="A232" s="55"/>
      <c r="B232" s="318">
        <v>10</v>
      </c>
      <c r="C232" s="319">
        <f t="shared" ca="1" si="192"/>
        <v>2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193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194"/>
        <v>3</v>
      </c>
      <c r="JD232" s="144">
        <v>4</v>
      </c>
      <c r="JE232" s="144">
        <v>4</v>
      </c>
      <c r="JF232" s="362">
        <f t="shared" si="195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196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197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</row>
    <row r="233" spans="1:413" s="144" customFormat="1" x14ac:dyDescent="0.2">
      <c r="A233" s="318"/>
      <c r="B233" s="318">
        <v>11</v>
      </c>
      <c r="C233" s="319">
        <f t="shared" ca="1" si="192"/>
        <v>9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193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194"/>
        <v>4.5</v>
      </c>
      <c r="JD233" s="144">
        <v>5</v>
      </c>
      <c r="JE233" s="144">
        <v>8</v>
      </c>
      <c r="JF233" s="362">
        <f t="shared" si="195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196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197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</row>
    <row r="234" spans="1:413" s="144" customFormat="1" x14ac:dyDescent="0.2">
      <c r="A234" s="55"/>
      <c r="B234" s="318">
        <v>12</v>
      </c>
      <c r="C234" s="319">
        <f t="shared" ca="1" si="192"/>
        <v>9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193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194"/>
        <v>21</v>
      </c>
      <c r="JD234" s="144">
        <v>20</v>
      </c>
      <c r="JE234" s="144">
        <v>15</v>
      </c>
      <c r="JF234" s="362">
        <f t="shared" si="195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196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197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</row>
    <row r="235" spans="1:413" s="144" customFormat="1" x14ac:dyDescent="0.2">
      <c r="A235" s="318"/>
      <c r="B235" s="318">
        <v>13</v>
      </c>
      <c r="C235" s="319">
        <f t="shared" ca="1" si="192"/>
        <v>3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193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194"/>
        <v>10</v>
      </c>
      <c r="JD235" s="144">
        <v>10</v>
      </c>
      <c r="JE235" s="144">
        <v>11</v>
      </c>
      <c r="JF235" s="362">
        <f t="shared" si="195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196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197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</row>
    <row r="236" spans="1:413" s="144" customFormat="1" x14ac:dyDescent="0.2">
      <c r="A236" s="55"/>
      <c r="B236" s="318">
        <v>14</v>
      </c>
      <c r="C236" s="319">
        <f t="shared" ca="1" si="192"/>
        <v>0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193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194"/>
        <v>2.5</v>
      </c>
      <c r="JD236" s="144">
        <v>3</v>
      </c>
      <c r="JE236" s="144">
        <v>3</v>
      </c>
      <c r="JF236" s="362">
        <f t="shared" si="195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196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197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</row>
    <row r="237" spans="1:413" s="144" customFormat="1" x14ac:dyDescent="0.2">
      <c r="A237" s="318"/>
      <c r="B237" s="318">
        <v>15</v>
      </c>
      <c r="C237" s="319">
        <f t="shared" ca="1" si="192"/>
        <v>6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193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194"/>
        <v>5.5</v>
      </c>
      <c r="JD237" s="144">
        <v>5</v>
      </c>
      <c r="JE237" s="144">
        <v>9</v>
      </c>
      <c r="JF237" s="362">
        <f t="shared" si="195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196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197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</row>
    <row r="238" spans="1:413" s="144" customFormat="1" x14ac:dyDescent="0.2">
      <c r="A238" s="55"/>
      <c r="B238" s="318">
        <v>16</v>
      </c>
      <c r="C238" s="319">
        <f t="shared" ca="1" si="192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193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194"/>
        <v>0</v>
      </c>
      <c r="JD238" s="144">
        <v>0</v>
      </c>
      <c r="JE238" s="144">
        <v>0</v>
      </c>
      <c r="JF238" s="362">
        <f t="shared" si="195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196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197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</row>
    <row r="239" spans="1:413" s="144" customFormat="1" x14ac:dyDescent="0.2">
      <c r="A239" s="318"/>
      <c r="B239" s="318">
        <v>17</v>
      </c>
      <c r="C239" s="319">
        <f t="shared" ca="1" si="192"/>
        <v>1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193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194"/>
        <v>6</v>
      </c>
      <c r="JD239" s="144">
        <v>7</v>
      </c>
      <c r="JE239" s="144">
        <v>10</v>
      </c>
      <c r="JF239" s="362">
        <f t="shared" si="195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196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197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</row>
    <row r="240" spans="1:413" s="144" customFormat="1" x14ac:dyDescent="0.2">
      <c r="A240" s="55"/>
      <c r="B240" s="318">
        <v>18</v>
      </c>
      <c r="C240" s="319">
        <f t="shared" ca="1" si="192"/>
        <v>2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193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194"/>
        <v>4</v>
      </c>
      <c r="JD240" s="144">
        <v>4</v>
      </c>
      <c r="JE240" s="144">
        <v>4</v>
      </c>
      <c r="JF240" s="362">
        <f t="shared" si="195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196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197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</row>
    <row r="241" spans="1:436" s="144" customFormat="1" x14ac:dyDescent="0.2">
      <c r="A241" s="318"/>
      <c r="B241" s="318">
        <v>19</v>
      </c>
      <c r="C241" s="319">
        <f t="shared" ca="1" si="192"/>
        <v>0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193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194"/>
        <v>0.5</v>
      </c>
      <c r="JD241" s="144">
        <v>0</v>
      </c>
      <c r="JE241" s="144">
        <v>0</v>
      </c>
      <c r="JF241" s="362">
        <f t="shared" si="195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196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197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</row>
    <row r="242" spans="1:436" s="144" customFormat="1" x14ac:dyDescent="0.2">
      <c r="A242" s="55"/>
      <c r="B242" s="318">
        <v>20</v>
      </c>
      <c r="C242" s="319">
        <f t="shared" ca="1" si="192"/>
        <v>2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193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194"/>
        <v>2</v>
      </c>
      <c r="JD242" s="144">
        <v>2</v>
      </c>
      <c r="JE242" s="144">
        <v>3</v>
      </c>
      <c r="JF242" s="362">
        <f t="shared" si="195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196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197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</row>
    <row r="243" spans="1:436" s="144" customFormat="1" x14ac:dyDescent="0.2">
      <c r="A243" s="318"/>
      <c r="B243" s="318">
        <v>21</v>
      </c>
      <c r="C243" s="319">
        <f t="shared" ca="1" si="192"/>
        <v>1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193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194"/>
        <v>13</v>
      </c>
      <c r="JD243" s="144">
        <v>11</v>
      </c>
      <c r="JE243" s="144">
        <v>4</v>
      </c>
      <c r="JF243" s="362">
        <f t="shared" si="195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196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197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</row>
    <row r="244" spans="1:436" s="144" customFormat="1" x14ac:dyDescent="0.2">
      <c r="A244" s="55"/>
      <c r="B244" s="318">
        <v>22</v>
      </c>
      <c r="C244" s="319">
        <f t="shared" ca="1" si="192"/>
        <v>2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193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194"/>
        <v>6</v>
      </c>
      <c r="JD244" s="144">
        <v>5</v>
      </c>
      <c r="JE244" s="144">
        <v>5</v>
      </c>
      <c r="JF244" s="362">
        <f t="shared" si="195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196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197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</row>
    <row r="245" spans="1:436" s="144" customFormat="1" x14ac:dyDescent="0.2">
      <c r="A245" s="318"/>
      <c r="B245" s="318">
        <v>23</v>
      </c>
      <c r="C245" s="319">
        <f t="shared" ca="1" si="192"/>
        <v>14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193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194"/>
        <v>28.5</v>
      </c>
      <c r="JD245" s="144">
        <v>28</v>
      </c>
      <c r="JE245" s="144">
        <v>27</v>
      </c>
      <c r="JF245" s="362">
        <f t="shared" si="195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196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197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</row>
    <row r="246" spans="1:436" s="144" customFormat="1" x14ac:dyDescent="0.2">
      <c r="A246" s="55"/>
      <c r="B246" s="318">
        <v>24</v>
      </c>
      <c r="C246" s="319">
        <f t="shared" ca="1" si="192"/>
        <v>0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193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194"/>
        <v>3.5</v>
      </c>
      <c r="JD246" s="144">
        <v>4</v>
      </c>
      <c r="JE246" s="144">
        <v>3</v>
      </c>
      <c r="JF246" s="362">
        <f t="shared" si="195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196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197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</row>
    <row r="247" spans="1:436" x14ac:dyDescent="0.2">
      <c r="B247" s="27" t="s">
        <v>45</v>
      </c>
      <c r="C247" s="174">
        <f ca="1">SUM(C223:C246)</f>
        <v>67</v>
      </c>
      <c r="D247" s="154"/>
      <c r="E247" s="154"/>
      <c r="F247" s="154"/>
      <c r="G247" s="325">
        <f t="shared" ref="G247:R247" si="198">SUM(G223:G246)</f>
        <v>648</v>
      </c>
      <c r="H247" s="325">
        <f t="shared" si="198"/>
        <v>614</v>
      </c>
      <c r="I247" s="325">
        <f t="shared" si="198"/>
        <v>623.5</v>
      </c>
      <c r="J247" s="325">
        <f t="shared" si="198"/>
        <v>633</v>
      </c>
      <c r="K247" s="325">
        <f t="shared" si="198"/>
        <v>647</v>
      </c>
      <c r="L247" s="325">
        <f t="shared" si="198"/>
        <v>631</v>
      </c>
      <c r="M247" s="325">
        <f t="shared" si="198"/>
        <v>641</v>
      </c>
      <c r="N247" s="325">
        <f t="shared" si="198"/>
        <v>650</v>
      </c>
      <c r="O247" s="325">
        <f t="shared" si="198"/>
        <v>657</v>
      </c>
      <c r="P247" s="325">
        <f t="shared" si="198"/>
        <v>663</v>
      </c>
      <c r="Q247" s="325">
        <f t="shared" si="198"/>
        <v>652</v>
      </c>
      <c r="R247" s="325">
        <f t="shared" si="198"/>
        <v>679</v>
      </c>
      <c r="S247" s="325">
        <f t="shared" ref="S247:CD247" si="199">SUM(S223:S246)</f>
        <v>675</v>
      </c>
      <c r="T247" s="325">
        <f t="shared" si="199"/>
        <v>685</v>
      </c>
      <c r="U247" s="325">
        <f t="shared" si="199"/>
        <v>665</v>
      </c>
      <c r="V247" s="325">
        <f t="shared" si="199"/>
        <v>665</v>
      </c>
      <c r="W247" s="325">
        <f t="shared" si="199"/>
        <v>669</v>
      </c>
      <c r="X247" s="325">
        <f t="shared" si="199"/>
        <v>650</v>
      </c>
      <c r="Y247" s="325">
        <f t="shared" si="199"/>
        <v>660</v>
      </c>
      <c r="Z247" s="325">
        <f t="shared" si="199"/>
        <v>661</v>
      </c>
      <c r="AA247" s="325">
        <f t="shared" si="199"/>
        <v>673</v>
      </c>
      <c r="AB247" s="325">
        <f t="shared" si="199"/>
        <v>697</v>
      </c>
      <c r="AC247" s="325">
        <f t="shared" si="199"/>
        <v>678</v>
      </c>
      <c r="AD247" s="325">
        <f t="shared" si="199"/>
        <v>680</v>
      </c>
      <c r="AE247" s="325">
        <f t="shared" si="199"/>
        <v>695</v>
      </c>
      <c r="AF247" s="325">
        <f t="shared" si="199"/>
        <v>725</v>
      </c>
      <c r="AG247" s="325">
        <f t="shared" si="199"/>
        <v>724</v>
      </c>
      <c r="AH247" s="325">
        <f t="shared" si="199"/>
        <v>737</v>
      </c>
      <c r="AI247" s="325">
        <f t="shared" si="199"/>
        <v>704</v>
      </c>
      <c r="AJ247" s="325">
        <f t="shared" si="199"/>
        <v>699</v>
      </c>
      <c r="AK247" s="325">
        <f t="shared" si="199"/>
        <v>693</v>
      </c>
      <c r="AL247" s="325">
        <f t="shared" si="199"/>
        <v>695</v>
      </c>
      <c r="AM247" s="325">
        <f t="shared" si="199"/>
        <v>716</v>
      </c>
      <c r="AN247" s="325">
        <f t="shared" si="199"/>
        <v>732</v>
      </c>
      <c r="AO247" s="325">
        <f t="shared" si="199"/>
        <v>742</v>
      </c>
      <c r="AP247" s="325">
        <f t="shared" si="199"/>
        <v>751</v>
      </c>
      <c r="AQ247" s="325">
        <f t="shared" si="199"/>
        <v>760</v>
      </c>
      <c r="AR247" s="325">
        <f t="shared" si="199"/>
        <v>763</v>
      </c>
      <c r="AS247" s="325">
        <f t="shared" si="199"/>
        <v>767</v>
      </c>
      <c r="AT247" s="325">
        <f t="shared" si="199"/>
        <v>756</v>
      </c>
      <c r="AU247" s="325">
        <f t="shared" si="199"/>
        <v>756</v>
      </c>
      <c r="AV247" s="325">
        <f t="shared" si="199"/>
        <v>748</v>
      </c>
      <c r="AW247" s="420">
        <f t="shared" si="199"/>
        <v>778</v>
      </c>
      <c r="AX247" s="420">
        <f t="shared" si="199"/>
        <v>762</v>
      </c>
      <c r="AY247" s="420">
        <f t="shared" si="199"/>
        <v>724</v>
      </c>
      <c r="AZ247" s="420">
        <f t="shared" si="199"/>
        <v>732</v>
      </c>
      <c r="BA247" s="420">
        <f t="shared" si="199"/>
        <v>729</v>
      </c>
      <c r="BB247" s="420">
        <f t="shared" si="199"/>
        <v>748</v>
      </c>
      <c r="BC247" s="420">
        <f t="shared" si="199"/>
        <v>719</v>
      </c>
      <c r="BD247" s="420">
        <f t="shared" si="199"/>
        <v>726</v>
      </c>
      <c r="BE247" s="420">
        <f t="shared" si="199"/>
        <v>713</v>
      </c>
      <c r="BF247" s="420">
        <f t="shared" si="199"/>
        <v>730</v>
      </c>
      <c r="BG247" s="325">
        <f t="shared" si="199"/>
        <v>744</v>
      </c>
      <c r="BH247" s="325">
        <f t="shared" si="199"/>
        <v>731</v>
      </c>
      <c r="BI247" s="325">
        <f t="shared" si="199"/>
        <v>695</v>
      </c>
      <c r="BJ247" s="325">
        <f t="shared" si="199"/>
        <v>673</v>
      </c>
      <c r="BK247" s="325">
        <f t="shared" si="199"/>
        <v>678</v>
      </c>
      <c r="BL247" s="325">
        <f t="shared" si="199"/>
        <v>649</v>
      </c>
      <c r="BM247" s="325">
        <f t="shared" si="199"/>
        <v>645</v>
      </c>
      <c r="BN247" s="325">
        <f t="shared" si="199"/>
        <v>649</v>
      </c>
      <c r="BO247" s="325">
        <f t="shared" si="199"/>
        <v>646</v>
      </c>
      <c r="BP247" s="325">
        <f t="shared" si="199"/>
        <v>636</v>
      </c>
      <c r="BQ247" s="325">
        <f t="shared" si="199"/>
        <v>634</v>
      </c>
      <c r="BR247" s="325">
        <f t="shared" si="199"/>
        <v>644</v>
      </c>
      <c r="BS247" s="325">
        <f t="shared" si="199"/>
        <v>0</v>
      </c>
      <c r="BT247" s="325">
        <f t="shared" si="199"/>
        <v>454</v>
      </c>
      <c r="BU247" s="325">
        <f t="shared" si="199"/>
        <v>440</v>
      </c>
      <c r="BV247" s="325">
        <f t="shared" si="199"/>
        <v>456</v>
      </c>
      <c r="BW247" s="325">
        <f t="shared" si="199"/>
        <v>459</v>
      </c>
      <c r="BX247" s="325">
        <f t="shared" si="199"/>
        <v>432</v>
      </c>
      <c r="BY247" s="325">
        <f t="shared" si="199"/>
        <v>395</v>
      </c>
      <c r="BZ247" s="325">
        <f t="shared" si="199"/>
        <v>399</v>
      </c>
      <c r="CA247" s="325">
        <f t="shared" si="199"/>
        <v>400</v>
      </c>
      <c r="CB247" s="325">
        <f t="shared" si="199"/>
        <v>378</v>
      </c>
      <c r="CC247" s="325">
        <f t="shared" si="199"/>
        <v>362</v>
      </c>
      <c r="CD247" s="325">
        <f t="shared" si="199"/>
        <v>368</v>
      </c>
      <c r="CE247" s="325">
        <f t="shared" ref="CE247:DQ247" si="200">SUM(CE223:CE246)</f>
        <v>374</v>
      </c>
      <c r="CF247" s="325">
        <f t="shared" si="200"/>
        <v>385</v>
      </c>
      <c r="CG247" s="325">
        <f t="shared" si="200"/>
        <v>395</v>
      </c>
      <c r="CH247" s="325">
        <f t="shared" si="200"/>
        <v>389</v>
      </c>
      <c r="CI247" s="325">
        <f t="shared" si="200"/>
        <v>384</v>
      </c>
      <c r="CJ247" s="325">
        <f t="shared" si="200"/>
        <v>376</v>
      </c>
      <c r="CK247" s="325">
        <f t="shared" si="200"/>
        <v>380</v>
      </c>
      <c r="CL247" s="325">
        <f t="shared" si="200"/>
        <v>371</v>
      </c>
      <c r="CM247" s="325">
        <f t="shared" si="200"/>
        <v>375</v>
      </c>
      <c r="CN247" s="325">
        <f t="shared" si="200"/>
        <v>385</v>
      </c>
      <c r="CO247" s="325">
        <f t="shared" si="200"/>
        <v>368</v>
      </c>
      <c r="CP247" s="325">
        <f t="shared" si="200"/>
        <v>370</v>
      </c>
      <c r="CQ247" s="325">
        <f t="shared" si="200"/>
        <v>370</v>
      </c>
      <c r="CR247" s="325">
        <f t="shared" si="200"/>
        <v>361</v>
      </c>
      <c r="CS247" s="325">
        <f t="shared" si="200"/>
        <v>376</v>
      </c>
      <c r="CT247" s="325">
        <f t="shared" si="200"/>
        <v>359</v>
      </c>
      <c r="CU247" s="325">
        <f t="shared" si="200"/>
        <v>352</v>
      </c>
      <c r="CV247" s="325">
        <f t="shared" si="200"/>
        <v>337</v>
      </c>
      <c r="CW247" s="325">
        <f t="shared" si="200"/>
        <v>334</v>
      </c>
      <c r="CX247" s="325">
        <f t="shared" si="200"/>
        <v>306</v>
      </c>
      <c r="CY247" s="325">
        <f t="shared" si="200"/>
        <v>298</v>
      </c>
      <c r="CZ247" s="325">
        <f t="shared" si="200"/>
        <v>281</v>
      </c>
      <c r="DA247" s="325">
        <f t="shared" si="200"/>
        <v>276</v>
      </c>
      <c r="DB247" s="325">
        <f t="shared" si="200"/>
        <v>269</v>
      </c>
      <c r="DC247" s="325">
        <f t="shared" si="200"/>
        <v>254</v>
      </c>
      <c r="DD247" s="325">
        <f t="shared" si="200"/>
        <v>251</v>
      </c>
      <c r="DE247" s="325">
        <f t="shared" si="200"/>
        <v>262</v>
      </c>
      <c r="DF247" s="325">
        <f t="shared" si="200"/>
        <v>260.5</v>
      </c>
      <c r="DG247" s="325">
        <f t="shared" si="200"/>
        <v>259</v>
      </c>
      <c r="DH247" s="325">
        <f t="shared" si="200"/>
        <v>254</v>
      </c>
      <c r="DI247" s="325">
        <f t="shared" si="200"/>
        <v>243</v>
      </c>
      <c r="DJ247" s="325">
        <f t="shared" si="200"/>
        <v>242</v>
      </c>
      <c r="DK247" s="325">
        <f t="shared" si="200"/>
        <v>222</v>
      </c>
      <c r="DL247" s="325">
        <f t="shared" si="200"/>
        <v>222</v>
      </c>
      <c r="DM247" s="325">
        <f t="shared" si="200"/>
        <v>226</v>
      </c>
      <c r="DN247" s="325">
        <f t="shared" si="200"/>
        <v>241</v>
      </c>
      <c r="DO247" s="325">
        <f t="shared" si="200"/>
        <v>247</v>
      </c>
      <c r="DP247" s="325">
        <f t="shared" si="200"/>
        <v>237</v>
      </c>
      <c r="DQ247" s="325">
        <f t="shared" si="200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01">SUM(DT223:DT246)</f>
        <v>211</v>
      </c>
      <c r="DU247" s="396">
        <f t="shared" si="201"/>
        <v>201</v>
      </c>
      <c r="DV247" s="396">
        <f t="shared" si="201"/>
        <v>196</v>
      </c>
      <c r="DW247" s="396">
        <f t="shared" si="201"/>
        <v>199</v>
      </c>
      <c r="DX247" s="396">
        <f t="shared" si="201"/>
        <v>208</v>
      </c>
      <c r="DY247" s="396">
        <f t="shared" si="201"/>
        <v>218</v>
      </c>
      <c r="DZ247" s="396">
        <f t="shared" si="201"/>
        <v>217</v>
      </c>
      <c r="EA247" s="396">
        <f t="shared" si="201"/>
        <v>219</v>
      </c>
      <c r="EB247" s="396">
        <f t="shared" si="201"/>
        <v>218</v>
      </c>
      <c r="EC247" s="396">
        <f t="shared" si="201"/>
        <v>213</v>
      </c>
      <c r="ED247" s="396">
        <f t="shared" si="201"/>
        <v>213</v>
      </c>
      <c r="EE247" s="396">
        <f t="shared" si="201"/>
        <v>219</v>
      </c>
      <c r="EF247" s="396">
        <f t="shared" si="201"/>
        <v>205</v>
      </c>
      <c r="EG247" s="396">
        <f t="shared" si="201"/>
        <v>206</v>
      </c>
      <c r="EH247" s="396">
        <f t="shared" si="201"/>
        <v>202</v>
      </c>
      <c r="EI247" s="396">
        <f t="shared" si="201"/>
        <v>210</v>
      </c>
      <c r="EJ247" s="396">
        <f t="shared" si="201"/>
        <v>221</v>
      </c>
      <c r="EK247" s="396">
        <f t="shared" si="201"/>
        <v>222</v>
      </c>
      <c r="EL247" s="396">
        <f t="shared" si="201"/>
        <v>223</v>
      </c>
      <c r="EM247" s="396">
        <f t="shared" si="201"/>
        <v>230</v>
      </c>
      <c r="EN247" s="396">
        <f t="shared" si="201"/>
        <v>230</v>
      </c>
      <c r="EO247" s="396">
        <f t="shared" si="201"/>
        <v>216</v>
      </c>
      <c r="EP247" s="396">
        <f t="shared" si="201"/>
        <v>189</v>
      </c>
      <c r="EQ247" s="396">
        <f t="shared" si="201"/>
        <v>176</v>
      </c>
      <c r="ER247" s="396">
        <f t="shared" si="201"/>
        <v>179</v>
      </c>
      <c r="ES247" s="396">
        <f t="shared" si="201"/>
        <v>180</v>
      </c>
      <c r="ET247" s="396">
        <f t="shared" si="201"/>
        <v>173</v>
      </c>
      <c r="EU247" s="396">
        <f t="shared" si="201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02">SUM(EZ223:EZ246)</f>
        <v>177</v>
      </c>
      <c r="FA247" s="396">
        <f t="shared" si="202"/>
        <v>174</v>
      </c>
      <c r="FB247" s="396">
        <f t="shared" si="202"/>
        <v>183</v>
      </c>
      <c r="FC247" s="396">
        <f t="shared" si="202"/>
        <v>174</v>
      </c>
      <c r="FD247" s="396">
        <f t="shared" si="202"/>
        <v>173</v>
      </c>
      <c r="FE247" s="418">
        <f t="shared" si="202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03">SUM(FJ223:FJ246)</f>
        <v>154</v>
      </c>
      <c r="FK247" s="396">
        <f t="shared" si="203"/>
        <v>158</v>
      </c>
      <c r="FL247" s="396">
        <f t="shared" si="203"/>
        <v>151</v>
      </c>
      <c r="FM247" s="396">
        <f t="shared" si="203"/>
        <v>150</v>
      </c>
      <c r="FN247" s="396">
        <f t="shared" si="203"/>
        <v>151</v>
      </c>
      <c r="FO247" s="396">
        <f t="shared" si="203"/>
        <v>145</v>
      </c>
      <c r="FP247" s="396">
        <f t="shared" si="203"/>
        <v>146</v>
      </c>
      <c r="FQ247" s="396">
        <f t="shared" si="203"/>
        <v>143</v>
      </c>
      <c r="FR247" s="396">
        <f t="shared" si="203"/>
        <v>146</v>
      </c>
      <c r="FS247" s="396">
        <f t="shared" si="203"/>
        <v>147</v>
      </c>
      <c r="FT247" s="396">
        <f t="shared" si="203"/>
        <v>146</v>
      </c>
      <c r="FU247" s="396">
        <f t="shared" si="203"/>
        <v>141</v>
      </c>
      <c r="FV247" s="396">
        <f t="shared" si="203"/>
        <v>137</v>
      </c>
      <c r="FW247" s="396">
        <f t="shared" si="203"/>
        <v>125</v>
      </c>
      <c r="FX247" s="396">
        <f t="shared" si="203"/>
        <v>121</v>
      </c>
      <c r="FY247" s="396">
        <f t="shared" si="203"/>
        <v>121</v>
      </c>
      <c r="FZ247" s="396">
        <f t="shared" si="203"/>
        <v>132</v>
      </c>
      <c r="GA247" s="396">
        <f t="shared" si="203"/>
        <v>122</v>
      </c>
      <c r="GB247" s="396">
        <f t="shared" si="203"/>
        <v>125</v>
      </c>
      <c r="GC247" s="396">
        <f t="shared" si="203"/>
        <v>118</v>
      </c>
      <c r="GD247" s="396">
        <f t="shared" si="203"/>
        <v>117</v>
      </c>
      <c r="GE247" s="396">
        <f t="shared" si="203"/>
        <v>121</v>
      </c>
      <c r="GF247" s="396">
        <f t="shared" si="203"/>
        <v>118</v>
      </c>
      <c r="GG247" s="396">
        <f t="shared" si="203"/>
        <v>134</v>
      </c>
      <c r="GH247" s="396">
        <f t="shared" si="203"/>
        <v>127</v>
      </c>
      <c r="GI247" s="396">
        <f t="shared" si="203"/>
        <v>135</v>
      </c>
      <c r="GJ247" s="396">
        <f t="shared" si="203"/>
        <v>133</v>
      </c>
      <c r="GK247" s="396">
        <f t="shared" si="203"/>
        <v>133</v>
      </c>
      <c r="GL247" s="396">
        <f t="shared" si="203"/>
        <v>134</v>
      </c>
      <c r="GM247" s="396">
        <f t="shared" si="203"/>
        <v>131</v>
      </c>
      <c r="GN247" s="396">
        <f t="shared" si="203"/>
        <v>135</v>
      </c>
      <c r="GO247" s="396">
        <f t="shared" si="203"/>
        <v>144</v>
      </c>
      <c r="GP247" s="396">
        <f t="shared" si="203"/>
        <v>152</v>
      </c>
      <c r="GQ247" s="396">
        <f t="shared" si="203"/>
        <v>167</v>
      </c>
      <c r="GR247" s="396">
        <f t="shared" si="203"/>
        <v>181</v>
      </c>
      <c r="GS247" s="396">
        <f t="shared" si="203"/>
        <v>188</v>
      </c>
      <c r="GT247" s="396">
        <f t="shared" si="203"/>
        <v>192</v>
      </c>
      <c r="GU247" s="396">
        <f t="shared" si="203"/>
        <v>175</v>
      </c>
      <c r="GV247" s="396">
        <f t="shared" si="203"/>
        <v>163</v>
      </c>
      <c r="GW247" s="396">
        <f t="shared" si="203"/>
        <v>175</v>
      </c>
      <c r="GX247" s="396">
        <f t="shared" si="203"/>
        <v>182</v>
      </c>
      <c r="GY247" s="396">
        <f t="shared" si="203"/>
        <v>181</v>
      </c>
      <c r="GZ247" s="396">
        <f t="shared" si="203"/>
        <v>196</v>
      </c>
      <c r="HA247" s="396">
        <f t="shared" si="203"/>
        <v>195</v>
      </c>
      <c r="HB247" s="396">
        <f t="shared" si="203"/>
        <v>192</v>
      </c>
      <c r="HC247" s="396">
        <f t="shared" si="203"/>
        <v>193</v>
      </c>
      <c r="HD247" s="396">
        <f t="shared" si="203"/>
        <v>191</v>
      </c>
      <c r="HE247" s="396">
        <f t="shared" si="203"/>
        <v>188</v>
      </c>
      <c r="HF247" s="396">
        <f t="shared" si="203"/>
        <v>183</v>
      </c>
      <c r="HG247" s="396">
        <f t="shared" si="203"/>
        <v>195</v>
      </c>
      <c r="HH247" s="396">
        <f t="shared" si="203"/>
        <v>175</v>
      </c>
      <c r="HI247" s="396">
        <f t="shared" si="203"/>
        <v>175</v>
      </c>
      <c r="HJ247" s="396">
        <f t="shared" si="203"/>
        <v>165</v>
      </c>
      <c r="HK247" s="396">
        <f t="shared" si="203"/>
        <v>158</v>
      </c>
      <c r="HL247" s="396">
        <f t="shared" si="203"/>
        <v>152</v>
      </c>
      <c r="HM247" s="396">
        <f t="shared" si="203"/>
        <v>149</v>
      </c>
      <c r="HN247" s="396">
        <f t="shared" si="203"/>
        <v>146</v>
      </c>
      <c r="HO247" s="396">
        <f t="shared" si="203"/>
        <v>147</v>
      </c>
      <c r="HP247" s="396">
        <f t="shared" si="203"/>
        <v>134</v>
      </c>
      <c r="HQ247" s="396">
        <f t="shared" si="203"/>
        <v>132</v>
      </c>
      <c r="HR247" s="396">
        <f t="shared" si="203"/>
        <v>135</v>
      </c>
      <c r="HS247" s="396">
        <f t="shared" si="203"/>
        <v>130</v>
      </c>
      <c r="HT247" s="396">
        <f t="shared" si="203"/>
        <v>135</v>
      </c>
      <c r="HU247" s="396">
        <f t="shared" si="203"/>
        <v>127</v>
      </c>
      <c r="HV247" s="396">
        <f t="shared" ref="HV247:KG247" si="204">SUM(HV223:HV246)</f>
        <v>124</v>
      </c>
      <c r="HW247" s="396">
        <f t="shared" si="204"/>
        <v>129</v>
      </c>
      <c r="HX247" s="396">
        <f t="shared" si="204"/>
        <v>140</v>
      </c>
      <c r="HY247" s="396">
        <f t="shared" si="204"/>
        <v>148</v>
      </c>
      <c r="HZ247" s="396">
        <f t="shared" si="204"/>
        <v>145</v>
      </c>
      <c r="IA247" s="396">
        <f t="shared" si="204"/>
        <v>141</v>
      </c>
      <c r="IB247" s="396">
        <f t="shared" si="204"/>
        <v>137</v>
      </c>
      <c r="IC247" s="396">
        <f t="shared" si="204"/>
        <v>133</v>
      </c>
      <c r="ID247" s="396">
        <f t="shared" si="204"/>
        <v>125</v>
      </c>
      <c r="IE247" s="396">
        <f t="shared" si="204"/>
        <v>123</v>
      </c>
      <c r="IF247" s="396">
        <f t="shared" si="204"/>
        <v>123</v>
      </c>
      <c r="IG247" s="396">
        <f t="shared" si="204"/>
        <v>121</v>
      </c>
      <c r="IH247" s="396">
        <f t="shared" si="204"/>
        <v>112</v>
      </c>
      <c r="II247" s="396">
        <f t="shared" si="204"/>
        <v>118</v>
      </c>
      <c r="IJ247" s="396">
        <f t="shared" si="204"/>
        <v>132</v>
      </c>
      <c r="IK247" s="396">
        <f t="shared" si="204"/>
        <v>147</v>
      </c>
      <c r="IL247" s="396">
        <f t="shared" si="204"/>
        <v>147</v>
      </c>
      <c r="IM247" s="396">
        <f t="shared" si="204"/>
        <v>141</v>
      </c>
      <c r="IN247" s="442">
        <f t="shared" si="204"/>
        <v>141.5</v>
      </c>
      <c r="IO247" s="396">
        <f t="shared" si="204"/>
        <v>142</v>
      </c>
      <c r="IP247" s="396">
        <f t="shared" si="204"/>
        <v>142</v>
      </c>
      <c r="IQ247" s="396">
        <f t="shared" si="204"/>
        <v>143</v>
      </c>
      <c r="IR247" s="396">
        <f t="shared" si="204"/>
        <v>144</v>
      </c>
      <c r="IS247" s="396">
        <f t="shared" si="204"/>
        <v>140</v>
      </c>
      <c r="IT247" s="396">
        <f t="shared" si="204"/>
        <v>137</v>
      </c>
      <c r="IU247" s="396">
        <f t="shared" si="204"/>
        <v>139</v>
      </c>
      <c r="IV247" s="396">
        <f t="shared" si="204"/>
        <v>138</v>
      </c>
      <c r="IW247" s="396">
        <f t="shared" si="204"/>
        <v>143</v>
      </c>
      <c r="IX247" s="396">
        <f t="shared" si="204"/>
        <v>140</v>
      </c>
      <c r="IY247" s="396">
        <f t="shared" si="204"/>
        <v>141</v>
      </c>
      <c r="IZ247" s="396">
        <f t="shared" si="204"/>
        <v>144</v>
      </c>
      <c r="JA247" s="396">
        <f t="shared" si="204"/>
        <v>144</v>
      </c>
      <c r="JB247" s="396">
        <f t="shared" si="204"/>
        <v>144</v>
      </c>
      <c r="JC247" s="442">
        <f t="shared" si="204"/>
        <v>143</v>
      </c>
      <c r="JD247" s="396">
        <f t="shared" si="204"/>
        <v>142</v>
      </c>
      <c r="JE247" s="396">
        <f t="shared" si="204"/>
        <v>140</v>
      </c>
      <c r="JF247" s="454">
        <f t="shared" si="204"/>
        <v>140</v>
      </c>
      <c r="JG247" s="396">
        <f t="shared" si="204"/>
        <v>140</v>
      </c>
      <c r="JH247" s="396">
        <f t="shared" si="204"/>
        <v>126</v>
      </c>
      <c r="JI247" s="396">
        <f t="shared" si="204"/>
        <v>118</v>
      </c>
      <c r="JJ247" s="396">
        <f t="shared" si="204"/>
        <v>123</v>
      </c>
      <c r="JK247" s="396">
        <f t="shared" si="204"/>
        <v>125</v>
      </c>
      <c r="JL247" s="396">
        <f t="shared" si="204"/>
        <v>132</v>
      </c>
      <c r="JM247" s="396">
        <f t="shared" si="204"/>
        <v>128</v>
      </c>
      <c r="JN247" s="442">
        <f t="shared" si="204"/>
        <v>129</v>
      </c>
      <c r="JO247" s="396">
        <f t="shared" si="204"/>
        <v>130</v>
      </c>
      <c r="JP247" s="396">
        <f t="shared" si="204"/>
        <v>124</v>
      </c>
      <c r="JQ247" s="396">
        <f t="shared" si="204"/>
        <v>123</v>
      </c>
      <c r="JR247" s="396">
        <f t="shared" si="204"/>
        <v>123</v>
      </c>
      <c r="JS247" s="396">
        <f t="shared" si="204"/>
        <v>122</v>
      </c>
      <c r="JT247" s="396">
        <f t="shared" si="204"/>
        <v>118</v>
      </c>
      <c r="JU247" s="396">
        <f t="shared" si="204"/>
        <v>112</v>
      </c>
      <c r="JV247" s="442">
        <f t="shared" si="204"/>
        <v>108</v>
      </c>
      <c r="JW247" s="396">
        <f t="shared" si="204"/>
        <v>104</v>
      </c>
      <c r="JX247" s="396">
        <f t="shared" si="204"/>
        <v>107</v>
      </c>
      <c r="JY247" s="396">
        <f t="shared" si="204"/>
        <v>116</v>
      </c>
      <c r="JZ247" s="396">
        <f t="shared" si="204"/>
        <v>115</v>
      </c>
      <c r="KA247" s="396">
        <f t="shared" si="204"/>
        <v>120</v>
      </c>
      <c r="KB247" s="396">
        <f t="shared" si="204"/>
        <v>110</v>
      </c>
      <c r="KC247" s="396">
        <f t="shared" si="204"/>
        <v>103</v>
      </c>
      <c r="KD247" s="396">
        <f t="shared" si="204"/>
        <v>143</v>
      </c>
      <c r="KE247" s="396">
        <f t="shared" si="204"/>
        <v>114</v>
      </c>
      <c r="KF247" s="396">
        <f t="shared" si="204"/>
        <v>120</v>
      </c>
      <c r="KG247" s="396">
        <f t="shared" si="204"/>
        <v>121</v>
      </c>
      <c r="KH247" s="396">
        <f t="shared" ref="KH247:MS247" si="205">SUM(KH223:KH246)</f>
        <v>114</v>
      </c>
      <c r="KI247" s="396">
        <f t="shared" si="205"/>
        <v>123</v>
      </c>
      <c r="KJ247" s="396">
        <f t="shared" si="205"/>
        <v>127</v>
      </c>
      <c r="KK247" s="396">
        <f t="shared" si="205"/>
        <v>133</v>
      </c>
      <c r="KL247" s="396">
        <f t="shared" si="205"/>
        <v>137</v>
      </c>
      <c r="KM247" s="396">
        <f t="shared" si="205"/>
        <v>124</v>
      </c>
      <c r="KN247" s="396">
        <f t="shared" si="205"/>
        <v>125</v>
      </c>
      <c r="KO247" s="396">
        <f t="shared" si="205"/>
        <v>127.5</v>
      </c>
      <c r="KP247" s="396">
        <f t="shared" si="205"/>
        <v>130</v>
      </c>
      <c r="KQ247" s="396">
        <f t="shared" si="205"/>
        <v>131</v>
      </c>
      <c r="KR247" s="396">
        <f t="shared" si="205"/>
        <v>126</v>
      </c>
      <c r="KS247" s="396">
        <f t="shared" si="205"/>
        <v>129</v>
      </c>
      <c r="KT247" s="396">
        <f t="shared" si="205"/>
        <v>132</v>
      </c>
      <c r="KU247" s="396">
        <f t="shared" si="205"/>
        <v>126</v>
      </c>
      <c r="KV247" s="396">
        <f t="shared" si="205"/>
        <v>113</v>
      </c>
      <c r="KW247" s="396">
        <f t="shared" si="205"/>
        <v>115</v>
      </c>
      <c r="KX247" s="396">
        <f t="shared" si="205"/>
        <v>118</v>
      </c>
      <c r="KY247" s="396">
        <f t="shared" si="205"/>
        <v>120</v>
      </c>
      <c r="KZ247" s="396">
        <f t="shared" si="205"/>
        <v>124</v>
      </c>
      <c r="LA247" s="396">
        <f t="shared" si="205"/>
        <v>140</v>
      </c>
      <c r="LB247" s="396">
        <f t="shared" si="205"/>
        <v>135</v>
      </c>
      <c r="LC247" s="396">
        <f t="shared" si="205"/>
        <v>131</v>
      </c>
      <c r="LD247" s="396">
        <f t="shared" si="205"/>
        <v>132</v>
      </c>
      <c r="LE247" s="396">
        <f t="shared" si="205"/>
        <v>142</v>
      </c>
      <c r="LF247" s="396">
        <f t="shared" si="205"/>
        <v>148</v>
      </c>
      <c r="LG247" s="396">
        <f t="shared" si="205"/>
        <v>149</v>
      </c>
      <c r="LH247" s="396">
        <f t="shared" si="205"/>
        <v>144</v>
      </c>
      <c r="LI247" s="396">
        <f t="shared" si="205"/>
        <v>140</v>
      </c>
      <c r="LJ247" s="396">
        <f t="shared" si="205"/>
        <v>127</v>
      </c>
      <c r="LK247" s="396">
        <f t="shared" si="205"/>
        <v>130</v>
      </c>
      <c r="LL247" s="396">
        <f t="shared" si="205"/>
        <v>128</v>
      </c>
      <c r="LM247" s="396">
        <f t="shared" si="205"/>
        <v>126</v>
      </c>
      <c r="LN247" s="396">
        <f t="shared" si="205"/>
        <v>133</v>
      </c>
      <c r="LO247" s="396">
        <f t="shared" si="205"/>
        <v>136</v>
      </c>
      <c r="LP247" s="396">
        <f t="shared" si="205"/>
        <v>143</v>
      </c>
      <c r="LQ247" s="396">
        <f t="shared" si="205"/>
        <v>141</v>
      </c>
      <c r="LR247" s="396">
        <f t="shared" si="205"/>
        <v>135</v>
      </c>
      <c r="LS247" s="396">
        <f t="shared" si="205"/>
        <v>137</v>
      </c>
      <c r="LT247" s="396">
        <f t="shared" si="205"/>
        <v>138</v>
      </c>
      <c r="LU247" s="396">
        <f t="shared" si="205"/>
        <v>130</v>
      </c>
      <c r="LV247" s="396">
        <f t="shared" si="205"/>
        <v>133</v>
      </c>
      <c r="LW247" s="396">
        <f t="shared" si="205"/>
        <v>132</v>
      </c>
      <c r="LX247" s="396">
        <f t="shared" si="205"/>
        <v>128</v>
      </c>
      <c r="LY247" s="396">
        <f t="shared" si="205"/>
        <v>122</v>
      </c>
      <c r="LZ247" s="396">
        <f t="shared" si="205"/>
        <v>125</v>
      </c>
      <c r="MA247" s="396">
        <f t="shared" si="205"/>
        <v>129</v>
      </c>
      <c r="MB247" s="396">
        <f t="shared" si="205"/>
        <v>126</v>
      </c>
      <c r="MC247" s="396">
        <f t="shared" si="205"/>
        <v>128</v>
      </c>
      <c r="MD247" s="396">
        <f t="shared" si="205"/>
        <v>109</v>
      </c>
      <c r="ME247" s="396">
        <f t="shared" si="205"/>
        <v>107</v>
      </c>
      <c r="MF247" s="396">
        <f t="shared" si="205"/>
        <v>108</v>
      </c>
      <c r="MG247" s="396">
        <f t="shared" si="205"/>
        <v>107</v>
      </c>
      <c r="MH247" s="396">
        <f t="shared" si="205"/>
        <v>101</v>
      </c>
      <c r="MI247" s="396">
        <f t="shared" si="205"/>
        <v>102</v>
      </c>
      <c r="MJ247" s="396">
        <f t="shared" si="205"/>
        <v>103</v>
      </c>
      <c r="MK247" s="396">
        <f t="shared" si="205"/>
        <v>106</v>
      </c>
      <c r="ML247" s="396">
        <f t="shared" si="205"/>
        <v>113</v>
      </c>
      <c r="MM247" s="396">
        <f t="shared" si="205"/>
        <v>101</v>
      </c>
      <c r="MN247" s="396">
        <f t="shared" si="205"/>
        <v>94</v>
      </c>
      <c r="MO247" s="396">
        <f t="shared" si="205"/>
        <v>89</v>
      </c>
      <c r="MP247" s="396">
        <f t="shared" ref="MP247" si="206">SUM(MP223:MP246)</f>
        <v>87</v>
      </c>
      <c r="MQ247" s="396">
        <f t="shared" si="205"/>
        <v>88</v>
      </c>
      <c r="MR247" s="396">
        <f t="shared" si="205"/>
        <v>90</v>
      </c>
      <c r="MS247" s="396">
        <f t="shared" si="205"/>
        <v>92</v>
      </c>
      <c r="MT247" s="396">
        <f t="shared" ref="MT247:PE247" si="207">SUM(MT223:MT246)</f>
        <v>92</v>
      </c>
      <c r="MU247" s="396">
        <f t="shared" si="207"/>
        <v>100</v>
      </c>
      <c r="MV247" s="396">
        <f t="shared" si="207"/>
        <v>106</v>
      </c>
      <c r="MW247" s="396">
        <f t="shared" si="207"/>
        <v>107</v>
      </c>
      <c r="MX247" s="396">
        <f t="shared" si="207"/>
        <v>115</v>
      </c>
      <c r="MY247" s="396">
        <f t="shared" si="207"/>
        <v>120</v>
      </c>
      <c r="MZ247" s="396">
        <f t="shared" si="207"/>
        <v>117</v>
      </c>
      <c r="NA247" s="396">
        <f t="shared" si="207"/>
        <v>120</v>
      </c>
      <c r="NB247" s="396">
        <f t="shared" si="207"/>
        <v>125</v>
      </c>
      <c r="NC247" s="396">
        <f t="shared" si="207"/>
        <v>130</v>
      </c>
      <c r="ND247" s="396">
        <f t="shared" si="207"/>
        <v>123</v>
      </c>
      <c r="NE247" s="396">
        <f t="shared" si="207"/>
        <v>118</v>
      </c>
      <c r="NF247" s="396">
        <f t="shared" si="207"/>
        <v>108</v>
      </c>
      <c r="NG247" s="396">
        <f t="shared" si="207"/>
        <v>111</v>
      </c>
      <c r="NH247" s="396">
        <f t="shared" si="207"/>
        <v>111</v>
      </c>
      <c r="NI247" s="396">
        <f t="shared" si="207"/>
        <v>96</v>
      </c>
      <c r="NJ247" s="396">
        <f t="shared" si="207"/>
        <v>95</v>
      </c>
      <c r="NK247" s="396">
        <f t="shared" si="207"/>
        <v>96</v>
      </c>
      <c r="NL247" s="396">
        <f t="shared" si="207"/>
        <v>97</v>
      </c>
      <c r="NM247" s="396">
        <f t="shared" si="207"/>
        <v>89</v>
      </c>
      <c r="NN247" s="396">
        <f t="shared" si="207"/>
        <v>87</v>
      </c>
      <c r="NO247" s="396">
        <f t="shared" si="207"/>
        <v>97</v>
      </c>
      <c r="NP247" s="396">
        <f t="shared" si="207"/>
        <v>97</v>
      </c>
      <c r="NQ247" s="396">
        <f t="shared" si="207"/>
        <v>94</v>
      </c>
      <c r="NR247" s="396">
        <f t="shared" si="207"/>
        <v>95</v>
      </c>
      <c r="NS247" s="396">
        <f t="shared" si="207"/>
        <v>88</v>
      </c>
      <c r="NT247" s="396">
        <f t="shared" si="207"/>
        <v>92</v>
      </c>
      <c r="NU247" s="396">
        <f t="shared" si="207"/>
        <v>87</v>
      </c>
      <c r="NV247" s="396">
        <f t="shared" si="207"/>
        <v>92</v>
      </c>
      <c r="NW247" s="396">
        <f t="shared" si="207"/>
        <v>93</v>
      </c>
      <c r="NX247" s="396">
        <f t="shared" si="207"/>
        <v>90</v>
      </c>
      <c r="NY247" s="396">
        <f t="shared" si="207"/>
        <v>79</v>
      </c>
      <c r="NZ247" s="396">
        <f t="shared" si="207"/>
        <v>71</v>
      </c>
      <c r="OA247" s="396">
        <f t="shared" si="207"/>
        <v>65</v>
      </c>
      <c r="OB247" s="396">
        <f t="shared" si="207"/>
        <v>66</v>
      </c>
      <c r="OC247" s="396">
        <f t="shared" si="207"/>
        <v>65</v>
      </c>
      <c r="OD247" s="396">
        <f t="shared" si="207"/>
        <v>63</v>
      </c>
      <c r="OE247" s="396">
        <f t="shared" si="207"/>
        <v>68</v>
      </c>
      <c r="OF247" s="396">
        <f t="shared" si="207"/>
        <v>71</v>
      </c>
      <c r="OG247" s="396">
        <f t="shared" si="207"/>
        <v>70</v>
      </c>
      <c r="OH247" s="396">
        <f t="shared" si="207"/>
        <v>73</v>
      </c>
      <c r="OI247" s="396">
        <f t="shared" si="207"/>
        <v>73</v>
      </c>
      <c r="OJ247" s="396">
        <f t="shared" si="207"/>
        <v>74</v>
      </c>
      <c r="OK247" s="396">
        <f t="shared" si="207"/>
        <v>73</v>
      </c>
      <c r="OL247" s="396">
        <f t="shared" si="207"/>
        <v>80</v>
      </c>
      <c r="OM247" s="396">
        <f t="shared" si="207"/>
        <v>71</v>
      </c>
      <c r="ON247" s="396">
        <f t="shared" si="207"/>
        <v>63</v>
      </c>
      <c r="OO247" s="396">
        <f t="shared" si="207"/>
        <v>75</v>
      </c>
      <c r="OP247" s="396">
        <f t="shared" si="207"/>
        <v>70</v>
      </c>
      <c r="OQ247" s="396">
        <f t="shared" si="207"/>
        <v>67</v>
      </c>
      <c r="OR247" s="396">
        <f t="shared" si="207"/>
        <v>62</v>
      </c>
      <c r="OS247" s="396">
        <f t="shared" si="207"/>
        <v>61</v>
      </c>
      <c r="OT247" s="396">
        <f t="shared" si="207"/>
        <v>60</v>
      </c>
      <c r="OU247" s="396">
        <f t="shared" si="207"/>
        <v>64</v>
      </c>
      <c r="OV247" s="396">
        <f t="shared" si="207"/>
        <v>62</v>
      </c>
      <c r="OW247" s="396">
        <f t="shared" si="207"/>
        <v>67</v>
      </c>
      <c r="OX247" s="396">
        <f t="shared" si="207"/>
        <v>0</v>
      </c>
      <c r="OY247" s="396">
        <f t="shared" si="207"/>
        <v>0</v>
      </c>
      <c r="OZ247" s="396">
        <f t="shared" si="207"/>
        <v>0</v>
      </c>
      <c r="PA247" s="396">
        <f t="shared" si="207"/>
        <v>0</v>
      </c>
      <c r="PB247" s="396">
        <f t="shared" si="207"/>
        <v>0</v>
      </c>
      <c r="PC247" s="396">
        <f t="shared" si="207"/>
        <v>0</v>
      </c>
      <c r="PD247" s="396">
        <f t="shared" si="207"/>
        <v>0</v>
      </c>
      <c r="PE247" s="396">
        <f t="shared" si="207"/>
        <v>0</v>
      </c>
      <c r="PF247" s="396">
        <f t="shared" ref="PF247:PT247" si="208">SUM(PF223:PF246)</f>
        <v>0</v>
      </c>
      <c r="PG247" s="396">
        <f t="shared" si="208"/>
        <v>0</v>
      </c>
      <c r="PH247" s="396">
        <f t="shared" si="208"/>
        <v>0</v>
      </c>
      <c r="PI247" s="396">
        <f t="shared" si="208"/>
        <v>0</v>
      </c>
      <c r="PJ247" s="396">
        <f t="shared" si="208"/>
        <v>0</v>
      </c>
      <c r="PK247" s="396">
        <f t="shared" si="208"/>
        <v>0</v>
      </c>
      <c r="PL247" s="396">
        <f t="shared" si="208"/>
        <v>0</v>
      </c>
      <c r="PM247" s="396">
        <f t="shared" si="208"/>
        <v>0</v>
      </c>
      <c r="PN247" s="396">
        <f t="shared" si="208"/>
        <v>0</v>
      </c>
      <c r="PO247" s="396">
        <f t="shared" si="208"/>
        <v>0</v>
      </c>
      <c r="PP247" s="396">
        <f t="shared" si="208"/>
        <v>0</v>
      </c>
      <c r="PQ247" s="396">
        <f t="shared" si="208"/>
        <v>0</v>
      </c>
      <c r="PR247" s="396">
        <f t="shared" si="208"/>
        <v>0</v>
      </c>
      <c r="PS247" s="396">
        <f t="shared" si="208"/>
        <v>0</v>
      </c>
      <c r="PT247" s="396">
        <f t="shared" si="208"/>
        <v>0</v>
      </c>
    </row>
    <row r="248" spans="1:436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36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36" x14ac:dyDescent="0.2">
      <c r="A250" s="55"/>
      <c r="B250" s="1">
        <v>1</v>
      </c>
      <c r="C250" s="166">
        <f t="shared" ref="C250:C273" ca="1" si="209">OFFSET($F$249,$B250,$E$4)</f>
        <v>12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10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</row>
    <row r="251" spans="1:436" x14ac:dyDescent="0.2">
      <c r="B251" s="1">
        <v>2</v>
      </c>
      <c r="C251" s="166">
        <f t="shared" ca="1" si="209"/>
        <v>16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10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11">(JB251+JD251)/2</f>
        <v>8</v>
      </c>
      <c r="JD251">
        <v>8</v>
      </c>
      <c r="JE251">
        <v>9</v>
      </c>
      <c r="JF251" s="362">
        <f t="shared" ref="JF251:JF273" si="212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13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14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</row>
    <row r="252" spans="1:436" x14ac:dyDescent="0.2">
      <c r="A252" s="55"/>
      <c r="B252" s="1">
        <v>3</v>
      </c>
      <c r="C252" s="166">
        <f t="shared" ca="1" si="209"/>
        <v>11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10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11"/>
        <v>3.5</v>
      </c>
      <c r="JD252">
        <v>3</v>
      </c>
      <c r="JE252">
        <v>4</v>
      </c>
      <c r="JF252" s="362">
        <f t="shared" si="212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13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14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</row>
    <row r="253" spans="1:436" x14ac:dyDescent="0.2">
      <c r="B253" s="1">
        <v>4</v>
      </c>
      <c r="C253" s="166">
        <f t="shared" ca="1" si="209"/>
        <v>12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10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11"/>
        <v>17.5</v>
      </c>
      <c r="JD253">
        <v>17</v>
      </c>
      <c r="JE253">
        <v>19</v>
      </c>
      <c r="JF253" s="362">
        <f t="shared" si="212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13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14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</row>
    <row r="254" spans="1:436" s="144" customFormat="1" x14ac:dyDescent="0.2">
      <c r="A254" s="55"/>
      <c r="B254" s="318">
        <v>5</v>
      </c>
      <c r="C254" s="319">
        <f t="shared" ca="1" si="209"/>
        <v>30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10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11"/>
        <v>21.5</v>
      </c>
      <c r="JD254" s="144">
        <v>21</v>
      </c>
      <c r="JE254" s="144">
        <v>23</v>
      </c>
      <c r="JF254" s="362">
        <f t="shared" si="212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13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14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</row>
    <row r="255" spans="1:436" s="144" customFormat="1" x14ac:dyDescent="0.2">
      <c r="A255" s="318"/>
      <c r="B255" s="318">
        <v>6</v>
      </c>
      <c r="C255" s="319">
        <f t="shared" ca="1" si="209"/>
        <v>6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10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11"/>
        <v>4</v>
      </c>
      <c r="JD255" s="144">
        <v>5</v>
      </c>
      <c r="JE255" s="144">
        <v>6</v>
      </c>
      <c r="JF255" s="362">
        <f t="shared" si="212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13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14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</row>
    <row r="256" spans="1:436" s="144" customFormat="1" x14ac:dyDescent="0.2">
      <c r="A256" s="55"/>
      <c r="B256" s="318">
        <v>7</v>
      </c>
      <c r="C256" s="319">
        <f t="shared" ca="1" si="209"/>
        <v>5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10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11"/>
        <v>7.5</v>
      </c>
      <c r="JD256" s="144">
        <v>7</v>
      </c>
      <c r="JE256" s="144">
        <v>8</v>
      </c>
      <c r="JF256" s="362">
        <f t="shared" si="212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13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14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</row>
    <row r="257" spans="1:413" s="144" customFormat="1" x14ac:dyDescent="0.2">
      <c r="A257" s="318"/>
      <c r="B257" s="318">
        <v>8</v>
      </c>
      <c r="C257" s="319">
        <f t="shared" ca="1" si="209"/>
        <v>132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10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11"/>
        <v>136.5</v>
      </c>
      <c r="JD257" s="144">
        <v>139</v>
      </c>
      <c r="JE257" s="144">
        <v>146</v>
      </c>
      <c r="JF257" s="362">
        <f t="shared" si="212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13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14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</row>
    <row r="258" spans="1:413" s="144" customFormat="1" x14ac:dyDescent="0.2">
      <c r="A258" s="55"/>
      <c r="B258" s="318">
        <v>9</v>
      </c>
      <c r="C258" s="319">
        <f t="shared" ca="1" si="209"/>
        <v>13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10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11"/>
        <v>6</v>
      </c>
      <c r="JD258" s="144">
        <v>6</v>
      </c>
      <c r="JE258" s="144">
        <v>6</v>
      </c>
      <c r="JF258" s="362">
        <f t="shared" si="212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13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14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</row>
    <row r="259" spans="1:413" s="144" customFormat="1" x14ac:dyDescent="0.2">
      <c r="A259" s="318"/>
      <c r="B259" s="318">
        <v>10</v>
      </c>
      <c r="C259" s="319">
        <f t="shared" ca="1" si="209"/>
        <v>37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10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11"/>
        <v>42</v>
      </c>
      <c r="JD259" s="144">
        <v>42</v>
      </c>
      <c r="JE259" s="144">
        <v>39</v>
      </c>
      <c r="JF259" s="362">
        <f t="shared" si="212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13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14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</row>
    <row r="260" spans="1:413" s="144" customFormat="1" x14ac:dyDescent="0.2">
      <c r="A260" s="55"/>
      <c r="B260" s="318">
        <v>11</v>
      </c>
      <c r="C260" s="319">
        <f t="shared" ca="1" si="209"/>
        <v>61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10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11"/>
        <v>89</v>
      </c>
      <c r="JD260" s="144">
        <v>90</v>
      </c>
      <c r="JE260" s="144">
        <v>93</v>
      </c>
      <c r="JF260" s="362">
        <f t="shared" si="212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13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14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</row>
    <row r="261" spans="1:413" s="144" customFormat="1" x14ac:dyDescent="0.2">
      <c r="A261" s="318"/>
      <c r="B261" s="318">
        <v>12</v>
      </c>
      <c r="C261" s="319">
        <f t="shared" ca="1" si="209"/>
        <v>131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10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11"/>
        <v>202</v>
      </c>
      <c r="JD261" s="144">
        <v>198</v>
      </c>
      <c r="JE261" s="144">
        <v>193</v>
      </c>
      <c r="JF261" s="362">
        <f t="shared" si="212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13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14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</row>
    <row r="262" spans="1:413" s="144" customFormat="1" x14ac:dyDescent="0.2">
      <c r="A262" s="55"/>
      <c r="B262" s="318">
        <v>13</v>
      </c>
      <c r="C262" s="319">
        <f t="shared" ca="1" si="209"/>
        <v>8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10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11"/>
        <v>28</v>
      </c>
      <c r="JD262" s="144">
        <v>29</v>
      </c>
      <c r="JE262" s="144">
        <v>25</v>
      </c>
      <c r="JF262" s="362">
        <f t="shared" si="212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13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14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</row>
    <row r="263" spans="1:413" s="144" customFormat="1" x14ac:dyDescent="0.2">
      <c r="A263" s="318"/>
      <c r="B263" s="318">
        <v>14</v>
      </c>
      <c r="C263" s="319">
        <f t="shared" ca="1" si="209"/>
        <v>9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10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11"/>
        <v>12.5</v>
      </c>
      <c r="JD263" s="144">
        <v>13</v>
      </c>
      <c r="JE263" s="144">
        <v>13</v>
      </c>
      <c r="JF263" s="362">
        <f t="shared" si="212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13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14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</row>
    <row r="264" spans="1:413" s="144" customFormat="1" x14ac:dyDescent="0.2">
      <c r="A264" s="55"/>
      <c r="B264" s="318">
        <v>15</v>
      </c>
      <c r="C264" s="319">
        <f t="shared" ca="1" si="209"/>
        <v>26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10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11"/>
        <v>54</v>
      </c>
      <c r="JD264" s="144">
        <v>54</v>
      </c>
      <c r="JE264" s="144">
        <v>48</v>
      </c>
      <c r="JF264" s="362">
        <f t="shared" si="212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13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14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</row>
    <row r="265" spans="1:413" s="144" customFormat="1" x14ac:dyDescent="0.2">
      <c r="A265" s="318"/>
      <c r="B265" s="318">
        <v>16</v>
      </c>
      <c r="C265" s="319">
        <f t="shared" ca="1" si="209"/>
        <v>32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10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11"/>
        <v>71.5</v>
      </c>
      <c r="JD265" s="144">
        <v>72</v>
      </c>
      <c r="JE265" s="144">
        <v>74</v>
      </c>
      <c r="JF265" s="362">
        <f t="shared" si="212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13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14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</row>
    <row r="266" spans="1:413" s="144" customFormat="1" x14ac:dyDescent="0.2">
      <c r="A266" s="55"/>
      <c r="B266" s="318">
        <v>17</v>
      </c>
      <c r="C266" s="319">
        <f t="shared" ca="1" si="209"/>
        <v>35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10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11"/>
        <v>70.5</v>
      </c>
      <c r="JD266" s="144">
        <v>71</v>
      </c>
      <c r="JE266" s="144">
        <v>75</v>
      </c>
      <c r="JF266" s="362">
        <f t="shared" si="212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13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14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</row>
    <row r="267" spans="1:413" s="144" customFormat="1" x14ac:dyDescent="0.2">
      <c r="A267" s="318"/>
      <c r="B267" s="318">
        <v>18</v>
      </c>
      <c r="C267" s="319">
        <f t="shared" ca="1" si="209"/>
        <v>20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10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11"/>
        <v>52.5</v>
      </c>
      <c r="JD267" s="144">
        <v>52</v>
      </c>
      <c r="JE267" s="144">
        <v>50</v>
      </c>
      <c r="JF267" s="362">
        <f t="shared" si="212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13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14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</row>
    <row r="268" spans="1:413" s="144" customFormat="1" x14ac:dyDescent="0.2">
      <c r="A268" s="55"/>
      <c r="B268" s="318">
        <v>19</v>
      </c>
      <c r="C268" s="319">
        <f t="shared" ca="1" si="209"/>
        <v>5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10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11"/>
        <v>4</v>
      </c>
      <c r="JD268" s="144">
        <v>4</v>
      </c>
      <c r="JE268" s="144">
        <v>3</v>
      </c>
      <c r="JF268" s="362">
        <f t="shared" si="212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13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14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</row>
    <row r="269" spans="1:413" s="144" customFormat="1" x14ac:dyDescent="0.2">
      <c r="A269" s="318"/>
      <c r="B269" s="318">
        <v>20</v>
      </c>
      <c r="C269" s="319">
        <f t="shared" ca="1" si="209"/>
        <v>35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10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11"/>
        <v>52.5</v>
      </c>
      <c r="JD269" s="144">
        <v>54</v>
      </c>
      <c r="JE269" s="144">
        <v>59</v>
      </c>
      <c r="JF269" s="362">
        <f t="shared" si="212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13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14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</row>
    <row r="270" spans="1:413" s="144" customFormat="1" x14ac:dyDescent="0.2">
      <c r="A270" s="55"/>
      <c r="B270" s="318">
        <v>21</v>
      </c>
      <c r="C270" s="319">
        <f t="shared" ca="1" si="209"/>
        <v>26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10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11"/>
        <v>51</v>
      </c>
      <c r="JD270" s="144">
        <v>48</v>
      </c>
      <c r="JE270" s="144">
        <v>61</v>
      </c>
      <c r="JF270" s="362">
        <f t="shared" si="212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13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14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</row>
    <row r="271" spans="1:413" s="144" customFormat="1" x14ac:dyDescent="0.2">
      <c r="A271" s="318"/>
      <c r="B271" s="318">
        <v>22</v>
      </c>
      <c r="C271" s="319">
        <f t="shared" ca="1" si="209"/>
        <v>82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10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11"/>
        <v>100.5</v>
      </c>
      <c r="JD271" s="144">
        <v>107</v>
      </c>
      <c r="JE271" s="144">
        <v>116</v>
      </c>
      <c r="JF271" s="362">
        <f t="shared" si="212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13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14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</row>
    <row r="272" spans="1:413" s="144" customFormat="1" x14ac:dyDescent="0.2">
      <c r="A272" s="55"/>
      <c r="B272" s="318">
        <v>23</v>
      </c>
      <c r="C272" s="319">
        <f t="shared" ca="1" si="209"/>
        <v>105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10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11"/>
        <v>265.5</v>
      </c>
      <c r="JD272" s="144">
        <v>266</v>
      </c>
      <c r="JE272" s="144">
        <v>272</v>
      </c>
      <c r="JF272" s="362">
        <f t="shared" si="212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13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14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</row>
    <row r="273" spans="1:436" s="144" customFormat="1" x14ac:dyDescent="0.2">
      <c r="A273" s="318"/>
      <c r="B273" s="318">
        <v>24</v>
      </c>
      <c r="C273" s="319">
        <f t="shared" ca="1" si="209"/>
        <v>25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10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11"/>
        <v>69.5</v>
      </c>
      <c r="JD273" s="144">
        <v>93</v>
      </c>
      <c r="JE273" s="144">
        <v>47</v>
      </c>
      <c r="JF273" s="362">
        <f t="shared" si="212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13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14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</row>
    <row r="274" spans="1:436" x14ac:dyDescent="0.2">
      <c r="A274" s="55"/>
      <c r="B274" s="27" t="s">
        <v>45</v>
      </c>
      <c r="C274" s="174">
        <f ca="1">SUM(C250:C273)</f>
        <v>874</v>
      </c>
      <c r="D274" s="154"/>
      <c r="E274" s="154"/>
      <c r="F274" s="154"/>
      <c r="G274" s="325">
        <f t="shared" ref="G274:R274" si="215">SUM(G250:G273)</f>
        <v>956</v>
      </c>
      <c r="H274" s="325">
        <f t="shared" si="215"/>
        <v>962</v>
      </c>
      <c r="I274" s="325">
        <f t="shared" si="215"/>
        <v>961</v>
      </c>
      <c r="J274" s="325">
        <f t="shared" si="215"/>
        <v>960</v>
      </c>
      <c r="K274" s="325">
        <f t="shared" si="215"/>
        <v>978</v>
      </c>
      <c r="L274" s="325">
        <f t="shared" si="215"/>
        <v>971</v>
      </c>
      <c r="M274" s="325">
        <f t="shared" si="215"/>
        <v>987</v>
      </c>
      <c r="N274" s="325">
        <f t="shared" si="215"/>
        <v>987</v>
      </c>
      <c r="O274" s="325">
        <f t="shared" si="215"/>
        <v>970</v>
      </c>
      <c r="P274" s="325">
        <f t="shared" si="215"/>
        <v>985</v>
      </c>
      <c r="Q274" s="325">
        <f t="shared" si="215"/>
        <v>983</v>
      </c>
      <c r="R274" s="325">
        <f t="shared" si="215"/>
        <v>988</v>
      </c>
      <c r="S274" s="325">
        <f t="shared" ref="S274:CD274" si="216">SUM(S250:S273)</f>
        <v>997</v>
      </c>
      <c r="T274" s="325">
        <f t="shared" si="216"/>
        <v>981</v>
      </c>
      <c r="U274" s="325">
        <f t="shared" si="216"/>
        <v>998</v>
      </c>
      <c r="V274" s="325">
        <f t="shared" si="216"/>
        <v>1010</v>
      </c>
      <c r="W274" s="325">
        <f t="shared" si="216"/>
        <v>1018</v>
      </c>
      <c r="X274" s="325">
        <f t="shared" si="216"/>
        <v>1009</v>
      </c>
      <c r="Y274" s="325">
        <f t="shared" si="216"/>
        <v>1016</v>
      </c>
      <c r="Z274" s="325">
        <f t="shared" si="216"/>
        <v>1034</v>
      </c>
      <c r="AA274" s="325">
        <f t="shared" si="216"/>
        <v>1040</v>
      </c>
      <c r="AB274" s="325">
        <f t="shared" si="216"/>
        <v>1037</v>
      </c>
      <c r="AC274" s="325">
        <f t="shared" si="216"/>
        <v>1033</v>
      </c>
      <c r="AD274" s="325">
        <f t="shared" si="216"/>
        <v>1041</v>
      </c>
      <c r="AE274" s="325">
        <f t="shared" si="216"/>
        <v>1075</v>
      </c>
      <c r="AF274" s="325">
        <f t="shared" si="216"/>
        <v>1087</v>
      </c>
      <c r="AG274" s="325">
        <f t="shared" si="216"/>
        <v>1070</v>
      </c>
      <c r="AH274" s="325">
        <f t="shared" si="216"/>
        <v>1055</v>
      </c>
      <c r="AI274" s="325">
        <f t="shared" si="216"/>
        <v>1076</v>
      </c>
      <c r="AJ274" s="325">
        <f t="shared" si="216"/>
        <v>1096</v>
      </c>
      <c r="AK274" s="325">
        <f t="shared" si="216"/>
        <v>1107</v>
      </c>
      <c r="AL274" s="325">
        <f t="shared" si="216"/>
        <v>1104</v>
      </c>
      <c r="AM274" s="325">
        <f t="shared" si="216"/>
        <v>1119</v>
      </c>
      <c r="AN274" s="325">
        <f t="shared" si="216"/>
        <v>1122</v>
      </c>
      <c r="AO274" s="325">
        <f t="shared" si="216"/>
        <v>1142</v>
      </c>
      <c r="AP274" s="325">
        <f t="shared" si="216"/>
        <v>1146.5</v>
      </c>
      <c r="AQ274" s="325">
        <f t="shared" si="216"/>
        <v>1151</v>
      </c>
      <c r="AR274" s="325">
        <f t="shared" si="216"/>
        <v>1147</v>
      </c>
      <c r="AS274" s="325">
        <f t="shared" si="216"/>
        <v>1153</v>
      </c>
      <c r="AT274" s="325">
        <f t="shared" si="216"/>
        <v>1139</v>
      </c>
      <c r="AU274" s="325">
        <f t="shared" si="216"/>
        <v>1134</v>
      </c>
      <c r="AV274" s="325">
        <f t="shared" si="216"/>
        <v>1159</v>
      </c>
      <c r="AW274" s="420">
        <f t="shared" si="216"/>
        <v>1173</v>
      </c>
      <c r="AX274" s="420">
        <f t="shared" si="216"/>
        <v>1208</v>
      </c>
      <c r="AY274" s="420">
        <f t="shared" si="216"/>
        <v>1207</v>
      </c>
      <c r="AZ274" s="420">
        <f t="shared" si="216"/>
        <v>1208</v>
      </c>
      <c r="BA274" s="420">
        <f t="shared" si="216"/>
        <v>1211</v>
      </c>
      <c r="BB274" s="420">
        <f t="shared" si="216"/>
        <v>1222</v>
      </c>
      <c r="BC274" s="420">
        <f t="shared" si="216"/>
        <v>1213</v>
      </c>
      <c r="BD274" s="420">
        <f t="shared" si="216"/>
        <v>1251</v>
      </c>
      <c r="BE274" s="420">
        <f t="shared" si="216"/>
        <v>1282</v>
      </c>
      <c r="BF274" s="420">
        <f t="shared" si="216"/>
        <v>1285</v>
      </c>
      <c r="BG274" s="325">
        <f t="shared" si="216"/>
        <v>1278</v>
      </c>
      <c r="BH274" s="325">
        <f t="shared" si="216"/>
        <v>1252</v>
      </c>
      <c r="BI274" s="325">
        <f t="shared" si="216"/>
        <v>1255</v>
      </c>
      <c r="BJ274" s="325">
        <f t="shared" si="216"/>
        <v>1240</v>
      </c>
      <c r="BK274" s="325">
        <f t="shared" si="216"/>
        <v>1252</v>
      </c>
      <c r="BL274" s="325">
        <f t="shared" si="216"/>
        <v>1211</v>
      </c>
      <c r="BM274" s="325">
        <f t="shared" si="216"/>
        <v>1219</v>
      </c>
      <c r="BN274" s="325">
        <f t="shared" si="216"/>
        <v>1213</v>
      </c>
      <c r="BO274" s="325">
        <f t="shared" si="216"/>
        <v>1232</v>
      </c>
      <c r="BP274" s="325">
        <f t="shared" si="216"/>
        <v>1208</v>
      </c>
      <c r="BQ274" s="325">
        <f t="shared" si="216"/>
        <v>1180</v>
      </c>
      <c r="BR274" s="325">
        <f t="shared" si="216"/>
        <v>1165</v>
      </c>
      <c r="BS274" s="325">
        <f t="shared" si="216"/>
        <v>0</v>
      </c>
      <c r="BT274" s="325">
        <f t="shared" si="216"/>
        <v>1063</v>
      </c>
      <c r="BU274" s="325">
        <f t="shared" si="216"/>
        <v>1114</v>
      </c>
      <c r="BV274" s="325">
        <f t="shared" si="216"/>
        <v>1142</v>
      </c>
      <c r="BW274" s="325">
        <f t="shared" si="216"/>
        <v>1190</v>
      </c>
      <c r="BX274" s="325">
        <f t="shared" si="216"/>
        <v>1218</v>
      </c>
      <c r="BY274" s="325">
        <f t="shared" si="216"/>
        <v>1231</v>
      </c>
      <c r="BZ274" s="325">
        <f t="shared" si="216"/>
        <v>1262</v>
      </c>
      <c r="CA274" s="325">
        <f t="shared" si="216"/>
        <v>1289</v>
      </c>
      <c r="CB274" s="325">
        <f t="shared" si="216"/>
        <v>1305</v>
      </c>
      <c r="CC274" s="325">
        <f t="shared" si="216"/>
        <v>1285</v>
      </c>
      <c r="CD274" s="325">
        <f t="shared" si="216"/>
        <v>1305</v>
      </c>
      <c r="CE274" s="325">
        <f t="shared" ref="CE274:EP274" si="217">SUM(CE250:CE273)</f>
        <v>1323</v>
      </c>
      <c r="CF274" s="325">
        <f t="shared" si="217"/>
        <v>1351</v>
      </c>
      <c r="CG274" s="325">
        <f t="shared" si="217"/>
        <v>1359</v>
      </c>
      <c r="CH274" s="325">
        <f t="shared" si="217"/>
        <v>1362</v>
      </c>
      <c r="CI274" s="325">
        <f t="shared" si="217"/>
        <v>1379</v>
      </c>
      <c r="CJ274" s="325">
        <f t="shared" si="217"/>
        <v>1391</v>
      </c>
      <c r="CK274" s="325">
        <f t="shared" si="217"/>
        <v>1432</v>
      </c>
      <c r="CL274" s="325">
        <f t="shared" si="217"/>
        <v>1434</v>
      </c>
      <c r="CM274" s="325">
        <f t="shared" si="217"/>
        <v>1428</v>
      </c>
      <c r="CN274" s="325">
        <f t="shared" si="217"/>
        <v>1449</v>
      </c>
      <c r="CO274" s="325">
        <f t="shared" si="217"/>
        <v>1492</v>
      </c>
      <c r="CP274" s="325">
        <f t="shared" si="217"/>
        <v>1486</v>
      </c>
      <c r="CQ274" s="325">
        <f t="shared" si="217"/>
        <v>1481</v>
      </c>
      <c r="CR274" s="325">
        <f t="shared" si="217"/>
        <v>1516</v>
      </c>
      <c r="CS274" s="325">
        <f t="shared" si="217"/>
        <v>1539</v>
      </c>
      <c r="CT274" s="325">
        <f t="shared" si="217"/>
        <v>1525</v>
      </c>
      <c r="CU274" s="325">
        <f t="shared" si="217"/>
        <v>1533</v>
      </c>
      <c r="CV274" s="325">
        <f t="shared" si="217"/>
        <v>1584</v>
      </c>
      <c r="CW274" s="325">
        <f t="shared" si="217"/>
        <v>1566</v>
      </c>
      <c r="CX274" s="325">
        <f t="shared" si="217"/>
        <v>1652</v>
      </c>
      <c r="CY274" s="325">
        <f t="shared" si="217"/>
        <v>1656</v>
      </c>
      <c r="CZ274" s="325">
        <f t="shared" si="217"/>
        <v>1646</v>
      </c>
      <c r="DA274" s="325">
        <f t="shared" si="217"/>
        <v>1682</v>
      </c>
      <c r="DB274" s="325">
        <f t="shared" si="217"/>
        <v>1700</v>
      </c>
      <c r="DC274" s="325">
        <f t="shared" si="217"/>
        <v>1703</v>
      </c>
      <c r="DD274" s="325">
        <f t="shared" si="217"/>
        <v>1692</v>
      </c>
      <c r="DE274" s="325">
        <f t="shared" si="217"/>
        <v>1691</v>
      </c>
      <c r="DF274" s="325">
        <f t="shared" si="217"/>
        <v>1670</v>
      </c>
      <c r="DG274" s="325">
        <f t="shared" si="217"/>
        <v>1649</v>
      </c>
      <c r="DH274" s="325">
        <f t="shared" si="217"/>
        <v>1602</v>
      </c>
      <c r="DI274" s="325">
        <f t="shared" si="217"/>
        <v>1628</v>
      </c>
      <c r="DJ274" s="325">
        <f t="shared" si="217"/>
        <v>1624</v>
      </c>
      <c r="DK274" s="325">
        <f t="shared" si="217"/>
        <v>1644</v>
      </c>
      <c r="DL274" s="325">
        <f t="shared" si="217"/>
        <v>1599</v>
      </c>
      <c r="DM274" s="325">
        <f t="shared" si="217"/>
        <v>1607</v>
      </c>
      <c r="DN274" s="325">
        <f t="shared" si="217"/>
        <v>1626</v>
      </c>
      <c r="DO274" s="325">
        <f t="shared" si="217"/>
        <v>1627</v>
      </c>
      <c r="DP274" s="325">
        <f t="shared" si="217"/>
        <v>1570</v>
      </c>
      <c r="DQ274" s="325">
        <f t="shared" si="217"/>
        <v>1569</v>
      </c>
      <c r="DR274" s="396">
        <f t="shared" si="217"/>
        <v>1546</v>
      </c>
      <c r="DS274" s="325">
        <f t="shared" si="217"/>
        <v>1562</v>
      </c>
      <c r="DT274" s="396">
        <f t="shared" si="217"/>
        <v>1531</v>
      </c>
      <c r="DU274" s="396">
        <f t="shared" si="217"/>
        <v>1512</v>
      </c>
      <c r="DV274" s="396">
        <f t="shared" si="217"/>
        <v>1505</v>
      </c>
      <c r="DW274" s="396">
        <f t="shared" si="217"/>
        <v>1525</v>
      </c>
      <c r="DX274" s="396">
        <f t="shared" si="217"/>
        <v>1520</v>
      </c>
      <c r="DY274" s="396">
        <f t="shared" si="217"/>
        <v>1495</v>
      </c>
      <c r="DZ274" s="396">
        <f t="shared" si="217"/>
        <v>1504</v>
      </c>
      <c r="EA274" s="396">
        <f t="shared" si="217"/>
        <v>1496</v>
      </c>
      <c r="EB274" s="396">
        <f t="shared" si="217"/>
        <v>1486</v>
      </c>
      <c r="EC274" s="396">
        <f t="shared" si="217"/>
        <v>1480</v>
      </c>
      <c r="ED274" s="396">
        <f t="shared" si="217"/>
        <v>1468</v>
      </c>
      <c r="EE274" s="396">
        <f t="shared" si="217"/>
        <v>1482</v>
      </c>
      <c r="EF274" s="396">
        <f t="shared" si="217"/>
        <v>1509</v>
      </c>
      <c r="EG274" s="396">
        <f t="shared" si="217"/>
        <v>1482</v>
      </c>
      <c r="EH274" s="396">
        <f t="shared" si="217"/>
        <v>1457</v>
      </c>
      <c r="EI274" s="396">
        <f t="shared" si="217"/>
        <v>1462</v>
      </c>
      <c r="EJ274" s="396">
        <f t="shared" si="217"/>
        <v>1447</v>
      </c>
      <c r="EK274" s="396">
        <f t="shared" si="217"/>
        <v>1452</v>
      </c>
      <c r="EL274" s="396">
        <f t="shared" si="217"/>
        <v>1415</v>
      </c>
      <c r="EM274" s="396">
        <f t="shared" si="217"/>
        <v>1413</v>
      </c>
      <c r="EN274" s="396">
        <f t="shared" si="217"/>
        <v>1421</v>
      </c>
      <c r="EO274" s="396">
        <f t="shared" si="217"/>
        <v>1422</v>
      </c>
      <c r="EP274" s="396">
        <f t="shared" si="217"/>
        <v>1384</v>
      </c>
      <c r="EQ274" s="396">
        <f t="shared" ref="EQ274:EV274" si="218">SUM(EQ250:EQ273)</f>
        <v>1375</v>
      </c>
      <c r="ER274" s="396">
        <f t="shared" si="218"/>
        <v>1373</v>
      </c>
      <c r="ES274" s="396">
        <f t="shared" si="218"/>
        <v>1361</v>
      </c>
      <c r="ET274" s="396">
        <f t="shared" si="218"/>
        <v>1337</v>
      </c>
      <c r="EU274" s="396">
        <f t="shared" si="218"/>
        <v>1319</v>
      </c>
      <c r="EV274" s="396">
        <f t="shared" si="218"/>
        <v>1295</v>
      </c>
      <c r="EW274" s="414">
        <v>1283</v>
      </c>
      <c r="EX274" s="396">
        <f t="shared" ref="EX274:FC274" si="219">SUM(EX250:EX273)</f>
        <v>1297</v>
      </c>
      <c r="EY274" s="396">
        <f t="shared" si="219"/>
        <v>1265</v>
      </c>
      <c r="EZ274" s="396">
        <f t="shared" si="219"/>
        <v>1280</v>
      </c>
      <c r="FA274" s="396">
        <f t="shared" si="219"/>
        <v>1305</v>
      </c>
      <c r="FB274" s="396">
        <f t="shared" si="219"/>
        <v>1321</v>
      </c>
      <c r="FC274" s="396">
        <f t="shared" si="219"/>
        <v>1299</v>
      </c>
      <c r="FD274" s="396">
        <f t="shared" ref="FD274:FN274" si="220">SUM(FD250:FD273)</f>
        <v>1337</v>
      </c>
      <c r="FE274" s="418">
        <f t="shared" si="220"/>
        <v>1348</v>
      </c>
      <c r="FF274" s="396">
        <f t="shared" si="220"/>
        <v>1369</v>
      </c>
      <c r="FG274" s="396">
        <f t="shared" si="220"/>
        <v>1373</v>
      </c>
      <c r="FH274" s="396">
        <f t="shared" si="220"/>
        <v>1375</v>
      </c>
      <c r="FI274" s="396">
        <f t="shared" si="220"/>
        <v>1392</v>
      </c>
      <c r="FJ274" s="396">
        <f t="shared" si="220"/>
        <v>1383</v>
      </c>
      <c r="FK274" s="396">
        <f t="shared" si="220"/>
        <v>1389</v>
      </c>
      <c r="FL274" s="396">
        <f t="shared" si="220"/>
        <v>1380</v>
      </c>
      <c r="FM274" s="396">
        <f t="shared" si="220"/>
        <v>1380</v>
      </c>
      <c r="FN274" s="396">
        <f t="shared" si="220"/>
        <v>1395</v>
      </c>
      <c r="FO274" s="396">
        <f t="shared" ref="FO274:HZ274" si="221">SUM(FO250:FO273)</f>
        <v>1407</v>
      </c>
      <c r="FP274" s="396">
        <f t="shared" si="221"/>
        <v>1370</v>
      </c>
      <c r="FQ274" s="396">
        <f t="shared" si="221"/>
        <v>1382</v>
      </c>
      <c r="FR274" s="396">
        <f t="shared" si="221"/>
        <v>1387</v>
      </c>
      <c r="FS274" s="396">
        <f t="shared" si="221"/>
        <v>1409</v>
      </c>
      <c r="FT274" s="396">
        <f t="shared" si="221"/>
        <v>1424</v>
      </c>
      <c r="FU274" s="396">
        <f t="shared" si="221"/>
        <v>1381</v>
      </c>
      <c r="FV274" s="396">
        <f t="shared" si="221"/>
        <v>1379</v>
      </c>
      <c r="FW274" s="396">
        <f t="shared" si="221"/>
        <v>1401</v>
      </c>
      <c r="FX274" s="396">
        <f t="shared" si="221"/>
        <v>1371</v>
      </c>
      <c r="FY274" s="396">
        <f t="shared" si="221"/>
        <v>1382</v>
      </c>
      <c r="FZ274" s="396">
        <f t="shared" si="221"/>
        <v>1376</v>
      </c>
      <c r="GA274" s="396">
        <f t="shared" si="221"/>
        <v>1376</v>
      </c>
      <c r="GB274" s="396">
        <f t="shared" si="221"/>
        <v>1377</v>
      </c>
      <c r="GC274" s="396">
        <f t="shared" si="221"/>
        <v>1335</v>
      </c>
      <c r="GD274" s="396">
        <f t="shared" si="221"/>
        <v>1317</v>
      </c>
      <c r="GE274" s="396">
        <f t="shared" si="221"/>
        <v>1318</v>
      </c>
      <c r="GF274" s="396">
        <f t="shared" si="221"/>
        <v>1364</v>
      </c>
      <c r="GG274" s="396">
        <f t="shared" si="221"/>
        <v>1370</v>
      </c>
      <c r="GH274" s="396">
        <f t="shared" si="221"/>
        <v>1349</v>
      </c>
      <c r="GI274" s="396">
        <f t="shared" si="221"/>
        <v>1352</v>
      </c>
      <c r="GJ274" s="396">
        <f t="shared" si="221"/>
        <v>1362</v>
      </c>
      <c r="GK274" s="396">
        <f t="shared" si="221"/>
        <v>1387</v>
      </c>
      <c r="GL274" s="396">
        <f t="shared" si="221"/>
        <v>1354</v>
      </c>
      <c r="GM274" s="396">
        <f t="shared" si="221"/>
        <v>1379</v>
      </c>
      <c r="GN274" s="396">
        <f t="shared" si="221"/>
        <v>1387</v>
      </c>
      <c r="GO274" s="396">
        <f t="shared" si="221"/>
        <v>1409</v>
      </c>
      <c r="GP274" s="396">
        <f t="shared" si="221"/>
        <v>1389</v>
      </c>
      <c r="GQ274" s="396">
        <f t="shared" si="221"/>
        <v>1341</v>
      </c>
      <c r="GR274" s="396">
        <f t="shared" si="221"/>
        <v>1334</v>
      </c>
      <c r="GS274" s="396">
        <f t="shared" si="221"/>
        <v>1373</v>
      </c>
      <c r="GT274" s="396">
        <f t="shared" si="221"/>
        <v>1364</v>
      </c>
      <c r="GU274" s="396">
        <f t="shared" si="221"/>
        <v>1348</v>
      </c>
      <c r="GV274" s="396">
        <f t="shared" si="221"/>
        <v>1378</v>
      </c>
      <c r="GW274" s="396">
        <f t="shared" si="221"/>
        <v>1411</v>
      </c>
      <c r="GX274" s="396">
        <f t="shared" si="221"/>
        <v>1444</v>
      </c>
      <c r="GY274" s="396">
        <f t="shared" si="221"/>
        <v>1402</v>
      </c>
      <c r="GZ274" s="396">
        <f t="shared" si="221"/>
        <v>1446</v>
      </c>
      <c r="HA274" s="396">
        <f t="shared" si="221"/>
        <v>1449</v>
      </c>
      <c r="HB274" s="396">
        <f t="shared" si="221"/>
        <v>1469</v>
      </c>
      <c r="HC274" s="396">
        <f t="shared" si="221"/>
        <v>1460</v>
      </c>
      <c r="HD274" s="396">
        <f t="shared" si="221"/>
        <v>1479</v>
      </c>
      <c r="HE274" s="396">
        <f t="shared" si="221"/>
        <v>1530</v>
      </c>
      <c r="HF274" s="396">
        <f t="shared" si="221"/>
        <v>1569</v>
      </c>
      <c r="HG274" s="396">
        <f t="shared" si="221"/>
        <v>1536</v>
      </c>
      <c r="HH274" s="396">
        <f t="shared" si="221"/>
        <v>1491</v>
      </c>
      <c r="HI274" s="396">
        <f t="shared" si="221"/>
        <v>1468</v>
      </c>
      <c r="HJ274" s="396">
        <f t="shared" si="221"/>
        <v>1465</v>
      </c>
      <c r="HK274" s="396">
        <f t="shared" si="221"/>
        <v>1486</v>
      </c>
      <c r="HL274" s="396">
        <f t="shared" si="221"/>
        <v>1459</v>
      </c>
      <c r="HM274" s="396">
        <f t="shared" si="221"/>
        <v>1488</v>
      </c>
      <c r="HN274" s="396">
        <f t="shared" si="221"/>
        <v>1455</v>
      </c>
      <c r="HO274" s="396">
        <f t="shared" si="221"/>
        <v>1441</v>
      </c>
      <c r="HP274" s="396">
        <f t="shared" si="221"/>
        <v>1413</v>
      </c>
      <c r="HQ274" s="396">
        <f t="shared" si="221"/>
        <v>1395</v>
      </c>
      <c r="HR274" s="396">
        <f t="shared" si="221"/>
        <v>1448</v>
      </c>
      <c r="HS274" s="396">
        <f t="shared" si="221"/>
        <v>1402</v>
      </c>
      <c r="HT274" s="396">
        <f t="shared" si="221"/>
        <v>1361</v>
      </c>
      <c r="HU274" s="396">
        <f t="shared" si="221"/>
        <v>1338</v>
      </c>
      <c r="HV274" s="396">
        <f t="shared" si="221"/>
        <v>1331</v>
      </c>
      <c r="HW274" s="396">
        <f t="shared" si="221"/>
        <v>1354</v>
      </c>
      <c r="HX274" s="396">
        <f t="shared" si="221"/>
        <v>1388</v>
      </c>
      <c r="HY274" s="396">
        <f t="shared" si="221"/>
        <v>1337</v>
      </c>
      <c r="HZ274" s="396">
        <f t="shared" si="221"/>
        <v>1342</v>
      </c>
      <c r="IA274" s="396">
        <f t="shared" ref="IA274:KL274" si="222">SUM(IA250:IA273)</f>
        <v>1367</v>
      </c>
      <c r="IB274" s="396">
        <f t="shared" si="222"/>
        <v>1406</v>
      </c>
      <c r="IC274" s="396">
        <f t="shared" si="222"/>
        <v>1404</v>
      </c>
      <c r="ID274" s="396">
        <f t="shared" si="222"/>
        <v>1392</v>
      </c>
      <c r="IE274" s="396">
        <f t="shared" si="222"/>
        <v>1419</v>
      </c>
      <c r="IF274" s="396">
        <f t="shared" si="222"/>
        <v>1453</v>
      </c>
      <c r="IG274" s="396">
        <f t="shared" si="222"/>
        <v>1460</v>
      </c>
      <c r="IH274" s="396">
        <f t="shared" si="222"/>
        <v>1430</v>
      </c>
      <c r="II274" s="396">
        <f t="shared" si="222"/>
        <v>1413</v>
      </c>
      <c r="IJ274" s="396">
        <f t="shared" si="222"/>
        <v>1432</v>
      </c>
      <c r="IK274" s="396">
        <f t="shared" si="222"/>
        <v>1446</v>
      </c>
      <c r="IL274" s="396">
        <f t="shared" si="222"/>
        <v>1382</v>
      </c>
      <c r="IM274" s="396">
        <f t="shared" si="222"/>
        <v>1371</v>
      </c>
      <c r="IN274" s="442">
        <f t="shared" si="222"/>
        <v>1396</v>
      </c>
      <c r="IO274" s="396">
        <f t="shared" si="222"/>
        <v>1421</v>
      </c>
      <c r="IP274" s="396">
        <f t="shared" si="222"/>
        <v>1439</v>
      </c>
      <c r="IQ274" s="396">
        <f t="shared" si="222"/>
        <v>1398</v>
      </c>
      <c r="IR274" s="396">
        <f t="shared" si="222"/>
        <v>1403</v>
      </c>
      <c r="IS274" s="396">
        <f t="shared" si="222"/>
        <v>1410</v>
      </c>
      <c r="IT274" s="396">
        <f t="shared" si="222"/>
        <v>1387</v>
      </c>
      <c r="IU274" s="396">
        <f t="shared" si="222"/>
        <v>1341</v>
      </c>
      <c r="IV274" s="396">
        <f t="shared" si="222"/>
        <v>1347</v>
      </c>
      <c r="IW274" s="396">
        <f t="shared" si="222"/>
        <v>1359</v>
      </c>
      <c r="IX274" s="396">
        <f t="shared" si="222"/>
        <v>1381</v>
      </c>
      <c r="IY274" s="396">
        <f t="shared" si="222"/>
        <v>1399</v>
      </c>
      <c r="IZ274" s="396">
        <f t="shared" si="222"/>
        <v>1392</v>
      </c>
      <c r="JA274" s="396">
        <f t="shared" si="222"/>
        <v>1360</v>
      </c>
      <c r="JB274" s="396">
        <f t="shared" si="222"/>
        <v>1375</v>
      </c>
      <c r="JC274" s="442">
        <f t="shared" si="222"/>
        <v>1402.5</v>
      </c>
      <c r="JD274" s="396">
        <f t="shared" si="222"/>
        <v>1430</v>
      </c>
      <c r="JE274" s="396">
        <f t="shared" si="222"/>
        <v>1418</v>
      </c>
      <c r="JF274" s="454">
        <f t="shared" si="222"/>
        <v>1415.5</v>
      </c>
      <c r="JG274" s="396">
        <f t="shared" si="222"/>
        <v>1413</v>
      </c>
      <c r="JH274" s="396">
        <f t="shared" si="222"/>
        <v>1359</v>
      </c>
      <c r="JI274" s="396">
        <f t="shared" si="222"/>
        <v>1403</v>
      </c>
      <c r="JJ274" s="396">
        <f t="shared" si="222"/>
        <v>1353</v>
      </c>
      <c r="JK274" s="396">
        <f t="shared" si="222"/>
        <v>1376</v>
      </c>
      <c r="JL274" s="396">
        <f t="shared" si="222"/>
        <v>1423</v>
      </c>
      <c r="JM274" s="396">
        <f t="shared" si="222"/>
        <v>1345</v>
      </c>
      <c r="JN274" s="442">
        <f t="shared" si="222"/>
        <v>1360.5</v>
      </c>
      <c r="JO274" s="396">
        <f t="shared" si="222"/>
        <v>1376</v>
      </c>
      <c r="JP274" s="396">
        <f t="shared" si="222"/>
        <v>1314</v>
      </c>
      <c r="JQ274" s="396">
        <f t="shared" si="222"/>
        <v>1252</v>
      </c>
      <c r="JR274" s="396">
        <f t="shared" si="222"/>
        <v>1301</v>
      </c>
      <c r="JS274" s="396">
        <f t="shared" si="222"/>
        <v>1273</v>
      </c>
      <c r="JT274" s="396">
        <f t="shared" si="222"/>
        <v>1297</v>
      </c>
      <c r="JU274" s="396">
        <f t="shared" si="222"/>
        <v>1250</v>
      </c>
      <c r="JV274" s="442">
        <f t="shared" si="222"/>
        <v>1258.5</v>
      </c>
      <c r="JW274" s="396">
        <f t="shared" si="222"/>
        <v>1267</v>
      </c>
      <c r="JX274" s="396">
        <f t="shared" si="222"/>
        <v>1275</v>
      </c>
      <c r="JY274" s="396">
        <f t="shared" si="222"/>
        <v>1214</v>
      </c>
      <c r="JZ274" s="396">
        <f t="shared" si="222"/>
        <v>1215</v>
      </c>
      <c r="KA274" s="396">
        <f t="shared" si="222"/>
        <v>1216</v>
      </c>
      <c r="KB274" s="396">
        <f t="shared" si="222"/>
        <v>1231</v>
      </c>
      <c r="KC274" s="396">
        <f t="shared" si="222"/>
        <v>1232</v>
      </c>
      <c r="KD274" s="396">
        <f t="shared" si="222"/>
        <v>1233</v>
      </c>
      <c r="KE274" s="396">
        <f t="shared" si="222"/>
        <v>1189</v>
      </c>
      <c r="KF274" s="396">
        <f t="shared" si="222"/>
        <v>1211</v>
      </c>
      <c r="KG274" s="396">
        <f t="shared" si="222"/>
        <v>1217</v>
      </c>
      <c r="KH274" s="396">
        <f t="shared" si="222"/>
        <v>1213</v>
      </c>
      <c r="KI274" s="396">
        <f t="shared" si="222"/>
        <v>1191</v>
      </c>
      <c r="KJ274" s="396">
        <f t="shared" si="222"/>
        <v>1235</v>
      </c>
      <c r="KK274" s="396">
        <f t="shared" si="222"/>
        <v>1198</v>
      </c>
      <c r="KL274" s="396">
        <f t="shared" si="222"/>
        <v>1217</v>
      </c>
      <c r="KM274" s="396">
        <f t="shared" ref="KM274:MX274" si="223">SUM(KM250:KM273)</f>
        <v>1206</v>
      </c>
      <c r="KN274" s="396">
        <f t="shared" si="223"/>
        <v>1218</v>
      </c>
      <c r="KO274" s="396">
        <f t="shared" si="223"/>
        <v>1219</v>
      </c>
      <c r="KP274" s="396">
        <f t="shared" si="223"/>
        <v>1197</v>
      </c>
      <c r="KQ274" s="396">
        <f t="shared" si="223"/>
        <v>1194</v>
      </c>
      <c r="KR274" s="396">
        <f t="shared" si="223"/>
        <v>1218</v>
      </c>
      <c r="KS274" s="396">
        <f t="shared" si="223"/>
        <v>1218</v>
      </c>
      <c r="KT274" s="396">
        <f t="shared" si="223"/>
        <v>1302</v>
      </c>
      <c r="KU274" s="396">
        <f t="shared" si="223"/>
        <v>1512</v>
      </c>
      <c r="KV274" s="396">
        <f t="shared" si="223"/>
        <v>1618</v>
      </c>
      <c r="KW274" s="396">
        <f t="shared" si="223"/>
        <v>1312</v>
      </c>
      <c r="KX274" s="396">
        <f t="shared" si="223"/>
        <v>1356</v>
      </c>
      <c r="KY274" s="396">
        <f t="shared" si="223"/>
        <v>1342</v>
      </c>
      <c r="KZ274" s="396">
        <f t="shared" si="223"/>
        <v>1440</v>
      </c>
      <c r="LA274" s="396">
        <f t="shared" si="223"/>
        <v>1466</v>
      </c>
      <c r="LB274" s="396">
        <f t="shared" si="223"/>
        <v>1466</v>
      </c>
      <c r="LC274" s="396">
        <f t="shared" si="223"/>
        <v>1445</v>
      </c>
      <c r="LD274" s="396">
        <f t="shared" si="223"/>
        <v>1414</v>
      </c>
      <c r="LE274" s="396">
        <f t="shared" si="223"/>
        <v>1421</v>
      </c>
      <c r="LF274" s="396">
        <f t="shared" si="223"/>
        <v>1455</v>
      </c>
      <c r="LG274" s="396">
        <f t="shared" si="223"/>
        <v>1461</v>
      </c>
      <c r="LH274" s="396">
        <f t="shared" si="223"/>
        <v>1374</v>
      </c>
      <c r="LI274" s="396">
        <f t="shared" si="223"/>
        <v>1367</v>
      </c>
      <c r="LJ274" s="396">
        <f t="shared" si="223"/>
        <v>1253</v>
      </c>
      <c r="LK274" s="396">
        <f t="shared" si="223"/>
        <v>1282</v>
      </c>
      <c r="LL274" s="396">
        <f t="shared" si="223"/>
        <v>1281</v>
      </c>
      <c r="LM274" s="396">
        <f t="shared" si="223"/>
        <v>1233</v>
      </c>
      <c r="LN274" s="396">
        <f t="shared" si="223"/>
        <v>1245</v>
      </c>
      <c r="LO274" s="396">
        <f t="shared" si="223"/>
        <v>1246</v>
      </c>
      <c r="LP274" s="396">
        <f t="shared" si="223"/>
        <v>1232</v>
      </c>
      <c r="LQ274" s="396">
        <f t="shared" si="223"/>
        <v>1184</v>
      </c>
      <c r="LR274" s="396">
        <f t="shared" si="223"/>
        <v>1190</v>
      </c>
      <c r="LS274" s="396">
        <f t="shared" si="223"/>
        <v>1205</v>
      </c>
      <c r="LT274" s="396">
        <f t="shared" si="223"/>
        <v>1189</v>
      </c>
      <c r="LU274" s="396">
        <f t="shared" si="223"/>
        <v>1147</v>
      </c>
      <c r="LV274" s="396">
        <f t="shared" si="223"/>
        <v>1144</v>
      </c>
      <c r="LW274" s="396">
        <f t="shared" si="223"/>
        <v>1180</v>
      </c>
      <c r="LX274" s="396">
        <f t="shared" si="223"/>
        <v>1183</v>
      </c>
      <c r="LY274" s="396">
        <f t="shared" si="223"/>
        <v>1179</v>
      </c>
      <c r="LZ274" s="396">
        <f t="shared" si="223"/>
        <v>1179</v>
      </c>
      <c r="MA274" s="396">
        <f t="shared" si="223"/>
        <v>1197</v>
      </c>
      <c r="MB274" s="396">
        <f t="shared" si="223"/>
        <v>1202</v>
      </c>
      <c r="MC274" s="396">
        <f t="shared" si="223"/>
        <v>1208</v>
      </c>
      <c r="MD274" s="396">
        <f t="shared" si="223"/>
        <v>1168</v>
      </c>
      <c r="ME274" s="396">
        <f t="shared" si="223"/>
        <v>1185</v>
      </c>
      <c r="MF274" s="396">
        <f t="shared" si="223"/>
        <v>1183</v>
      </c>
      <c r="MG274" s="396">
        <f t="shared" si="223"/>
        <v>1193</v>
      </c>
      <c r="MH274" s="396">
        <f t="shared" si="223"/>
        <v>1158</v>
      </c>
      <c r="MI274" s="396">
        <f t="shared" si="223"/>
        <v>1144</v>
      </c>
      <c r="MJ274" s="396">
        <f t="shared" si="223"/>
        <v>1184</v>
      </c>
      <c r="MK274" s="396">
        <f t="shared" si="223"/>
        <v>1197</v>
      </c>
      <c r="ML274" s="396">
        <f t="shared" si="223"/>
        <v>1184</v>
      </c>
      <c r="MM274" s="396">
        <f t="shared" si="223"/>
        <v>1151</v>
      </c>
      <c r="MN274" s="396">
        <f t="shared" si="223"/>
        <v>1159</v>
      </c>
      <c r="MO274" s="396">
        <f t="shared" si="223"/>
        <v>1155</v>
      </c>
      <c r="MP274" s="396">
        <f t="shared" ref="MP274" si="224">SUM(MP250:MP273)</f>
        <v>1150</v>
      </c>
      <c r="MQ274" s="396">
        <f t="shared" si="223"/>
        <v>1113</v>
      </c>
      <c r="MR274" s="396">
        <f t="shared" si="223"/>
        <v>1129</v>
      </c>
      <c r="MS274" s="396">
        <f t="shared" si="223"/>
        <v>1116</v>
      </c>
      <c r="MT274" s="396">
        <f t="shared" si="223"/>
        <v>1120</v>
      </c>
      <c r="MU274" s="396">
        <f t="shared" si="223"/>
        <v>1087</v>
      </c>
      <c r="MV274" s="396">
        <f t="shared" si="223"/>
        <v>1093</v>
      </c>
      <c r="MW274" s="396">
        <f t="shared" si="223"/>
        <v>1103</v>
      </c>
      <c r="MX274" s="396">
        <f t="shared" si="223"/>
        <v>1123</v>
      </c>
      <c r="MY274" s="396">
        <f t="shared" ref="MY274:PJ274" si="225">SUM(MY250:MY273)</f>
        <v>1116</v>
      </c>
      <c r="MZ274" s="396">
        <f t="shared" si="225"/>
        <v>1092</v>
      </c>
      <c r="NA274" s="396">
        <f t="shared" si="225"/>
        <v>1093</v>
      </c>
      <c r="NB274" s="396">
        <f t="shared" si="225"/>
        <v>1107</v>
      </c>
      <c r="NC274" s="396">
        <f t="shared" si="225"/>
        <v>1118</v>
      </c>
      <c r="ND274" s="396">
        <f t="shared" si="225"/>
        <v>1076</v>
      </c>
      <c r="NE274" s="396">
        <f t="shared" si="225"/>
        <v>1077</v>
      </c>
      <c r="NF274" s="396">
        <f t="shared" si="225"/>
        <v>1094</v>
      </c>
      <c r="NG274" s="396">
        <f t="shared" si="225"/>
        <v>1084</v>
      </c>
      <c r="NH274" s="396">
        <f t="shared" si="225"/>
        <v>1065</v>
      </c>
      <c r="NI274" s="396">
        <f t="shared" si="225"/>
        <v>1022</v>
      </c>
      <c r="NJ274" s="396">
        <f t="shared" si="225"/>
        <v>1034</v>
      </c>
      <c r="NK274" s="396">
        <f t="shared" si="225"/>
        <v>1061</v>
      </c>
      <c r="NL274" s="396">
        <f t="shared" si="225"/>
        <v>1057</v>
      </c>
      <c r="NM274" s="396">
        <f t="shared" si="225"/>
        <v>1055</v>
      </c>
      <c r="NN274" s="396">
        <f t="shared" si="225"/>
        <v>1062</v>
      </c>
      <c r="NO274" s="396">
        <f t="shared" si="225"/>
        <v>1052</v>
      </c>
      <c r="NP274" s="396">
        <f t="shared" si="225"/>
        <v>1064</v>
      </c>
      <c r="NQ274" s="396">
        <f t="shared" si="225"/>
        <v>1024</v>
      </c>
      <c r="NR274" s="396">
        <f t="shared" si="225"/>
        <v>1011</v>
      </c>
      <c r="NS274" s="396">
        <f t="shared" si="225"/>
        <v>1008</v>
      </c>
      <c r="NT274" s="396">
        <f t="shared" si="225"/>
        <v>1005</v>
      </c>
      <c r="NU274" s="396">
        <f t="shared" si="225"/>
        <v>978</v>
      </c>
      <c r="NV274" s="396">
        <f t="shared" si="225"/>
        <v>956</v>
      </c>
      <c r="NW274" s="396">
        <f t="shared" si="225"/>
        <v>931</v>
      </c>
      <c r="NX274" s="396">
        <f t="shared" si="225"/>
        <v>943</v>
      </c>
      <c r="NY274" s="396">
        <f t="shared" si="225"/>
        <v>935</v>
      </c>
      <c r="NZ274" s="396">
        <f t="shared" si="225"/>
        <v>900</v>
      </c>
      <c r="OA274" s="396">
        <f t="shared" si="225"/>
        <v>917</v>
      </c>
      <c r="OB274" s="396">
        <f t="shared" si="225"/>
        <v>919</v>
      </c>
      <c r="OC274" s="396">
        <f t="shared" si="225"/>
        <v>936</v>
      </c>
      <c r="OD274" s="396">
        <f t="shared" si="225"/>
        <v>891</v>
      </c>
      <c r="OE274" s="396">
        <f t="shared" si="225"/>
        <v>914</v>
      </c>
      <c r="OF274" s="396">
        <f t="shared" si="225"/>
        <v>917</v>
      </c>
      <c r="OG274" s="396">
        <f t="shared" si="225"/>
        <v>925</v>
      </c>
      <c r="OH274" s="396">
        <f t="shared" si="225"/>
        <v>907</v>
      </c>
      <c r="OI274" s="396">
        <f t="shared" si="225"/>
        <v>907</v>
      </c>
      <c r="OJ274" s="396">
        <f t="shared" si="225"/>
        <v>917</v>
      </c>
      <c r="OK274" s="396">
        <f t="shared" si="225"/>
        <v>923</v>
      </c>
      <c r="OL274" s="396">
        <f t="shared" si="225"/>
        <v>954</v>
      </c>
      <c r="OM274" s="396">
        <f t="shared" si="225"/>
        <v>927</v>
      </c>
      <c r="ON274" s="396">
        <f t="shared" si="225"/>
        <v>921</v>
      </c>
      <c r="OO274" s="396">
        <f t="shared" si="225"/>
        <v>927</v>
      </c>
      <c r="OP274" s="396">
        <f t="shared" si="225"/>
        <v>933</v>
      </c>
      <c r="OQ274" s="396">
        <f t="shared" si="225"/>
        <v>914</v>
      </c>
      <c r="OR274" s="396">
        <f t="shared" si="225"/>
        <v>917</v>
      </c>
      <c r="OS274" s="396">
        <f t="shared" si="225"/>
        <v>920</v>
      </c>
      <c r="OT274" s="396">
        <f t="shared" si="225"/>
        <v>935</v>
      </c>
      <c r="OU274" s="396">
        <f t="shared" si="225"/>
        <v>913</v>
      </c>
      <c r="OV274" s="396">
        <f t="shared" si="225"/>
        <v>887</v>
      </c>
      <c r="OW274" s="396">
        <f t="shared" si="225"/>
        <v>874</v>
      </c>
      <c r="OX274" s="396">
        <f t="shared" si="225"/>
        <v>0</v>
      </c>
      <c r="OY274" s="396">
        <f t="shared" si="225"/>
        <v>0</v>
      </c>
      <c r="OZ274" s="396">
        <f t="shared" si="225"/>
        <v>0</v>
      </c>
      <c r="PA274" s="396">
        <f t="shared" si="225"/>
        <v>0</v>
      </c>
      <c r="PB274" s="396">
        <f t="shared" si="225"/>
        <v>0</v>
      </c>
      <c r="PC274" s="396">
        <f t="shared" si="225"/>
        <v>0</v>
      </c>
      <c r="PD274" s="396">
        <f t="shared" si="225"/>
        <v>0</v>
      </c>
      <c r="PE274" s="396">
        <f t="shared" si="225"/>
        <v>0</v>
      </c>
      <c r="PF274" s="396">
        <f t="shared" si="225"/>
        <v>0</v>
      </c>
      <c r="PG274" s="396">
        <f t="shared" si="225"/>
        <v>0</v>
      </c>
      <c r="PH274" s="396">
        <f t="shared" si="225"/>
        <v>0</v>
      </c>
      <c r="PI274" s="396">
        <f t="shared" si="225"/>
        <v>0</v>
      </c>
      <c r="PJ274" s="396">
        <f t="shared" si="225"/>
        <v>0</v>
      </c>
      <c r="PK274" s="396">
        <f t="shared" ref="PK274:PT274" si="226">SUM(PK250:PK273)</f>
        <v>0</v>
      </c>
      <c r="PL274" s="396">
        <f t="shared" si="226"/>
        <v>0</v>
      </c>
      <c r="PM274" s="396">
        <f t="shared" si="226"/>
        <v>0</v>
      </c>
      <c r="PN274" s="396">
        <f t="shared" si="226"/>
        <v>0</v>
      </c>
      <c r="PO274" s="396">
        <f t="shared" si="226"/>
        <v>0</v>
      </c>
      <c r="PP274" s="396">
        <f t="shared" si="226"/>
        <v>0</v>
      </c>
      <c r="PQ274" s="396">
        <f t="shared" si="226"/>
        <v>0</v>
      </c>
      <c r="PR274" s="396">
        <f t="shared" si="226"/>
        <v>0</v>
      </c>
      <c r="PS274" s="396">
        <f t="shared" si="226"/>
        <v>0</v>
      </c>
      <c r="PT274" s="396">
        <f t="shared" si="226"/>
        <v>0</v>
      </c>
    </row>
    <row r="275" spans="1:436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36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36" x14ac:dyDescent="0.2">
      <c r="B277" s="1">
        <v>1</v>
      </c>
      <c r="C277" s="166">
        <f t="shared" ref="C277:C300" ca="1" si="227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28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</row>
    <row r="278" spans="1:436" x14ac:dyDescent="0.2">
      <c r="A278" s="55"/>
      <c r="B278" s="1">
        <v>2</v>
      </c>
      <c r="C278" s="166">
        <f t="shared" ca="1" si="227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28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29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30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31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</row>
    <row r="279" spans="1:436" x14ac:dyDescent="0.2">
      <c r="B279" s="1">
        <v>3</v>
      </c>
      <c r="C279" s="166">
        <f t="shared" ca="1" si="227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28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29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30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31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</row>
    <row r="280" spans="1:436" x14ac:dyDescent="0.2">
      <c r="A280" s="55"/>
      <c r="B280" s="1">
        <v>4</v>
      </c>
      <c r="C280" s="166">
        <f t="shared" ca="1" si="227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28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29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30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31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</row>
    <row r="281" spans="1:436" s="144" customFormat="1" x14ac:dyDescent="0.2">
      <c r="A281" s="318"/>
      <c r="B281" s="318">
        <v>5</v>
      </c>
      <c r="C281" s="319">
        <f t="shared" ca="1" si="227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28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29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30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31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</row>
    <row r="282" spans="1:436" s="144" customFormat="1" x14ac:dyDescent="0.2">
      <c r="A282" s="55"/>
      <c r="B282" s="318">
        <v>6</v>
      </c>
      <c r="C282" s="319">
        <f t="shared" ca="1" si="227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28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29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30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31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</row>
    <row r="283" spans="1:436" s="144" customFormat="1" x14ac:dyDescent="0.2">
      <c r="A283" s="318"/>
      <c r="B283" s="318">
        <v>7</v>
      </c>
      <c r="C283" s="319">
        <f t="shared" ca="1" si="227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28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29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30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31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</row>
    <row r="284" spans="1:436" s="144" customFormat="1" x14ac:dyDescent="0.2">
      <c r="A284" s="55"/>
      <c r="B284" s="318">
        <v>8</v>
      </c>
      <c r="C284" s="319">
        <f t="shared" ca="1" si="227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28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29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30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31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</row>
    <row r="285" spans="1:436" s="144" customFormat="1" x14ac:dyDescent="0.2">
      <c r="A285" s="318"/>
      <c r="B285" s="318">
        <v>9</v>
      </c>
      <c r="C285" s="319">
        <f t="shared" ca="1" si="227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28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29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30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31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</row>
    <row r="286" spans="1:436" s="144" customFormat="1" x14ac:dyDescent="0.2">
      <c r="A286" s="55"/>
      <c r="B286" s="318">
        <v>10</v>
      </c>
      <c r="C286" s="319">
        <f t="shared" ca="1" si="227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28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29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30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31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</row>
    <row r="287" spans="1:436" s="144" customFormat="1" x14ac:dyDescent="0.2">
      <c r="A287" s="318"/>
      <c r="B287" s="318">
        <v>11</v>
      </c>
      <c r="C287" s="319">
        <f t="shared" ca="1" si="227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28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29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30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31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</row>
    <row r="288" spans="1:436" s="144" customFormat="1" x14ac:dyDescent="0.2">
      <c r="A288" s="55"/>
      <c r="B288" s="318">
        <v>12</v>
      </c>
      <c r="C288" s="319">
        <f t="shared" ca="1" si="227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28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29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30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31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</row>
    <row r="289" spans="1:436" s="144" customFormat="1" x14ac:dyDescent="0.2">
      <c r="A289" s="318"/>
      <c r="B289" s="318">
        <v>13</v>
      </c>
      <c r="C289" s="319">
        <f t="shared" ca="1" si="227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28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29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30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31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</row>
    <row r="290" spans="1:436" s="144" customFormat="1" x14ac:dyDescent="0.2">
      <c r="A290" s="55"/>
      <c r="B290" s="318">
        <v>14</v>
      </c>
      <c r="C290" s="319">
        <f t="shared" ca="1" si="227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28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29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30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31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</row>
    <row r="291" spans="1:436" s="144" customFormat="1" x14ac:dyDescent="0.2">
      <c r="A291" s="318"/>
      <c r="B291" s="318">
        <v>15</v>
      </c>
      <c r="C291" s="319">
        <f t="shared" ca="1" si="227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28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29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30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31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</row>
    <row r="292" spans="1:436" s="144" customFormat="1" x14ac:dyDescent="0.2">
      <c r="A292" s="55"/>
      <c r="B292" s="318">
        <v>16</v>
      </c>
      <c r="C292" s="319">
        <f t="shared" ca="1" si="227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28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29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30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31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</row>
    <row r="293" spans="1:436" s="144" customFormat="1" x14ac:dyDescent="0.2">
      <c r="A293" s="318"/>
      <c r="B293" s="318">
        <v>17</v>
      </c>
      <c r="C293" s="319">
        <f t="shared" ca="1" si="227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28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29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30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31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</row>
    <row r="294" spans="1:436" s="144" customFormat="1" x14ac:dyDescent="0.2">
      <c r="A294" s="55"/>
      <c r="B294" s="318">
        <v>18</v>
      </c>
      <c r="C294" s="319">
        <f t="shared" ca="1" si="227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28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29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30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31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</row>
    <row r="295" spans="1:436" s="144" customFormat="1" x14ac:dyDescent="0.2">
      <c r="A295" s="318"/>
      <c r="B295" s="318">
        <v>19</v>
      </c>
      <c r="C295" s="319">
        <f t="shared" ca="1" si="227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28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29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30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31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</row>
    <row r="296" spans="1:436" s="144" customFormat="1" x14ac:dyDescent="0.2">
      <c r="A296" s="55"/>
      <c r="B296" s="318">
        <v>20</v>
      </c>
      <c r="C296" s="319">
        <f t="shared" ca="1" si="227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28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29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30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31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</row>
    <row r="297" spans="1:436" s="144" customFormat="1" x14ac:dyDescent="0.2">
      <c r="A297" s="318"/>
      <c r="B297" s="318">
        <v>21</v>
      </c>
      <c r="C297" s="319">
        <f t="shared" ca="1" si="227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28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29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30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31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</row>
    <row r="298" spans="1:436" s="144" customFormat="1" x14ac:dyDescent="0.2">
      <c r="A298" s="55"/>
      <c r="B298" s="318">
        <v>22</v>
      </c>
      <c r="C298" s="319">
        <f t="shared" ca="1" si="227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28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29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30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31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</row>
    <row r="299" spans="1:436" s="144" customFormat="1" x14ac:dyDescent="0.2">
      <c r="A299" s="318"/>
      <c r="B299" s="318">
        <v>23</v>
      </c>
      <c r="C299" s="319">
        <f t="shared" ca="1" si="227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28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29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30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31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</row>
    <row r="300" spans="1:436" s="144" customFormat="1" x14ac:dyDescent="0.2">
      <c r="A300" s="55"/>
      <c r="B300" s="318">
        <v>24</v>
      </c>
      <c r="C300" s="319">
        <f t="shared" ca="1" si="227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28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29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30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31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</row>
    <row r="301" spans="1:436" x14ac:dyDescent="0.2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32">SUM(G277:G300)</f>
        <v>5</v>
      </c>
      <c r="H301" s="325">
        <f t="shared" si="232"/>
        <v>4</v>
      </c>
      <c r="I301" s="325">
        <f t="shared" si="232"/>
        <v>4</v>
      </c>
      <c r="J301" s="325">
        <f t="shared" si="232"/>
        <v>4</v>
      </c>
      <c r="K301" s="325">
        <f t="shared" si="232"/>
        <v>4</v>
      </c>
      <c r="L301" s="325">
        <f t="shared" si="232"/>
        <v>4</v>
      </c>
      <c r="M301" s="325">
        <f t="shared" si="232"/>
        <v>3</v>
      </c>
      <c r="N301" s="325">
        <f t="shared" si="232"/>
        <v>2</v>
      </c>
      <c r="O301" s="325">
        <f t="shared" si="232"/>
        <v>2</v>
      </c>
      <c r="P301" s="325">
        <f t="shared" si="232"/>
        <v>2</v>
      </c>
      <c r="Q301" s="325">
        <f t="shared" si="232"/>
        <v>3</v>
      </c>
      <c r="R301" s="325">
        <f t="shared" si="232"/>
        <v>2</v>
      </c>
      <c r="S301" s="325">
        <f t="shared" ref="S301:CD301" si="233">SUM(S277:S300)</f>
        <v>2</v>
      </c>
      <c r="T301" s="325">
        <f t="shared" si="233"/>
        <v>2</v>
      </c>
      <c r="U301" s="325">
        <f t="shared" si="233"/>
        <v>2</v>
      </c>
      <c r="V301" s="325">
        <f t="shared" si="233"/>
        <v>1</v>
      </c>
      <c r="W301" s="325">
        <f t="shared" si="233"/>
        <v>2</v>
      </c>
      <c r="X301" s="325">
        <f t="shared" si="233"/>
        <v>2</v>
      </c>
      <c r="Y301" s="325">
        <f t="shared" si="233"/>
        <v>2</v>
      </c>
      <c r="Z301" s="325">
        <f t="shared" si="233"/>
        <v>3</v>
      </c>
      <c r="AA301" s="325">
        <f t="shared" si="233"/>
        <v>3</v>
      </c>
      <c r="AB301" s="325">
        <f t="shared" si="233"/>
        <v>3</v>
      </c>
      <c r="AC301" s="325">
        <f t="shared" si="233"/>
        <v>4</v>
      </c>
      <c r="AD301" s="325">
        <f t="shared" si="233"/>
        <v>5</v>
      </c>
      <c r="AE301" s="325">
        <f t="shared" si="233"/>
        <v>6</v>
      </c>
      <c r="AF301" s="325">
        <f t="shared" si="233"/>
        <v>5</v>
      </c>
      <c r="AG301" s="325">
        <f t="shared" si="233"/>
        <v>5</v>
      </c>
      <c r="AH301" s="325">
        <f t="shared" si="233"/>
        <v>5</v>
      </c>
      <c r="AI301" s="325">
        <f t="shared" si="233"/>
        <v>5</v>
      </c>
      <c r="AJ301" s="325">
        <f t="shared" si="233"/>
        <v>5</v>
      </c>
      <c r="AK301" s="325">
        <f t="shared" si="233"/>
        <v>5</v>
      </c>
      <c r="AL301" s="325">
        <f t="shared" si="233"/>
        <v>5</v>
      </c>
      <c r="AM301" s="325">
        <f t="shared" si="233"/>
        <v>5</v>
      </c>
      <c r="AN301" s="325">
        <f t="shared" si="233"/>
        <v>6</v>
      </c>
      <c r="AO301" s="325">
        <f t="shared" si="233"/>
        <v>7</v>
      </c>
      <c r="AP301" s="325">
        <f t="shared" si="233"/>
        <v>6.5</v>
      </c>
      <c r="AQ301" s="325">
        <f t="shared" si="233"/>
        <v>6</v>
      </c>
      <c r="AR301" s="325">
        <f t="shared" si="233"/>
        <v>8</v>
      </c>
      <c r="AS301" s="325">
        <f t="shared" si="233"/>
        <v>9</v>
      </c>
      <c r="AT301" s="325">
        <f t="shared" si="233"/>
        <v>8</v>
      </c>
      <c r="AU301" s="325">
        <f t="shared" si="233"/>
        <v>7</v>
      </c>
      <c r="AV301" s="325">
        <f t="shared" si="233"/>
        <v>7</v>
      </c>
      <c r="AW301" s="420">
        <f t="shared" si="233"/>
        <v>7</v>
      </c>
      <c r="AX301" s="420">
        <f t="shared" si="233"/>
        <v>8</v>
      </c>
      <c r="AY301" s="420">
        <f t="shared" si="233"/>
        <v>8</v>
      </c>
      <c r="AZ301" s="420">
        <f t="shared" si="233"/>
        <v>9</v>
      </c>
      <c r="BA301" s="420">
        <f t="shared" si="233"/>
        <v>9</v>
      </c>
      <c r="BB301" s="420">
        <f t="shared" si="233"/>
        <v>9</v>
      </c>
      <c r="BC301" s="420">
        <f t="shared" si="233"/>
        <v>11</v>
      </c>
      <c r="BD301" s="420">
        <f t="shared" si="233"/>
        <v>9</v>
      </c>
      <c r="BE301" s="420">
        <f t="shared" si="233"/>
        <v>8</v>
      </c>
      <c r="BF301" s="420">
        <f t="shared" si="233"/>
        <v>7</v>
      </c>
      <c r="BG301" s="325">
        <f t="shared" si="233"/>
        <v>7</v>
      </c>
      <c r="BH301" s="325">
        <f t="shared" si="233"/>
        <v>8</v>
      </c>
      <c r="BI301" s="325">
        <f t="shared" si="233"/>
        <v>8</v>
      </c>
      <c r="BJ301" s="325">
        <f t="shared" si="233"/>
        <v>7</v>
      </c>
      <c r="BK301" s="325">
        <f t="shared" si="233"/>
        <v>7</v>
      </c>
      <c r="BL301" s="325">
        <f t="shared" si="233"/>
        <v>6</v>
      </c>
      <c r="BM301" s="325">
        <f t="shared" si="233"/>
        <v>5</v>
      </c>
      <c r="BN301" s="325">
        <f t="shared" si="233"/>
        <v>3</v>
      </c>
      <c r="BO301" s="325">
        <f t="shared" si="233"/>
        <v>4</v>
      </c>
      <c r="BP301" s="325">
        <f t="shared" si="233"/>
        <v>4</v>
      </c>
      <c r="BQ301" s="325">
        <f t="shared" si="233"/>
        <v>4</v>
      </c>
      <c r="BR301" s="325">
        <f t="shared" si="233"/>
        <v>5</v>
      </c>
      <c r="BS301" s="325">
        <f t="shared" si="233"/>
        <v>0</v>
      </c>
      <c r="BT301" s="325">
        <f t="shared" si="233"/>
        <v>1</v>
      </c>
      <c r="BU301" s="325">
        <f t="shared" si="233"/>
        <v>2</v>
      </c>
      <c r="BV301" s="325">
        <f t="shared" si="233"/>
        <v>1</v>
      </c>
      <c r="BW301" s="325">
        <f t="shared" si="233"/>
        <v>1</v>
      </c>
      <c r="BX301" s="325">
        <f t="shared" si="233"/>
        <v>1</v>
      </c>
      <c r="BY301" s="325">
        <f t="shared" si="233"/>
        <v>0</v>
      </c>
      <c r="BZ301" s="325">
        <f t="shared" si="233"/>
        <v>0</v>
      </c>
      <c r="CA301" s="325">
        <f t="shared" si="233"/>
        <v>1</v>
      </c>
      <c r="CB301" s="325">
        <f t="shared" si="233"/>
        <v>1</v>
      </c>
      <c r="CC301" s="325">
        <f t="shared" si="233"/>
        <v>2</v>
      </c>
      <c r="CD301" s="325">
        <f t="shared" si="233"/>
        <v>1</v>
      </c>
      <c r="CE301" s="325">
        <f t="shared" ref="CE301:EE301" si="234">SUM(CE277:CE300)</f>
        <v>1</v>
      </c>
      <c r="CF301" s="325">
        <f t="shared" si="234"/>
        <v>1</v>
      </c>
      <c r="CG301" s="325">
        <f t="shared" si="234"/>
        <v>1</v>
      </c>
      <c r="CH301" s="325">
        <f t="shared" si="234"/>
        <v>1</v>
      </c>
      <c r="CI301" s="325">
        <f t="shared" si="234"/>
        <v>0</v>
      </c>
      <c r="CJ301" s="325">
        <f t="shared" si="234"/>
        <v>0</v>
      </c>
      <c r="CK301" s="325">
        <f t="shared" si="234"/>
        <v>0</v>
      </c>
      <c r="CL301" s="325">
        <f t="shared" si="234"/>
        <v>0</v>
      </c>
      <c r="CM301" s="325">
        <f t="shared" si="234"/>
        <v>0</v>
      </c>
      <c r="CN301" s="325">
        <f t="shared" si="234"/>
        <v>0</v>
      </c>
      <c r="CO301" s="325">
        <f t="shared" si="234"/>
        <v>0</v>
      </c>
      <c r="CP301" s="325">
        <f t="shared" si="234"/>
        <v>0</v>
      </c>
      <c r="CQ301" s="325">
        <f t="shared" si="234"/>
        <v>0</v>
      </c>
      <c r="CR301" s="325">
        <f t="shared" si="234"/>
        <v>0</v>
      </c>
      <c r="CS301" s="325">
        <f t="shared" si="234"/>
        <v>0</v>
      </c>
      <c r="CT301" s="325">
        <f t="shared" si="234"/>
        <v>0</v>
      </c>
      <c r="CU301" s="325">
        <f t="shared" si="234"/>
        <v>0</v>
      </c>
      <c r="CV301" s="325">
        <f t="shared" si="234"/>
        <v>0</v>
      </c>
      <c r="CW301" s="325">
        <f t="shared" si="234"/>
        <v>0</v>
      </c>
      <c r="CX301" s="325">
        <f t="shared" si="234"/>
        <v>0</v>
      </c>
      <c r="CY301" s="325">
        <f t="shared" si="234"/>
        <v>0</v>
      </c>
      <c r="CZ301" s="325">
        <f t="shared" si="234"/>
        <v>0</v>
      </c>
      <c r="DA301" s="325">
        <f t="shared" si="234"/>
        <v>0</v>
      </c>
      <c r="DB301" s="325">
        <f t="shared" si="234"/>
        <v>0</v>
      </c>
      <c r="DC301" s="325">
        <f t="shared" si="234"/>
        <v>0</v>
      </c>
      <c r="DD301" s="325">
        <f t="shared" si="234"/>
        <v>0</v>
      </c>
      <c r="DE301" s="325">
        <f t="shared" si="234"/>
        <v>0</v>
      </c>
      <c r="DF301" s="325">
        <f t="shared" si="234"/>
        <v>0</v>
      </c>
      <c r="DG301" s="325">
        <f t="shared" si="234"/>
        <v>1</v>
      </c>
      <c r="DH301" s="325">
        <f t="shared" si="234"/>
        <v>1</v>
      </c>
      <c r="DI301" s="325">
        <f t="shared" si="234"/>
        <v>0</v>
      </c>
      <c r="DJ301" s="325">
        <f t="shared" si="234"/>
        <v>0</v>
      </c>
      <c r="DK301" s="325">
        <f t="shared" si="234"/>
        <v>0</v>
      </c>
      <c r="DL301" s="325">
        <f t="shared" si="234"/>
        <v>0</v>
      </c>
      <c r="DM301" s="325">
        <f t="shared" si="234"/>
        <v>1</v>
      </c>
      <c r="DN301" s="325">
        <f t="shared" si="234"/>
        <v>1</v>
      </c>
      <c r="DO301" s="325">
        <f t="shared" si="234"/>
        <v>2</v>
      </c>
      <c r="DP301" s="325">
        <f t="shared" si="234"/>
        <v>1</v>
      </c>
      <c r="DQ301" s="325">
        <f t="shared" si="234"/>
        <v>1</v>
      </c>
      <c r="DR301" s="325">
        <f t="shared" si="234"/>
        <v>1</v>
      </c>
      <c r="DS301" s="325">
        <f t="shared" si="234"/>
        <v>1</v>
      </c>
      <c r="DT301" s="325">
        <f t="shared" si="234"/>
        <v>1</v>
      </c>
      <c r="DU301" s="325">
        <f t="shared" si="234"/>
        <v>1</v>
      </c>
      <c r="DV301" s="325">
        <f t="shared" si="234"/>
        <v>1</v>
      </c>
      <c r="DW301" s="325">
        <f t="shared" si="234"/>
        <v>1</v>
      </c>
      <c r="DX301" s="325">
        <f t="shared" si="234"/>
        <v>1</v>
      </c>
      <c r="DY301" s="325">
        <f t="shared" si="234"/>
        <v>0</v>
      </c>
      <c r="DZ301" s="325">
        <f t="shared" si="234"/>
        <v>0</v>
      </c>
      <c r="EA301" s="325">
        <f t="shared" si="234"/>
        <v>0</v>
      </c>
      <c r="EB301" s="325">
        <f t="shared" si="234"/>
        <v>0</v>
      </c>
      <c r="EC301" s="325">
        <f t="shared" si="234"/>
        <v>1</v>
      </c>
      <c r="ED301" s="325">
        <f t="shared" si="234"/>
        <v>0</v>
      </c>
      <c r="EE301" s="325">
        <f t="shared" si="234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35">SUM(FA277:FA300)</f>
        <v>1</v>
      </c>
      <c r="FB301" s="396">
        <f t="shared" si="235"/>
        <v>1</v>
      </c>
      <c r="FC301" s="396">
        <f t="shared" si="235"/>
        <v>1</v>
      </c>
      <c r="FD301" s="396">
        <f t="shared" si="235"/>
        <v>2</v>
      </c>
      <c r="FE301" s="418">
        <f t="shared" si="235"/>
        <v>2</v>
      </c>
      <c r="FF301" s="396">
        <f t="shared" si="235"/>
        <v>2</v>
      </c>
      <c r="FG301" s="396">
        <f t="shared" ref="FG301:FN301" si="236">SUM(FG277:FG300)</f>
        <v>2</v>
      </c>
      <c r="FH301" s="396">
        <f t="shared" si="236"/>
        <v>1</v>
      </c>
      <c r="FI301" s="396">
        <f t="shared" si="236"/>
        <v>0</v>
      </c>
      <c r="FJ301" s="396">
        <f t="shared" si="236"/>
        <v>0</v>
      </c>
      <c r="FK301" s="396">
        <f t="shared" si="236"/>
        <v>0</v>
      </c>
      <c r="FL301" s="396">
        <f t="shared" si="236"/>
        <v>0</v>
      </c>
      <c r="FM301" s="396">
        <f t="shared" si="236"/>
        <v>0</v>
      </c>
      <c r="FN301" s="396">
        <f t="shared" si="236"/>
        <v>0</v>
      </c>
      <c r="FO301" s="396">
        <f t="shared" ref="FO301:GT301" si="237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37"/>
        <v>0</v>
      </c>
      <c r="FU301" s="396">
        <f t="shared" si="237"/>
        <v>0</v>
      </c>
      <c r="FV301" s="396">
        <f t="shared" si="237"/>
        <v>0</v>
      </c>
      <c r="FW301" s="396">
        <f t="shared" si="237"/>
        <v>0</v>
      </c>
      <c r="FX301" s="396">
        <f t="shared" si="237"/>
        <v>0</v>
      </c>
      <c r="FY301" s="396">
        <f t="shared" si="237"/>
        <v>0</v>
      </c>
      <c r="FZ301" s="396">
        <f t="shared" si="237"/>
        <v>0</v>
      </c>
      <c r="GA301" s="396">
        <f t="shared" si="237"/>
        <v>0</v>
      </c>
      <c r="GB301" s="396">
        <f t="shared" si="237"/>
        <v>0</v>
      </c>
      <c r="GC301" s="396">
        <f t="shared" si="237"/>
        <v>0</v>
      </c>
      <c r="GD301" s="396">
        <f t="shared" si="237"/>
        <v>0</v>
      </c>
      <c r="GE301" s="396">
        <f t="shared" si="237"/>
        <v>0</v>
      </c>
      <c r="GF301" s="396">
        <f t="shared" si="237"/>
        <v>0</v>
      </c>
      <c r="GG301" s="396">
        <f t="shared" si="237"/>
        <v>0</v>
      </c>
      <c r="GH301" s="396">
        <f t="shared" si="237"/>
        <v>0</v>
      </c>
      <c r="GI301" s="396">
        <f t="shared" si="237"/>
        <v>1</v>
      </c>
      <c r="GJ301" s="396">
        <f t="shared" si="237"/>
        <v>1</v>
      </c>
      <c r="GK301" s="396">
        <f t="shared" si="237"/>
        <v>1</v>
      </c>
      <c r="GL301" s="396">
        <f t="shared" si="237"/>
        <v>1</v>
      </c>
      <c r="GM301" s="396">
        <f t="shared" si="237"/>
        <v>1</v>
      </c>
      <c r="GN301" s="396">
        <f t="shared" si="237"/>
        <v>1</v>
      </c>
      <c r="GO301" s="396">
        <f t="shared" si="237"/>
        <v>1</v>
      </c>
      <c r="GP301" s="396">
        <f t="shared" si="237"/>
        <v>1</v>
      </c>
      <c r="GQ301" s="396">
        <f t="shared" si="237"/>
        <v>1</v>
      </c>
      <c r="GR301" s="396">
        <f t="shared" si="237"/>
        <v>0</v>
      </c>
      <c r="GS301" s="396">
        <f t="shared" si="237"/>
        <v>0</v>
      </c>
      <c r="GT301" s="396">
        <f t="shared" si="237"/>
        <v>0</v>
      </c>
      <c r="GU301" s="396">
        <f t="shared" ref="GU301:HZ301" si="238">SUM(GU277:GU300)</f>
        <v>0</v>
      </c>
      <c r="GV301" s="396">
        <f t="shared" si="238"/>
        <v>0</v>
      </c>
      <c r="GW301" s="396">
        <f>SUM(GW277:GW300)</f>
        <v>0</v>
      </c>
      <c r="GX301" s="396">
        <f>SUM(GX277:GX300)</f>
        <v>0</v>
      </c>
      <c r="GY301" s="396">
        <f t="shared" si="238"/>
        <v>0</v>
      </c>
      <c r="GZ301" s="396">
        <f t="shared" si="238"/>
        <v>0</v>
      </c>
      <c r="HA301" s="396">
        <f t="shared" si="238"/>
        <v>0</v>
      </c>
      <c r="HB301" s="396">
        <f t="shared" si="238"/>
        <v>0</v>
      </c>
      <c r="HC301" s="396">
        <f t="shared" si="238"/>
        <v>0</v>
      </c>
      <c r="HD301" s="396">
        <f t="shared" si="238"/>
        <v>0</v>
      </c>
      <c r="HE301" s="396">
        <f t="shared" si="238"/>
        <v>0</v>
      </c>
      <c r="HF301" s="396">
        <f t="shared" si="238"/>
        <v>0</v>
      </c>
      <c r="HG301" s="396">
        <f t="shared" si="238"/>
        <v>0</v>
      </c>
      <c r="HH301" s="396">
        <f t="shared" si="238"/>
        <v>0</v>
      </c>
      <c r="HI301" s="396">
        <f t="shared" si="238"/>
        <v>1</v>
      </c>
      <c r="HJ301" s="396">
        <f t="shared" si="238"/>
        <v>0</v>
      </c>
      <c r="HK301" s="396">
        <f t="shared" si="238"/>
        <v>0</v>
      </c>
      <c r="HL301" s="396">
        <f t="shared" si="238"/>
        <v>0</v>
      </c>
      <c r="HM301" s="396">
        <f t="shared" si="238"/>
        <v>0</v>
      </c>
      <c r="HN301" s="396">
        <f t="shared" si="238"/>
        <v>0</v>
      </c>
      <c r="HO301" s="396">
        <f t="shared" si="238"/>
        <v>0</v>
      </c>
      <c r="HP301" s="396">
        <f t="shared" si="238"/>
        <v>0</v>
      </c>
      <c r="HQ301" s="396">
        <f t="shared" si="238"/>
        <v>0</v>
      </c>
      <c r="HR301" s="396">
        <f t="shared" si="238"/>
        <v>1</v>
      </c>
      <c r="HS301" s="396">
        <f t="shared" si="238"/>
        <v>1</v>
      </c>
      <c r="HT301" s="396">
        <f t="shared" si="238"/>
        <v>1</v>
      </c>
      <c r="HU301" s="396">
        <f t="shared" si="238"/>
        <v>1</v>
      </c>
      <c r="HV301" s="396">
        <f t="shared" si="238"/>
        <v>1</v>
      </c>
      <c r="HW301" s="396">
        <f t="shared" si="238"/>
        <v>1</v>
      </c>
      <c r="HX301" s="396">
        <f t="shared" si="238"/>
        <v>1</v>
      </c>
      <c r="HY301" s="396">
        <f t="shared" si="238"/>
        <v>2</v>
      </c>
      <c r="HZ301" s="396">
        <f t="shared" si="238"/>
        <v>2</v>
      </c>
      <c r="IA301" s="396">
        <f t="shared" ref="IA301:KL301" si="239">SUM(IA277:IA300)</f>
        <v>2</v>
      </c>
      <c r="IB301" s="396">
        <f t="shared" si="239"/>
        <v>2</v>
      </c>
      <c r="IC301" s="396">
        <f t="shared" si="239"/>
        <v>2</v>
      </c>
      <c r="ID301" s="396">
        <f t="shared" si="239"/>
        <v>2</v>
      </c>
      <c r="IE301" s="396">
        <f t="shared" si="239"/>
        <v>2</v>
      </c>
      <c r="IF301" s="396">
        <f t="shared" si="239"/>
        <v>2</v>
      </c>
      <c r="IG301" s="396">
        <f t="shared" si="239"/>
        <v>2</v>
      </c>
      <c r="IH301" s="396">
        <f t="shared" si="239"/>
        <v>2</v>
      </c>
      <c r="II301" s="396">
        <f t="shared" si="239"/>
        <v>2</v>
      </c>
      <c r="IJ301" s="396">
        <f t="shared" si="239"/>
        <v>1</v>
      </c>
      <c r="IK301" s="396">
        <f t="shared" si="239"/>
        <v>1</v>
      </c>
      <c r="IL301" s="396">
        <f t="shared" si="239"/>
        <v>1</v>
      </c>
      <c r="IM301" s="396">
        <f t="shared" si="239"/>
        <v>1</v>
      </c>
      <c r="IN301" s="442">
        <f t="shared" si="239"/>
        <v>0.5</v>
      </c>
      <c r="IO301" s="396">
        <f t="shared" si="239"/>
        <v>0</v>
      </c>
      <c r="IP301" s="396">
        <f t="shared" si="239"/>
        <v>0</v>
      </c>
      <c r="IQ301" s="396">
        <f t="shared" si="239"/>
        <v>0</v>
      </c>
      <c r="IR301" s="396">
        <f t="shared" si="239"/>
        <v>0</v>
      </c>
      <c r="IS301" s="396">
        <f t="shared" si="239"/>
        <v>0</v>
      </c>
      <c r="IT301" s="396">
        <f t="shared" si="239"/>
        <v>0</v>
      </c>
      <c r="IU301" s="396">
        <f t="shared" si="239"/>
        <v>0</v>
      </c>
      <c r="IV301" s="396">
        <f t="shared" si="239"/>
        <v>0</v>
      </c>
      <c r="IW301" s="396">
        <f t="shared" si="239"/>
        <v>0</v>
      </c>
      <c r="IX301" s="396">
        <f t="shared" si="239"/>
        <v>0</v>
      </c>
      <c r="IY301" s="396">
        <f t="shared" si="239"/>
        <v>0</v>
      </c>
      <c r="IZ301" s="396">
        <f t="shared" si="239"/>
        <v>0</v>
      </c>
      <c r="JA301" s="396">
        <f t="shared" si="239"/>
        <v>0</v>
      </c>
      <c r="JB301" s="396">
        <f t="shared" si="239"/>
        <v>0</v>
      </c>
      <c r="JC301" s="442">
        <f t="shared" si="239"/>
        <v>0</v>
      </c>
      <c r="JD301" s="396">
        <f t="shared" si="239"/>
        <v>0</v>
      </c>
      <c r="JE301" s="396">
        <f t="shared" si="239"/>
        <v>1</v>
      </c>
      <c r="JF301" s="454">
        <f t="shared" si="239"/>
        <v>1</v>
      </c>
      <c r="JG301" s="396">
        <f t="shared" si="239"/>
        <v>1</v>
      </c>
      <c r="JH301" s="396">
        <f t="shared" si="239"/>
        <v>1</v>
      </c>
      <c r="JI301" s="396">
        <f t="shared" si="239"/>
        <v>1</v>
      </c>
      <c r="JJ301" s="396">
        <f t="shared" si="239"/>
        <v>1</v>
      </c>
      <c r="JK301" s="396">
        <f t="shared" si="239"/>
        <v>1</v>
      </c>
      <c r="JL301" s="396">
        <f t="shared" si="239"/>
        <v>1</v>
      </c>
      <c r="JM301" s="396">
        <f t="shared" si="239"/>
        <v>1</v>
      </c>
      <c r="JN301" s="442">
        <f t="shared" si="239"/>
        <v>1</v>
      </c>
      <c r="JO301" s="396">
        <f t="shared" si="239"/>
        <v>1</v>
      </c>
      <c r="JP301" s="396">
        <f t="shared" si="239"/>
        <v>0</v>
      </c>
      <c r="JQ301" s="396">
        <f t="shared" si="239"/>
        <v>0</v>
      </c>
      <c r="JR301" s="396">
        <f t="shared" si="239"/>
        <v>0</v>
      </c>
      <c r="JS301" s="396">
        <f t="shared" si="239"/>
        <v>0</v>
      </c>
      <c r="JT301" s="396">
        <f t="shared" si="239"/>
        <v>0</v>
      </c>
      <c r="JU301" s="396">
        <f t="shared" si="239"/>
        <v>0</v>
      </c>
      <c r="JV301" s="442">
        <f t="shared" si="239"/>
        <v>0.5</v>
      </c>
      <c r="JW301" s="396">
        <f t="shared" si="239"/>
        <v>1</v>
      </c>
      <c r="JX301" s="396">
        <f t="shared" si="239"/>
        <v>1</v>
      </c>
      <c r="JY301" s="396">
        <f t="shared" si="239"/>
        <v>1</v>
      </c>
      <c r="JZ301" s="396">
        <f t="shared" si="239"/>
        <v>1</v>
      </c>
      <c r="KA301" s="396">
        <f t="shared" si="239"/>
        <v>1</v>
      </c>
      <c r="KB301" s="396">
        <f t="shared" si="239"/>
        <v>1</v>
      </c>
      <c r="KC301" s="396">
        <f t="shared" si="239"/>
        <v>1</v>
      </c>
      <c r="KD301" s="396">
        <f t="shared" si="239"/>
        <v>1</v>
      </c>
      <c r="KE301" s="396">
        <f t="shared" si="239"/>
        <v>1</v>
      </c>
      <c r="KF301" s="396">
        <f t="shared" si="239"/>
        <v>1</v>
      </c>
      <c r="KG301" s="396">
        <f t="shared" si="239"/>
        <v>1</v>
      </c>
      <c r="KH301" s="396">
        <f t="shared" si="239"/>
        <v>1</v>
      </c>
      <c r="KI301" s="396">
        <f t="shared" si="239"/>
        <v>1</v>
      </c>
      <c r="KJ301" s="396">
        <f t="shared" si="239"/>
        <v>1</v>
      </c>
      <c r="KK301" s="396">
        <f t="shared" si="239"/>
        <v>1</v>
      </c>
      <c r="KL301" s="396">
        <f t="shared" si="239"/>
        <v>1</v>
      </c>
      <c r="KM301" s="396">
        <f t="shared" ref="KM301:MX301" si="240">SUM(KM277:KM300)</f>
        <v>1</v>
      </c>
      <c r="KN301" s="396">
        <f t="shared" si="240"/>
        <v>2</v>
      </c>
      <c r="KO301" s="396">
        <f t="shared" si="240"/>
        <v>2</v>
      </c>
      <c r="KP301" s="396">
        <f t="shared" si="240"/>
        <v>2</v>
      </c>
      <c r="KQ301" s="396">
        <f t="shared" si="240"/>
        <v>2</v>
      </c>
      <c r="KR301" s="396">
        <f t="shared" si="240"/>
        <v>1</v>
      </c>
      <c r="KS301" s="396">
        <f t="shared" si="240"/>
        <v>1</v>
      </c>
      <c r="KT301" s="396">
        <f t="shared" si="240"/>
        <v>1</v>
      </c>
      <c r="KU301" s="396">
        <f t="shared" si="240"/>
        <v>1</v>
      </c>
      <c r="KV301" s="396">
        <f t="shared" si="240"/>
        <v>1</v>
      </c>
      <c r="KW301" s="396">
        <f t="shared" si="240"/>
        <v>1</v>
      </c>
      <c r="KX301" s="396">
        <f t="shared" si="240"/>
        <v>1</v>
      </c>
      <c r="KY301" s="396">
        <f t="shared" si="240"/>
        <v>1</v>
      </c>
      <c r="KZ301" s="396">
        <f t="shared" si="240"/>
        <v>1</v>
      </c>
      <c r="LA301" s="396">
        <f t="shared" si="240"/>
        <v>1</v>
      </c>
      <c r="LB301" s="396">
        <f t="shared" si="240"/>
        <v>2</v>
      </c>
      <c r="LC301" s="396">
        <f t="shared" si="240"/>
        <v>1</v>
      </c>
      <c r="LD301" s="396">
        <f t="shared" si="240"/>
        <v>1</v>
      </c>
      <c r="LE301" s="396">
        <f t="shared" si="240"/>
        <v>2</v>
      </c>
      <c r="LF301" s="396">
        <f t="shared" si="240"/>
        <v>0</v>
      </c>
      <c r="LG301" s="396">
        <f t="shared" si="240"/>
        <v>0</v>
      </c>
      <c r="LH301" s="396">
        <f t="shared" si="240"/>
        <v>0</v>
      </c>
      <c r="LI301" s="396">
        <f t="shared" si="240"/>
        <v>1</v>
      </c>
      <c r="LJ301" s="396">
        <f t="shared" si="240"/>
        <v>1</v>
      </c>
      <c r="LK301" s="396">
        <f t="shared" si="240"/>
        <v>1</v>
      </c>
      <c r="LL301" s="396">
        <f t="shared" si="240"/>
        <v>1</v>
      </c>
      <c r="LM301" s="396">
        <f t="shared" si="240"/>
        <v>1</v>
      </c>
      <c r="LN301" s="396">
        <f t="shared" si="240"/>
        <v>2</v>
      </c>
      <c r="LO301" s="396">
        <f t="shared" si="240"/>
        <v>1</v>
      </c>
      <c r="LP301" s="396">
        <f t="shared" si="240"/>
        <v>0</v>
      </c>
      <c r="LQ301" s="396">
        <f t="shared" si="240"/>
        <v>0</v>
      </c>
      <c r="LR301" s="396">
        <f t="shared" si="240"/>
        <v>0</v>
      </c>
      <c r="LS301" s="396">
        <f t="shared" si="240"/>
        <v>0</v>
      </c>
      <c r="LT301" s="396">
        <f t="shared" si="240"/>
        <v>0</v>
      </c>
      <c r="LU301" s="396">
        <f t="shared" si="240"/>
        <v>0</v>
      </c>
      <c r="LV301" s="396">
        <f t="shared" si="240"/>
        <v>0</v>
      </c>
      <c r="LW301" s="396">
        <f t="shared" si="240"/>
        <v>0</v>
      </c>
      <c r="LX301" s="396">
        <f t="shared" si="240"/>
        <v>0</v>
      </c>
      <c r="LY301" s="396">
        <f t="shared" si="240"/>
        <v>0</v>
      </c>
      <c r="LZ301" s="396">
        <f t="shared" si="240"/>
        <v>0</v>
      </c>
      <c r="MA301" s="396">
        <f t="shared" si="240"/>
        <v>0</v>
      </c>
      <c r="MB301" s="396">
        <f t="shared" si="240"/>
        <v>0</v>
      </c>
      <c r="MC301" s="396">
        <f t="shared" si="240"/>
        <v>0</v>
      </c>
      <c r="MD301" s="396">
        <f t="shared" si="240"/>
        <v>0</v>
      </c>
      <c r="ME301" s="396">
        <f t="shared" si="240"/>
        <v>0</v>
      </c>
      <c r="MF301" s="396">
        <f t="shared" si="240"/>
        <v>0</v>
      </c>
      <c r="MG301" s="396">
        <f t="shared" si="240"/>
        <v>0</v>
      </c>
      <c r="MH301" s="396">
        <f t="shared" si="240"/>
        <v>0</v>
      </c>
      <c r="MI301" s="396">
        <f t="shared" si="240"/>
        <v>0</v>
      </c>
      <c r="MJ301" s="396">
        <f t="shared" si="240"/>
        <v>1</v>
      </c>
      <c r="MK301" s="396">
        <f t="shared" si="240"/>
        <v>1</v>
      </c>
      <c r="ML301" s="396">
        <f t="shared" si="240"/>
        <v>1</v>
      </c>
      <c r="MM301" s="396">
        <f t="shared" si="240"/>
        <v>1</v>
      </c>
      <c r="MN301" s="396">
        <f t="shared" si="240"/>
        <v>2</v>
      </c>
      <c r="MO301" s="396">
        <f t="shared" si="240"/>
        <v>2</v>
      </c>
      <c r="MP301" s="396">
        <f t="shared" ref="MP301" si="241">SUM(MP277:MP300)</f>
        <v>2</v>
      </c>
      <c r="MQ301" s="396">
        <f t="shared" si="240"/>
        <v>1</v>
      </c>
      <c r="MR301" s="396">
        <f t="shared" si="240"/>
        <v>1</v>
      </c>
      <c r="MS301" s="396">
        <f t="shared" si="240"/>
        <v>1</v>
      </c>
      <c r="MT301" s="396">
        <f t="shared" si="240"/>
        <v>1</v>
      </c>
      <c r="MU301" s="396">
        <f t="shared" si="240"/>
        <v>1</v>
      </c>
      <c r="MV301" s="396">
        <f t="shared" si="240"/>
        <v>1</v>
      </c>
      <c r="MW301" s="396">
        <f t="shared" si="240"/>
        <v>2</v>
      </c>
      <c r="MX301" s="396">
        <f t="shared" si="240"/>
        <v>2</v>
      </c>
      <c r="MY301" s="396">
        <f t="shared" ref="MY301:PJ301" si="242">SUM(MY277:MY300)</f>
        <v>2</v>
      </c>
      <c r="MZ301" s="396">
        <f t="shared" si="242"/>
        <v>2</v>
      </c>
      <c r="NA301" s="396">
        <f t="shared" si="242"/>
        <v>2</v>
      </c>
      <c r="NB301" s="396">
        <f t="shared" si="242"/>
        <v>3</v>
      </c>
      <c r="NC301" s="396">
        <f t="shared" si="242"/>
        <v>3</v>
      </c>
      <c r="ND301" s="396">
        <f t="shared" si="242"/>
        <v>3</v>
      </c>
      <c r="NE301" s="396">
        <f t="shared" si="242"/>
        <v>3</v>
      </c>
      <c r="NF301" s="396">
        <f t="shared" si="242"/>
        <v>3</v>
      </c>
      <c r="NG301" s="396">
        <f t="shared" si="242"/>
        <v>3</v>
      </c>
      <c r="NH301" s="396">
        <f t="shared" si="242"/>
        <v>3</v>
      </c>
      <c r="NI301" s="396">
        <f t="shared" si="242"/>
        <v>2</v>
      </c>
      <c r="NJ301" s="396">
        <f t="shared" si="242"/>
        <v>1</v>
      </c>
      <c r="NK301" s="396">
        <f t="shared" si="242"/>
        <v>1</v>
      </c>
      <c r="NL301" s="396">
        <f t="shared" si="242"/>
        <v>1</v>
      </c>
      <c r="NM301" s="396">
        <f t="shared" si="242"/>
        <v>1</v>
      </c>
      <c r="NN301" s="396">
        <f t="shared" si="242"/>
        <v>1</v>
      </c>
      <c r="NO301" s="396">
        <f t="shared" si="242"/>
        <v>1</v>
      </c>
      <c r="NP301" s="396">
        <f t="shared" si="242"/>
        <v>1</v>
      </c>
      <c r="NQ301" s="396">
        <f t="shared" si="242"/>
        <v>0</v>
      </c>
      <c r="NR301" s="396">
        <f t="shared" si="242"/>
        <v>0</v>
      </c>
      <c r="NS301" s="396">
        <f t="shared" si="242"/>
        <v>0</v>
      </c>
      <c r="NT301" s="396">
        <f t="shared" si="242"/>
        <v>0</v>
      </c>
      <c r="NU301" s="396">
        <f t="shared" si="242"/>
        <v>0</v>
      </c>
      <c r="NV301" s="396">
        <f t="shared" si="242"/>
        <v>0</v>
      </c>
      <c r="NW301" s="396">
        <f t="shared" si="242"/>
        <v>0</v>
      </c>
      <c r="NX301" s="396">
        <f t="shared" si="242"/>
        <v>0</v>
      </c>
      <c r="NY301" s="396">
        <f t="shared" si="242"/>
        <v>0</v>
      </c>
      <c r="NZ301" s="396">
        <f t="shared" si="242"/>
        <v>0</v>
      </c>
      <c r="OA301" s="396">
        <f t="shared" si="242"/>
        <v>0</v>
      </c>
      <c r="OB301" s="396">
        <f t="shared" si="242"/>
        <v>0</v>
      </c>
      <c r="OC301" s="396">
        <f t="shared" si="242"/>
        <v>0</v>
      </c>
      <c r="OD301" s="396">
        <f t="shared" si="242"/>
        <v>1</v>
      </c>
      <c r="OE301" s="396">
        <f t="shared" si="242"/>
        <v>1</v>
      </c>
      <c r="OF301" s="396">
        <f t="shared" si="242"/>
        <v>1</v>
      </c>
      <c r="OG301" s="396">
        <f t="shared" si="242"/>
        <v>1</v>
      </c>
      <c r="OH301" s="396">
        <f t="shared" si="242"/>
        <v>1</v>
      </c>
      <c r="OI301" s="396">
        <f t="shared" si="242"/>
        <v>1</v>
      </c>
      <c r="OJ301" s="396">
        <f t="shared" si="242"/>
        <v>1</v>
      </c>
      <c r="OK301" s="396">
        <f t="shared" si="242"/>
        <v>1</v>
      </c>
      <c r="OL301" s="396">
        <f t="shared" si="242"/>
        <v>1</v>
      </c>
      <c r="OM301" s="396">
        <f t="shared" si="242"/>
        <v>1</v>
      </c>
      <c r="ON301" s="396">
        <f t="shared" si="242"/>
        <v>1</v>
      </c>
      <c r="OO301" s="396">
        <f t="shared" si="242"/>
        <v>1</v>
      </c>
      <c r="OP301" s="396">
        <f t="shared" si="242"/>
        <v>1</v>
      </c>
      <c r="OQ301" s="396">
        <f t="shared" si="242"/>
        <v>0</v>
      </c>
      <c r="OR301" s="396">
        <f t="shared" si="242"/>
        <v>0</v>
      </c>
      <c r="OS301" s="396">
        <f t="shared" si="242"/>
        <v>0</v>
      </c>
      <c r="OT301" s="396">
        <f t="shared" si="242"/>
        <v>0</v>
      </c>
      <c r="OU301" s="396">
        <f t="shared" si="242"/>
        <v>0</v>
      </c>
      <c r="OV301" s="396">
        <f t="shared" si="242"/>
        <v>0</v>
      </c>
      <c r="OW301" s="396">
        <f t="shared" si="242"/>
        <v>0</v>
      </c>
      <c r="OX301" s="396">
        <f t="shared" si="242"/>
        <v>0</v>
      </c>
      <c r="OY301" s="396">
        <f t="shared" si="242"/>
        <v>0</v>
      </c>
      <c r="OZ301" s="396">
        <f t="shared" si="242"/>
        <v>0</v>
      </c>
      <c r="PA301" s="396">
        <f t="shared" si="242"/>
        <v>0</v>
      </c>
      <c r="PB301" s="396">
        <f t="shared" si="242"/>
        <v>0</v>
      </c>
      <c r="PC301" s="396">
        <f t="shared" si="242"/>
        <v>0</v>
      </c>
      <c r="PD301" s="396">
        <f t="shared" si="242"/>
        <v>0</v>
      </c>
      <c r="PE301" s="396">
        <f t="shared" si="242"/>
        <v>0</v>
      </c>
      <c r="PF301" s="396">
        <f t="shared" si="242"/>
        <v>0</v>
      </c>
      <c r="PG301" s="396">
        <f t="shared" si="242"/>
        <v>0</v>
      </c>
      <c r="PH301" s="396">
        <f t="shared" si="242"/>
        <v>0</v>
      </c>
      <c r="PI301" s="396">
        <f t="shared" si="242"/>
        <v>0</v>
      </c>
      <c r="PJ301" s="396">
        <f t="shared" si="242"/>
        <v>0</v>
      </c>
      <c r="PK301" s="396">
        <f t="shared" ref="PK301:PT301" si="243">SUM(PK277:PK300)</f>
        <v>0</v>
      </c>
      <c r="PL301" s="396">
        <f t="shared" si="243"/>
        <v>0</v>
      </c>
      <c r="PM301" s="396">
        <f t="shared" si="243"/>
        <v>0</v>
      </c>
      <c r="PN301" s="396">
        <f t="shared" si="243"/>
        <v>0</v>
      </c>
      <c r="PO301" s="396">
        <f t="shared" si="243"/>
        <v>0</v>
      </c>
      <c r="PP301" s="396">
        <f t="shared" si="243"/>
        <v>0</v>
      </c>
      <c r="PQ301" s="396">
        <f t="shared" si="243"/>
        <v>0</v>
      </c>
      <c r="PR301" s="396">
        <f t="shared" si="243"/>
        <v>0</v>
      </c>
      <c r="PS301" s="396">
        <f t="shared" si="243"/>
        <v>0</v>
      </c>
      <c r="PT301" s="396">
        <f t="shared" si="243"/>
        <v>0</v>
      </c>
    </row>
    <row r="302" spans="1:436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36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36" x14ac:dyDescent="0.2">
      <c r="A304" s="55"/>
      <c r="B304" s="1">
        <v>1</v>
      </c>
      <c r="C304" s="166">
        <f t="shared" ref="C304:C327" ca="1" si="244">OFFSET($F$303,$B304,$E$4)</f>
        <v>3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245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</row>
    <row r="305" spans="1:413" x14ac:dyDescent="0.2">
      <c r="B305" s="1">
        <v>2</v>
      </c>
      <c r="C305" s="166">
        <f t="shared" ca="1" si="244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245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246">(JB305+JD305)/2</f>
        <v>0</v>
      </c>
      <c r="JD305">
        <v>0</v>
      </c>
      <c r="JE305">
        <v>0</v>
      </c>
      <c r="JF305" s="362">
        <f t="shared" ref="JF305:JF327" si="247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248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249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</row>
    <row r="306" spans="1:413" x14ac:dyDescent="0.2">
      <c r="A306" s="55"/>
      <c r="B306" s="1">
        <v>3</v>
      </c>
      <c r="C306" s="166">
        <f t="shared" ca="1" si="244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245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246"/>
        <v>0</v>
      </c>
      <c r="JD306">
        <v>0</v>
      </c>
      <c r="JE306">
        <v>0</v>
      </c>
      <c r="JF306" s="362">
        <f t="shared" si="247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248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249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</row>
    <row r="307" spans="1:413" x14ac:dyDescent="0.2">
      <c r="B307" s="1">
        <v>4</v>
      </c>
      <c r="C307" s="166">
        <f t="shared" ca="1" si="244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245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246"/>
        <v>0</v>
      </c>
      <c r="JD307">
        <v>0</v>
      </c>
      <c r="JE307">
        <v>0</v>
      </c>
      <c r="JF307" s="362">
        <f t="shared" si="247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248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249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</row>
    <row r="308" spans="1:413" s="144" customFormat="1" x14ac:dyDescent="0.2">
      <c r="A308" s="55"/>
      <c r="B308" s="318">
        <v>5</v>
      </c>
      <c r="C308" s="319">
        <f t="shared" ca="1" si="244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245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246"/>
        <v>1</v>
      </c>
      <c r="JD308" s="144">
        <v>1</v>
      </c>
      <c r="JE308" s="144">
        <v>1</v>
      </c>
      <c r="JF308" s="362">
        <f t="shared" si="247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248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249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</row>
    <row r="309" spans="1:413" s="144" customFormat="1" x14ac:dyDescent="0.2">
      <c r="A309" s="318"/>
      <c r="B309" s="318">
        <v>6</v>
      </c>
      <c r="C309" s="319">
        <f t="shared" ca="1" si="244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245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246"/>
        <v>2</v>
      </c>
      <c r="JD309" s="144">
        <v>2</v>
      </c>
      <c r="JE309" s="144">
        <v>2</v>
      </c>
      <c r="JF309" s="362">
        <f t="shared" si="247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248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249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</row>
    <row r="310" spans="1:413" s="144" customFormat="1" x14ac:dyDescent="0.2">
      <c r="A310" s="55"/>
      <c r="B310" s="318">
        <v>7</v>
      </c>
      <c r="C310" s="319">
        <f t="shared" ca="1" si="244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245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246"/>
        <v>0</v>
      </c>
      <c r="JD310" s="144">
        <v>0</v>
      </c>
      <c r="JE310" s="144">
        <v>0</v>
      </c>
      <c r="JF310" s="362">
        <f t="shared" si="247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248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249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</row>
    <row r="311" spans="1:413" s="144" customFormat="1" x14ac:dyDescent="0.2">
      <c r="A311" s="318"/>
      <c r="B311" s="318">
        <v>8</v>
      </c>
      <c r="C311" s="319">
        <f t="shared" ca="1" si="244"/>
        <v>2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245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246"/>
        <v>2</v>
      </c>
      <c r="JD311" s="144">
        <v>2</v>
      </c>
      <c r="JE311" s="144">
        <v>2</v>
      </c>
      <c r="JF311" s="362">
        <f t="shared" si="247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248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249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</row>
    <row r="312" spans="1:413" s="144" customFormat="1" x14ac:dyDescent="0.2">
      <c r="A312" s="55"/>
      <c r="B312" s="318">
        <v>9</v>
      </c>
      <c r="C312" s="319">
        <f t="shared" ca="1" si="244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245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246"/>
        <v>0</v>
      </c>
      <c r="JD312" s="144">
        <v>0</v>
      </c>
      <c r="JE312" s="144">
        <v>0</v>
      </c>
      <c r="JF312" s="362">
        <f t="shared" si="247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248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249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</row>
    <row r="313" spans="1:413" s="144" customFormat="1" x14ac:dyDescent="0.2">
      <c r="A313" s="318"/>
      <c r="B313" s="318">
        <v>10</v>
      </c>
      <c r="C313" s="319">
        <f t="shared" ca="1" si="244"/>
        <v>1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245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246"/>
        <v>0</v>
      </c>
      <c r="JD313" s="144">
        <v>0</v>
      </c>
      <c r="JE313" s="144">
        <v>0</v>
      </c>
      <c r="JF313" s="362">
        <f t="shared" si="247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248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249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</row>
    <row r="314" spans="1:413" s="144" customFormat="1" x14ac:dyDescent="0.2">
      <c r="A314" s="55"/>
      <c r="B314" s="318">
        <v>11</v>
      </c>
      <c r="C314" s="319">
        <f t="shared" ca="1" si="244"/>
        <v>0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245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246"/>
        <v>0</v>
      </c>
      <c r="JD314" s="144">
        <v>0</v>
      </c>
      <c r="JE314" s="144">
        <v>0</v>
      </c>
      <c r="JF314" s="362">
        <f t="shared" si="247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248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249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</row>
    <row r="315" spans="1:413" s="144" customFormat="1" x14ac:dyDescent="0.2">
      <c r="A315" s="318"/>
      <c r="B315" s="318">
        <v>12</v>
      </c>
      <c r="C315" s="319">
        <f t="shared" ca="1" si="244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245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246"/>
        <v>0</v>
      </c>
      <c r="JD315" s="144">
        <v>0</v>
      </c>
      <c r="JE315" s="144">
        <v>0</v>
      </c>
      <c r="JF315" s="362">
        <f t="shared" si="247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248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249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</row>
    <row r="316" spans="1:413" s="144" customFormat="1" x14ac:dyDescent="0.2">
      <c r="A316" s="55"/>
      <c r="B316" s="318">
        <v>13</v>
      </c>
      <c r="C316" s="319">
        <f t="shared" ca="1" si="244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245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246"/>
        <v>1</v>
      </c>
      <c r="JD316" s="144">
        <v>1</v>
      </c>
      <c r="JE316" s="144">
        <v>1</v>
      </c>
      <c r="JF316" s="362">
        <f t="shared" si="247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248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249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</row>
    <row r="317" spans="1:413" s="144" customFormat="1" x14ac:dyDescent="0.2">
      <c r="A317" s="318"/>
      <c r="B317" s="318">
        <v>14</v>
      </c>
      <c r="C317" s="319">
        <f t="shared" ca="1" si="244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245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246"/>
        <v>0</v>
      </c>
      <c r="JD317" s="144">
        <v>0</v>
      </c>
      <c r="JE317" s="144">
        <v>0</v>
      </c>
      <c r="JF317" s="362">
        <f t="shared" si="247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248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249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</row>
    <row r="318" spans="1:413" s="144" customFormat="1" x14ac:dyDescent="0.2">
      <c r="A318" s="55"/>
      <c r="B318" s="318">
        <v>15</v>
      </c>
      <c r="C318" s="319">
        <f t="shared" ca="1" si="244"/>
        <v>1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245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246"/>
        <v>0</v>
      </c>
      <c r="JD318" s="144">
        <v>0</v>
      </c>
      <c r="JE318" s="144">
        <v>0</v>
      </c>
      <c r="JF318" s="362">
        <f t="shared" si="247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248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249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</row>
    <row r="319" spans="1:413" s="144" customFormat="1" x14ac:dyDescent="0.2">
      <c r="A319" s="318"/>
      <c r="B319" s="318">
        <v>16</v>
      </c>
      <c r="C319" s="319">
        <f t="shared" ca="1" si="244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245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246"/>
        <v>0</v>
      </c>
      <c r="JD319" s="144">
        <v>0</v>
      </c>
      <c r="JE319" s="144">
        <v>0</v>
      </c>
      <c r="JF319" s="362">
        <f t="shared" si="247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248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249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</row>
    <row r="320" spans="1:413" s="144" customFormat="1" x14ac:dyDescent="0.2">
      <c r="A320" s="55"/>
      <c r="B320" s="318">
        <v>17</v>
      </c>
      <c r="C320" s="319">
        <f t="shared" ca="1" si="244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245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246"/>
        <v>0</v>
      </c>
      <c r="JD320" s="144">
        <v>0</v>
      </c>
      <c r="JE320" s="144">
        <v>0</v>
      </c>
      <c r="JF320" s="362">
        <f t="shared" si="247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248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249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</row>
    <row r="321" spans="1:436" s="144" customFormat="1" x14ac:dyDescent="0.2">
      <c r="A321" s="318"/>
      <c r="B321" s="318">
        <v>18</v>
      </c>
      <c r="C321" s="319">
        <f t="shared" ca="1" si="244"/>
        <v>0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245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246"/>
        <v>0</v>
      </c>
      <c r="JD321" s="144">
        <v>0</v>
      </c>
      <c r="JE321" s="144">
        <v>0</v>
      </c>
      <c r="JF321" s="362">
        <f t="shared" si="247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248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249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</row>
    <row r="322" spans="1:436" s="144" customFormat="1" x14ac:dyDescent="0.2">
      <c r="A322" s="55"/>
      <c r="B322" s="318">
        <v>19</v>
      </c>
      <c r="C322" s="319">
        <f t="shared" ca="1" si="244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245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246"/>
        <v>0</v>
      </c>
      <c r="JD322" s="144">
        <v>0</v>
      </c>
      <c r="JE322" s="144">
        <v>0</v>
      </c>
      <c r="JF322" s="362">
        <f t="shared" si="247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248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249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</row>
    <row r="323" spans="1:436" s="144" customFormat="1" x14ac:dyDescent="0.2">
      <c r="A323" s="318"/>
      <c r="B323" s="318">
        <v>20</v>
      </c>
      <c r="C323" s="319">
        <f t="shared" ca="1" si="244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245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246"/>
        <v>0</v>
      </c>
      <c r="JD323" s="144">
        <v>0</v>
      </c>
      <c r="JE323" s="144">
        <v>0</v>
      </c>
      <c r="JF323" s="362">
        <f t="shared" si="247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248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249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</row>
    <row r="324" spans="1:436" s="144" customFormat="1" x14ac:dyDescent="0.2">
      <c r="A324" s="55"/>
      <c r="B324" s="318">
        <v>21</v>
      </c>
      <c r="C324" s="319">
        <f t="shared" ca="1" si="244"/>
        <v>0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245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246"/>
        <v>2.5</v>
      </c>
      <c r="JD324" s="144">
        <v>2</v>
      </c>
      <c r="JE324" s="144">
        <v>2</v>
      </c>
      <c r="JF324" s="362">
        <f t="shared" si="247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248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249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</row>
    <row r="325" spans="1:436" s="144" customFormat="1" x14ac:dyDescent="0.2">
      <c r="A325" s="318"/>
      <c r="B325" s="318">
        <v>22</v>
      </c>
      <c r="C325" s="319">
        <f t="shared" ca="1" si="244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245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246"/>
        <v>0</v>
      </c>
      <c r="JD325" s="144">
        <v>0</v>
      </c>
      <c r="JE325" s="144">
        <v>0</v>
      </c>
      <c r="JF325" s="362">
        <f t="shared" si="247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248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249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</row>
    <row r="326" spans="1:436" s="144" customFormat="1" x14ac:dyDescent="0.2">
      <c r="A326" s="55"/>
      <c r="B326" s="318">
        <v>23</v>
      </c>
      <c r="C326" s="319">
        <f t="shared" ca="1" si="244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245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246"/>
        <v>0</v>
      </c>
      <c r="JD326" s="144">
        <v>0</v>
      </c>
      <c r="JE326" s="144">
        <v>0</v>
      </c>
      <c r="JF326" s="362">
        <f t="shared" si="247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248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249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</row>
    <row r="327" spans="1:436" s="144" customFormat="1" x14ac:dyDescent="0.2">
      <c r="A327" s="318"/>
      <c r="B327" s="318">
        <v>24</v>
      </c>
      <c r="C327" s="319">
        <f t="shared" ca="1" si="244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245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246"/>
        <v>0</v>
      </c>
      <c r="JD327" s="144">
        <v>0</v>
      </c>
      <c r="JE327" s="144">
        <v>0</v>
      </c>
      <c r="JF327" s="362">
        <f t="shared" si="247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248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249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</row>
    <row r="328" spans="1:436" x14ac:dyDescent="0.2">
      <c r="A328" s="55"/>
      <c r="B328" s="27" t="s">
        <v>45</v>
      </c>
      <c r="C328" s="174">
        <f ca="1">SUM(C304:C327)</f>
        <v>7</v>
      </c>
      <c r="D328" s="154"/>
      <c r="E328" s="154"/>
      <c r="F328" s="154"/>
      <c r="G328" s="325">
        <f t="shared" ref="G328:R328" si="250">SUM(G304:G327)</f>
        <v>31</v>
      </c>
      <c r="H328" s="325">
        <f t="shared" si="250"/>
        <v>30</v>
      </c>
      <c r="I328" s="325">
        <f t="shared" si="250"/>
        <v>31</v>
      </c>
      <c r="J328" s="325">
        <f t="shared" si="250"/>
        <v>32</v>
      </c>
      <c r="K328" s="325">
        <f t="shared" si="250"/>
        <v>31</v>
      </c>
      <c r="L328" s="325">
        <f t="shared" si="250"/>
        <v>32</v>
      </c>
      <c r="M328" s="325">
        <f t="shared" si="250"/>
        <v>34</v>
      </c>
      <c r="N328" s="325">
        <f t="shared" si="250"/>
        <v>32</v>
      </c>
      <c r="O328" s="325">
        <f t="shared" si="250"/>
        <v>32</v>
      </c>
      <c r="P328" s="325">
        <f t="shared" si="250"/>
        <v>30</v>
      </c>
      <c r="Q328" s="325">
        <f t="shared" si="250"/>
        <v>31</v>
      </c>
      <c r="R328" s="325">
        <f t="shared" si="250"/>
        <v>32</v>
      </c>
      <c r="S328" s="325">
        <f t="shared" ref="S328:CD328" si="251">SUM(S304:S327)</f>
        <v>32</v>
      </c>
      <c r="T328" s="325">
        <f t="shared" si="251"/>
        <v>29</v>
      </c>
      <c r="U328" s="325">
        <f t="shared" si="251"/>
        <v>30</v>
      </c>
      <c r="V328" s="325">
        <f t="shared" si="251"/>
        <v>29</v>
      </c>
      <c r="W328" s="325">
        <f t="shared" si="251"/>
        <v>30</v>
      </c>
      <c r="X328" s="325">
        <f t="shared" si="251"/>
        <v>31</v>
      </c>
      <c r="Y328" s="325">
        <f t="shared" si="251"/>
        <v>30</v>
      </c>
      <c r="Z328" s="325">
        <f t="shared" si="251"/>
        <v>29</v>
      </c>
      <c r="AA328" s="325">
        <f t="shared" si="251"/>
        <v>28</v>
      </c>
      <c r="AB328" s="325">
        <f t="shared" si="251"/>
        <v>28</v>
      </c>
      <c r="AC328" s="325">
        <f t="shared" si="251"/>
        <v>26</v>
      </c>
      <c r="AD328" s="325">
        <f t="shared" si="251"/>
        <v>26</v>
      </c>
      <c r="AE328" s="325">
        <f t="shared" si="251"/>
        <v>23</v>
      </c>
      <c r="AF328" s="325">
        <f t="shared" si="251"/>
        <v>23</v>
      </c>
      <c r="AG328" s="325">
        <f t="shared" si="251"/>
        <v>22</v>
      </c>
      <c r="AH328" s="325">
        <f t="shared" si="251"/>
        <v>21</v>
      </c>
      <c r="AI328" s="325">
        <f t="shared" si="251"/>
        <v>18</v>
      </c>
      <c r="AJ328" s="325">
        <f t="shared" si="251"/>
        <v>19</v>
      </c>
      <c r="AK328" s="325">
        <f t="shared" si="251"/>
        <v>25</v>
      </c>
      <c r="AL328" s="325">
        <f t="shared" si="251"/>
        <v>24</v>
      </c>
      <c r="AM328" s="325">
        <f t="shared" si="251"/>
        <v>23</v>
      </c>
      <c r="AN328" s="325">
        <f t="shared" si="251"/>
        <v>22</v>
      </c>
      <c r="AO328" s="325">
        <f t="shared" si="251"/>
        <v>24</v>
      </c>
      <c r="AP328" s="325">
        <f t="shared" si="251"/>
        <v>24</v>
      </c>
      <c r="AQ328" s="325">
        <f t="shared" si="251"/>
        <v>24</v>
      </c>
      <c r="AR328" s="325">
        <f t="shared" si="251"/>
        <v>26</v>
      </c>
      <c r="AS328" s="325">
        <f t="shared" si="251"/>
        <v>25</v>
      </c>
      <c r="AT328" s="325">
        <f t="shared" si="251"/>
        <v>26</v>
      </c>
      <c r="AU328" s="325">
        <f t="shared" si="251"/>
        <v>27</v>
      </c>
      <c r="AV328" s="325">
        <f t="shared" si="251"/>
        <v>27</v>
      </c>
      <c r="AW328" s="420">
        <f t="shared" si="251"/>
        <v>24</v>
      </c>
      <c r="AX328" s="420">
        <f t="shared" si="251"/>
        <v>25</v>
      </c>
      <c r="AY328" s="420">
        <f t="shared" si="251"/>
        <v>25</v>
      </c>
      <c r="AZ328" s="420">
        <f t="shared" si="251"/>
        <v>25</v>
      </c>
      <c r="BA328" s="420">
        <f t="shared" si="251"/>
        <v>26</v>
      </c>
      <c r="BB328" s="420">
        <f t="shared" si="251"/>
        <v>26</v>
      </c>
      <c r="BC328" s="420">
        <f t="shared" si="251"/>
        <v>26</v>
      </c>
      <c r="BD328" s="420">
        <f t="shared" si="251"/>
        <v>27</v>
      </c>
      <c r="BE328" s="420">
        <f t="shared" si="251"/>
        <v>25</v>
      </c>
      <c r="BF328" s="420">
        <f t="shared" si="251"/>
        <v>24</v>
      </c>
      <c r="BG328" s="325">
        <f t="shared" si="251"/>
        <v>24</v>
      </c>
      <c r="BH328" s="325">
        <f t="shared" si="251"/>
        <v>22</v>
      </c>
      <c r="BI328" s="325">
        <f t="shared" si="251"/>
        <v>20</v>
      </c>
      <c r="BJ328" s="325">
        <f t="shared" si="251"/>
        <v>18</v>
      </c>
      <c r="BK328" s="325">
        <f t="shared" si="251"/>
        <v>18</v>
      </c>
      <c r="BL328" s="325">
        <f t="shared" si="251"/>
        <v>17</v>
      </c>
      <c r="BM328" s="325">
        <f t="shared" si="251"/>
        <v>17</v>
      </c>
      <c r="BN328" s="325">
        <f t="shared" si="251"/>
        <v>18</v>
      </c>
      <c r="BO328" s="325">
        <f t="shared" si="251"/>
        <v>17</v>
      </c>
      <c r="BP328" s="325">
        <f t="shared" si="251"/>
        <v>20</v>
      </c>
      <c r="BQ328" s="325">
        <f t="shared" si="251"/>
        <v>18</v>
      </c>
      <c r="BR328" s="325">
        <f t="shared" si="251"/>
        <v>17</v>
      </c>
      <c r="BS328" s="325">
        <f t="shared" si="251"/>
        <v>0</v>
      </c>
      <c r="BT328" s="325">
        <f t="shared" si="251"/>
        <v>19</v>
      </c>
      <c r="BU328" s="325">
        <f t="shared" si="251"/>
        <v>19</v>
      </c>
      <c r="BV328" s="325">
        <f t="shared" si="251"/>
        <v>19</v>
      </c>
      <c r="BW328" s="325">
        <f t="shared" si="251"/>
        <v>20</v>
      </c>
      <c r="BX328" s="325">
        <f t="shared" si="251"/>
        <v>21</v>
      </c>
      <c r="BY328" s="325">
        <f t="shared" si="251"/>
        <v>20</v>
      </c>
      <c r="BZ328" s="325">
        <f t="shared" si="251"/>
        <v>23</v>
      </c>
      <c r="CA328" s="325">
        <f t="shared" si="251"/>
        <v>25</v>
      </c>
      <c r="CB328" s="325">
        <f t="shared" si="251"/>
        <v>24</v>
      </c>
      <c r="CC328" s="325">
        <f t="shared" si="251"/>
        <v>26</v>
      </c>
      <c r="CD328" s="325">
        <f t="shared" si="251"/>
        <v>25</v>
      </c>
      <c r="CE328" s="325">
        <f t="shared" ref="CE328:DQ328" si="252">SUM(CE304:CE327)</f>
        <v>23</v>
      </c>
      <c r="CF328" s="325">
        <f t="shared" si="252"/>
        <v>25</v>
      </c>
      <c r="CG328" s="325">
        <f t="shared" si="252"/>
        <v>28</v>
      </c>
      <c r="CH328" s="325">
        <f t="shared" si="252"/>
        <v>25</v>
      </c>
      <c r="CI328" s="325">
        <f t="shared" si="252"/>
        <v>25</v>
      </c>
      <c r="CJ328" s="325">
        <f t="shared" si="252"/>
        <v>24</v>
      </c>
      <c r="CK328" s="325">
        <f t="shared" si="252"/>
        <v>25</v>
      </c>
      <c r="CL328" s="325">
        <f t="shared" si="252"/>
        <v>20</v>
      </c>
      <c r="CM328" s="325">
        <f t="shared" si="252"/>
        <v>21</v>
      </c>
      <c r="CN328" s="325">
        <f t="shared" si="252"/>
        <v>22</v>
      </c>
      <c r="CO328" s="325">
        <f t="shared" si="252"/>
        <v>21</v>
      </c>
      <c r="CP328" s="325">
        <f t="shared" si="252"/>
        <v>21</v>
      </c>
      <c r="CQ328" s="325">
        <f t="shared" si="252"/>
        <v>21</v>
      </c>
      <c r="CR328" s="325">
        <f t="shared" si="252"/>
        <v>23</v>
      </c>
      <c r="CS328" s="325">
        <f t="shared" si="252"/>
        <v>25</v>
      </c>
      <c r="CT328" s="325">
        <f t="shared" si="252"/>
        <v>24</v>
      </c>
      <c r="CU328" s="325">
        <f t="shared" si="252"/>
        <v>24</v>
      </c>
      <c r="CV328" s="325">
        <f t="shared" si="252"/>
        <v>25</v>
      </c>
      <c r="CW328" s="325">
        <f t="shared" si="252"/>
        <v>25</v>
      </c>
      <c r="CX328" s="325">
        <f t="shared" si="252"/>
        <v>28</v>
      </c>
      <c r="CY328" s="325">
        <f t="shared" si="252"/>
        <v>30</v>
      </c>
      <c r="CZ328" s="325">
        <f t="shared" si="252"/>
        <v>32</v>
      </c>
      <c r="DA328" s="325">
        <f t="shared" si="252"/>
        <v>33</v>
      </c>
      <c r="DB328" s="325">
        <f t="shared" si="252"/>
        <v>34</v>
      </c>
      <c r="DC328" s="325">
        <f t="shared" si="252"/>
        <v>33</v>
      </c>
      <c r="DD328" s="325">
        <f t="shared" si="252"/>
        <v>30</v>
      </c>
      <c r="DE328" s="325">
        <f t="shared" si="252"/>
        <v>31</v>
      </c>
      <c r="DF328" s="325">
        <f t="shared" si="252"/>
        <v>30</v>
      </c>
      <c r="DG328" s="325">
        <f t="shared" si="252"/>
        <v>29</v>
      </c>
      <c r="DH328" s="325">
        <f t="shared" si="252"/>
        <v>26</v>
      </c>
      <c r="DI328" s="325">
        <f t="shared" si="252"/>
        <v>27</v>
      </c>
      <c r="DJ328" s="325">
        <f t="shared" si="252"/>
        <v>26</v>
      </c>
      <c r="DK328" s="325">
        <f t="shared" si="252"/>
        <v>25</v>
      </c>
      <c r="DL328" s="325">
        <f t="shared" si="252"/>
        <v>26</v>
      </c>
      <c r="DM328" s="325">
        <f t="shared" si="252"/>
        <v>26</v>
      </c>
      <c r="DN328" s="325">
        <f t="shared" si="252"/>
        <v>26</v>
      </c>
      <c r="DO328" s="325">
        <f t="shared" si="252"/>
        <v>27</v>
      </c>
      <c r="DP328" s="325">
        <f t="shared" si="252"/>
        <v>26</v>
      </c>
      <c r="DQ328" s="325">
        <f t="shared" si="252"/>
        <v>31</v>
      </c>
      <c r="DR328" s="396">
        <f>SUM(DR304:DR327)</f>
        <v>29</v>
      </c>
      <c r="DS328" s="325">
        <f t="shared" ref="DS328:EI328" si="253">SUM(DS304:DS327)</f>
        <v>28</v>
      </c>
      <c r="DT328" s="325">
        <f t="shared" si="253"/>
        <v>24</v>
      </c>
      <c r="DU328" s="325">
        <f t="shared" si="253"/>
        <v>19</v>
      </c>
      <c r="DV328" s="325">
        <f t="shared" si="253"/>
        <v>19</v>
      </c>
      <c r="DW328" s="325">
        <f t="shared" si="253"/>
        <v>19</v>
      </c>
      <c r="DX328" s="325">
        <f t="shared" si="253"/>
        <v>19</v>
      </c>
      <c r="DY328" s="325">
        <f t="shared" si="253"/>
        <v>18</v>
      </c>
      <c r="DZ328" s="325">
        <f t="shared" si="253"/>
        <v>20</v>
      </c>
      <c r="EA328" s="325">
        <f t="shared" si="253"/>
        <v>20</v>
      </c>
      <c r="EB328" s="325">
        <f t="shared" si="253"/>
        <v>18</v>
      </c>
      <c r="EC328" s="325">
        <f t="shared" si="253"/>
        <v>16</v>
      </c>
      <c r="ED328" s="325">
        <f t="shared" si="253"/>
        <v>17</v>
      </c>
      <c r="EE328" s="325">
        <f t="shared" si="253"/>
        <v>18</v>
      </c>
      <c r="EF328" s="325">
        <f t="shared" si="253"/>
        <v>22</v>
      </c>
      <c r="EG328" s="325">
        <f t="shared" si="253"/>
        <v>21</v>
      </c>
      <c r="EH328" s="325">
        <f t="shared" si="253"/>
        <v>21</v>
      </c>
      <c r="EI328" s="325">
        <f t="shared" si="253"/>
        <v>22</v>
      </c>
      <c r="EJ328" s="396">
        <f t="shared" ref="EJ328:EU328" si="254">SUM(EJ304:EJ327)</f>
        <v>25</v>
      </c>
      <c r="EK328" s="396">
        <f t="shared" si="254"/>
        <v>22</v>
      </c>
      <c r="EL328" s="396">
        <f t="shared" si="254"/>
        <v>21</v>
      </c>
      <c r="EM328" s="396">
        <f t="shared" si="254"/>
        <v>19</v>
      </c>
      <c r="EN328" s="396">
        <f t="shared" si="254"/>
        <v>18</v>
      </c>
      <c r="EO328" s="396">
        <f t="shared" si="254"/>
        <v>19</v>
      </c>
      <c r="EP328" s="396">
        <f t="shared" si="254"/>
        <v>13</v>
      </c>
      <c r="EQ328" s="396">
        <f t="shared" si="254"/>
        <v>11</v>
      </c>
      <c r="ER328" s="396">
        <f t="shared" si="254"/>
        <v>13</v>
      </c>
      <c r="ES328" s="396">
        <f t="shared" si="254"/>
        <v>13</v>
      </c>
      <c r="ET328" s="396">
        <f t="shared" si="254"/>
        <v>11</v>
      </c>
      <c r="EU328" s="396">
        <f t="shared" si="254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255">SUM(FB304:FB327)</f>
        <v>13</v>
      </c>
      <c r="FC328" s="396">
        <f t="shared" si="255"/>
        <v>13</v>
      </c>
      <c r="FD328" s="396">
        <f t="shared" si="255"/>
        <v>13</v>
      </c>
      <c r="FE328" s="419">
        <f t="shared" si="255"/>
        <v>13</v>
      </c>
      <c r="FF328" s="396">
        <f t="shared" si="255"/>
        <v>11</v>
      </c>
      <c r="FG328" s="396">
        <f t="shared" si="255"/>
        <v>13</v>
      </c>
      <c r="FH328" s="396">
        <f t="shared" si="255"/>
        <v>11</v>
      </c>
      <c r="FI328" s="414">
        <v>12</v>
      </c>
      <c r="FJ328" s="396">
        <f t="shared" ref="FJ328:HU328" si="256">SUM(FJ304:FJ327)</f>
        <v>11</v>
      </c>
      <c r="FK328" s="396">
        <f t="shared" si="256"/>
        <v>9</v>
      </c>
      <c r="FL328" s="396">
        <f t="shared" si="256"/>
        <v>9</v>
      </c>
      <c r="FM328" s="396">
        <f t="shared" si="256"/>
        <v>7</v>
      </c>
      <c r="FN328" s="396">
        <f t="shared" si="256"/>
        <v>7</v>
      </c>
      <c r="FO328" s="396">
        <f t="shared" si="256"/>
        <v>9</v>
      </c>
      <c r="FP328" s="396">
        <f t="shared" si="256"/>
        <v>10</v>
      </c>
      <c r="FQ328" s="396">
        <f t="shared" si="256"/>
        <v>10</v>
      </c>
      <c r="FR328" s="396">
        <f t="shared" si="256"/>
        <v>10</v>
      </c>
      <c r="FS328" s="396">
        <f t="shared" si="256"/>
        <v>10</v>
      </c>
      <c r="FT328" s="396">
        <f t="shared" si="256"/>
        <v>11</v>
      </c>
      <c r="FU328" s="396">
        <f t="shared" si="256"/>
        <v>10</v>
      </c>
      <c r="FV328" s="396">
        <f t="shared" si="256"/>
        <v>10</v>
      </c>
      <c r="FW328" s="396">
        <f t="shared" si="256"/>
        <v>11</v>
      </c>
      <c r="FX328" s="396">
        <f t="shared" si="256"/>
        <v>10</v>
      </c>
      <c r="FY328" s="396">
        <f t="shared" si="256"/>
        <v>10</v>
      </c>
      <c r="FZ328" s="396">
        <f t="shared" si="256"/>
        <v>9</v>
      </c>
      <c r="GA328" s="396">
        <f t="shared" si="256"/>
        <v>10</v>
      </c>
      <c r="GB328" s="396">
        <f t="shared" si="256"/>
        <v>11</v>
      </c>
      <c r="GC328" s="396">
        <f t="shared" si="256"/>
        <v>11</v>
      </c>
      <c r="GD328" s="396">
        <f t="shared" si="256"/>
        <v>11</v>
      </c>
      <c r="GE328" s="396">
        <f t="shared" si="256"/>
        <v>10</v>
      </c>
      <c r="GF328" s="396">
        <f t="shared" si="256"/>
        <v>14</v>
      </c>
      <c r="GG328" s="396">
        <f t="shared" si="256"/>
        <v>15</v>
      </c>
      <c r="GH328" s="396">
        <f t="shared" si="256"/>
        <v>14</v>
      </c>
      <c r="GI328" s="396">
        <f t="shared" si="256"/>
        <v>15</v>
      </c>
      <c r="GJ328" s="396">
        <f t="shared" si="256"/>
        <v>15</v>
      </c>
      <c r="GK328" s="396">
        <f t="shared" si="256"/>
        <v>14</v>
      </c>
      <c r="GL328" s="396">
        <f t="shared" si="256"/>
        <v>14</v>
      </c>
      <c r="GM328" s="396">
        <f t="shared" si="256"/>
        <v>15</v>
      </c>
      <c r="GN328" s="396">
        <f t="shared" si="256"/>
        <v>16</v>
      </c>
      <c r="GO328" s="396">
        <f t="shared" si="256"/>
        <v>20</v>
      </c>
      <c r="GP328" s="396">
        <f t="shared" si="256"/>
        <v>21</v>
      </c>
      <c r="GQ328" s="396">
        <f t="shared" si="256"/>
        <v>20</v>
      </c>
      <c r="GR328" s="396">
        <f t="shared" si="256"/>
        <v>18</v>
      </c>
      <c r="GS328" s="396">
        <f t="shared" si="256"/>
        <v>17</v>
      </c>
      <c r="GT328" s="396">
        <f t="shared" si="256"/>
        <v>18</v>
      </c>
      <c r="GU328" s="396">
        <f t="shared" si="256"/>
        <v>18</v>
      </c>
      <c r="GV328" s="396">
        <f t="shared" si="256"/>
        <v>18</v>
      </c>
      <c r="GW328" s="396">
        <f t="shared" si="256"/>
        <v>17</v>
      </c>
      <c r="GX328" s="396">
        <f t="shared" si="256"/>
        <v>18</v>
      </c>
      <c r="GY328" s="396">
        <f t="shared" si="256"/>
        <v>17</v>
      </c>
      <c r="GZ328" s="396">
        <f t="shared" si="256"/>
        <v>15</v>
      </c>
      <c r="HA328" s="396">
        <f t="shared" si="256"/>
        <v>15</v>
      </c>
      <c r="HB328" s="396">
        <f t="shared" si="256"/>
        <v>16</v>
      </c>
      <c r="HC328" s="396">
        <f t="shared" si="256"/>
        <v>14</v>
      </c>
      <c r="HD328" s="396">
        <f t="shared" si="256"/>
        <v>15</v>
      </c>
      <c r="HE328" s="396">
        <f t="shared" si="256"/>
        <v>15</v>
      </c>
      <c r="HF328" s="396">
        <f t="shared" si="256"/>
        <v>16</v>
      </c>
      <c r="HG328" s="396">
        <f t="shared" si="256"/>
        <v>15</v>
      </c>
      <c r="HH328" s="396">
        <f t="shared" si="256"/>
        <v>15</v>
      </c>
      <c r="HI328" s="396">
        <f t="shared" si="256"/>
        <v>14</v>
      </c>
      <c r="HJ328" s="396">
        <f t="shared" si="256"/>
        <v>14</v>
      </c>
      <c r="HK328" s="396">
        <f t="shared" si="256"/>
        <v>16</v>
      </c>
      <c r="HL328" s="396">
        <f t="shared" si="256"/>
        <v>18</v>
      </c>
      <c r="HM328" s="396">
        <f t="shared" si="256"/>
        <v>23</v>
      </c>
      <c r="HN328" s="396">
        <f t="shared" si="256"/>
        <v>22</v>
      </c>
      <c r="HO328" s="396">
        <f t="shared" si="256"/>
        <v>22</v>
      </c>
      <c r="HP328" s="396">
        <f t="shared" si="256"/>
        <v>20</v>
      </c>
      <c r="HQ328" s="396">
        <f t="shared" si="256"/>
        <v>22</v>
      </c>
      <c r="HR328" s="396">
        <f t="shared" si="256"/>
        <v>24</v>
      </c>
      <c r="HS328" s="396">
        <f t="shared" si="256"/>
        <v>21</v>
      </c>
      <c r="HT328" s="396">
        <f t="shared" si="256"/>
        <v>21</v>
      </c>
      <c r="HU328" s="396">
        <f t="shared" si="256"/>
        <v>20</v>
      </c>
      <c r="HV328" s="396">
        <f t="shared" ref="HV328:KG328" si="257">SUM(HV304:HV327)</f>
        <v>19</v>
      </c>
      <c r="HW328" s="396">
        <f t="shared" si="257"/>
        <v>18</v>
      </c>
      <c r="HX328" s="396">
        <f t="shared" si="257"/>
        <v>18</v>
      </c>
      <c r="HY328" s="396">
        <f t="shared" si="257"/>
        <v>15</v>
      </c>
      <c r="HZ328" s="396">
        <f t="shared" si="257"/>
        <v>16</v>
      </c>
      <c r="IA328" s="396">
        <f t="shared" si="257"/>
        <v>15</v>
      </c>
      <c r="IB328" s="396">
        <f t="shared" si="257"/>
        <v>15</v>
      </c>
      <c r="IC328" s="396">
        <f t="shared" si="257"/>
        <v>16</v>
      </c>
      <c r="ID328" s="396">
        <f t="shared" si="257"/>
        <v>15</v>
      </c>
      <c r="IE328" s="396">
        <f t="shared" si="257"/>
        <v>14</v>
      </c>
      <c r="IF328" s="396">
        <f t="shared" si="257"/>
        <v>16</v>
      </c>
      <c r="IG328" s="396">
        <f t="shared" si="257"/>
        <v>16</v>
      </c>
      <c r="IH328" s="396">
        <f t="shared" si="257"/>
        <v>14</v>
      </c>
      <c r="II328" s="396">
        <f t="shared" si="257"/>
        <v>12</v>
      </c>
      <c r="IJ328" s="396">
        <f t="shared" si="257"/>
        <v>14</v>
      </c>
      <c r="IK328" s="396">
        <f t="shared" si="257"/>
        <v>15</v>
      </c>
      <c r="IL328" s="396">
        <f t="shared" si="257"/>
        <v>12</v>
      </c>
      <c r="IM328" s="396">
        <f t="shared" si="257"/>
        <v>12</v>
      </c>
      <c r="IN328" s="442">
        <f t="shared" si="257"/>
        <v>12</v>
      </c>
      <c r="IO328" s="396">
        <f t="shared" si="257"/>
        <v>12</v>
      </c>
      <c r="IP328" s="396">
        <f t="shared" si="257"/>
        <v>13</v>
      </c>
      <c r="IQ328" s="396">
        <f t="shared" si="257"/>
        <v>13</v>
      </c>
      <c r="IR328" s="396">
        <f t="shared" si="257"/>
        <v>13</v>
      </c>
      <c r="IS328" s="396">
        <f t="shared" si="257"/>
        <v>13</v>
      </c>
      <c r="IT328" s="396">
        <f t="shared" si="257"/>
        <v>12</v>
      </c>
      <c r="IU328" s="396">
        <f t="shared" si="257"/>
        <v>12</v>
      </c>
      <c r="IV328" s="396">
        <f t="shared" si="257"/>
        <v>11</v>
      </c>
      <c r="IW328" s="396">
        <f t="shared" si="257"/>
        <v>11</v>
      </c>
      <c r="IX328" s="396">
        <f t="shared" si="257"/>
        <v>10</v>
      </c>
      <c r="IY328" s="396">
        <f t="shared" si="257"/>
        <v>11</v>
      </c>
      <c r="IZ328" s="396">
        <f t="shared" si="257"/>
        <v>10</v>
      </c>
      <c r="JA328" s="396">
        <f t="shared" si="257"/>
        <v>9</v>
      </c>
      <c r="JB328" s="396">
        <f t="shared" si="257"/>
        <v>9</v>
      </c>
      <c r="JC328" s="442">
        <f t="shared" si="257"/>
        <v>8.5</v>
      </c>
      <c r="JD328" s="396">
        <f t="shared" si="257"/>
        <v>8</v>
      </c>
      <c r="JE328" s="396">
        <f t="shared" si="257"/>
        <v>8</v>
      </c>
      <c r="JF328" s="454">
        <f t="shared" si="257"/>
        <v>8.5</v>
      </c>
      <c r="JG328" s="396">
        <f t="shared" si="257"/>
        <v>9</v>
      </c>
      <c r="JH328" s="396">
        <f t="shared" si="257"/>
        <v>9</v>
      </c>
      <c r="JI328" s="396">
        <f t="shared" si="257"/>
        <v>9</v>
      </c>
      <c r="JJ328" s="396">
        <f t="shared" si="257"/>
        <v>9</v>
      </c>
      <c r="JK328" s="396">
        <f t="shared" si="257"/>
        <v>9</v>
      </c>
      <c r="JL328" s="396">
        <f t="shared" si="257"/>
        <v>10</v>
      </c>
      <c r="JM328" s="396">
        <f t="shared" si="257"/>
        <v>9</v>
      </c>
      <c r="JN328" s="442">
        <f t="shared" si="257"/>
        <v>9</v>
      </c>
      <c r="JO328" s="396">
        <f t="shared" si="257"/>
        <v>9</v>
      </c>
      <c r="JP328" s="396">
        <f t="shared" si="257"/>
        <v>9</v>
      </c>
      <c r="JQ328" s="396">
        <f t="shared" si="257"/>
        <v>8</v>
      </c>
      <c r="JR328" s="396">
        <f t="shared" si="257"/>
        <v>9</v>
      </c>
      <c r="JS328" s="396">
        <f t="shared" si="257"/>
        <v>10</v>
      </c>
      <c r="JT328" s="396">
        <f t="shared" si="257"/>
        <v>10</v>
      </c>
      <c r="JU328" s="396">
        <f t="shared" si="257"/>
        <v>10</v>
      </c>
      <c r="JV328" s="442">
        <f t="shared" si="257"/>
        <v>10</v>
      </c>
      <c r="JW328" s="396">
        <f t="shared" si="257"/>
        <v>10</v>
      </c>
      <c r="JX328" s="396">
        <f t="shared" si="257"/>
        <v>10</v>
      </c>
      <c r="JY328" s="396">
        <f t="shared" si="257"/>
        <v>8</v>
      </c>
      <c r="JZ328" s="396">
        <f t="shared" si="257"/>
        <v>8</v>
      </c>
      <c r="KA328" s="396">
        <f t="shared" si="257"/>
        <v>7</v>
      </c>
      <c r="KB328" s="396">
        <f t="shared" si="257"/>
        <v>7</v>
      </c>
      <c r="KC328" s="396">
        <f t="shared" si="257"/>
        <v>7</v>
      </c>
      <c r="KD328" s="396">
        <f t="shared" si="257"/>
        <v>7</v>
      </c>
      <c r="KE328" s="396">
        <f t="shared" si="257"/>
        <v>7</v>
      </c>
      <c r="KF328" s="396">
        <f t="shared" si="257"/>
        <v>6</v>
      </c>
      <c r="KG328" s="396">
        <f t="shared" si="257"/>
        <v>5</v>
      </c>
      <c r="KH328" s="396">
        <f t="shared" ref="KH328:MS328" si="258">SUM(KH304:KH327)</f>
        <v>5</v>
      </c>
      <c r="KI328" s="396">
        <f t="shared" si="258"/>
        <v>6</v>
      </c>
      <c r="KJ328" s="396">
        <f t="shared" si="258"/>
        <v>6</v>
      </c>
      <c r="KK328" s="396">
        <f t="shared" si="258"/>
        <v>5</v>
      </c>
      <c r="KL328" s="396">
        <f t="shared" si="258"/>
        <v>5</v>
      </c>
      <c r="KM328" s="396">
        <f t="shared" si="258"/>
        <v>5</v>
      </c>
      <c r="KN328" s="396">
        <f t="shared" si="258"/>
        <v>5</v>
      </c>
      <c r="KO328" s="396">
        <f t="shared" si="258"/>
        <v>5</v>
      </c>
      <c r="KP328" s="396">
        <f t="shared" si="258"/>
        <v>7</v>
      </c>
      <c r="KQ328" s="396">
        <f t="shared" si="258"/>
        <v>7</v>
      </c>
      <c r="KR328" s="396">
        <f t="shared" si="258"/>
        <v>8</v>
      </c>
      <c r="KS328" s="396">
        <f t="shared" si="258"/>
        <v>8</v>
      </c>
      <c r="KT328" s="396">
        <f t="shared" si="258"/>
        <v>7</v>
      </c>
      <c r="KU328" s="396">
        <f t="shared" si="258"/>
        <v>9</v>
      </c>
      <c r="KV328" s="396">
        <f t="shared" si="258"/>
        <v>10</v>
      </c>
      <c r="KW328" s="396">
        <f t="shared" si="258"/>
        <v>10</v>
      </c>
      <c r="KX328" s="396">
        <f t="shared" si="258"/>
        <v>10</v>
      </c>
      <c r="KY328" s="396">
        <f t="shared" si="258"/>
        <v>11</v>
      </c>
      <c r="KZ328" s="396">
        <f t="shared" si="258"/>
        <v>9</v>
      </c>
      <c r="LA328" s="396">
        <f t="shared" si="258"/>
        <v>8</v>
      </c>
      <c r="LB328" s="396">
        <f t="shared" si="258"/>
        <v>9</v>
      </c>
      <c r="LC328" s="396">
        <f t="shared" si="258"/>
        <v>9</v>
      </c>
      <c r="LD328" s="396">
        <f t="shared" si="258"/>
        <v>9</v>
      </c>
      <c r="LE328" s="396">
        <f t="shared" si="258"/>
        <v>9</v>
      </c>
      <c r="LF328" s="396">
        <f t="shared" si="258"/>
        <v>10</v>
      </c>
      <c r="LG328" s="396">
        <f t="shared" si="258"/>
        <v>10</v>
      </c>
      <c r="LH328" s="396">
        <f t="shared" si="258"/>
        <v>8</v>
      </c>
      <c r="LI328" s="396">
        <f t="shared" si="258"/>
        <v>8</v>
      </c>
      <c r="LJ328" s="396">
        <f t="shared" si="258"/>
        <v>7</v>
      </c>
      <c r="LK328" s="396">
        <f t="shared" si="258"/>
        <v>7</v>
      </c>
      <c r="LL328" s="396">
        <f t="shared" si="258"/>
        <v>5</v>
      </c>
      <c r="LM328" s="396">
        <f t="shared" si="258"/>
        <v>5</v>
      </c>
      <c r="LN328" s="396">
        <f t="shared" si="258"/>
        <v>5</v>
      </c>
      <c r="LO328" s="396">
        <f t="shared" si="258"/>
        <v>5</v>
      </c>
      <c r="LP328" s="396">
        <f t="shared" si="258"/>
        <v>4</v>
      </c>
      <c r="LQ328" s="396">
        <f t="shared" si="258"/>
        <v>5</v>
      </c>
      <c r="LR328" s="396">
        <f t="shared" si="258"/>
        <v>6</v>
      </c>
      <c r="LS328" s="396">
        <f t="shared" si="258"/>
        <v>6</v>
      </c>
      <c r="LT328" s="396">
        <f t="shared" si="258"/>
        <v>6</v>
      </c>
      <c r="LU328" s="396">
        <f t="shared" si="258"/>
        <v>6</v>
      </c>
      <c r="LV328" s="396">
        <f t="shared" si="258"/>
        <v>5</v>
      </c>
      <c r="LW328" s="396">
        <f t="shared" si="258"/>
        <v>5</v>
      </c>
      <c r="LX328" s="396">
        <f t="shared" si="258"/>
        <v>5</v>
      </c>
      <c r="LY328" s="396">
        <f t="shared" si="258"/>
        <v>5</v>
      </c>
      <c r="LZ328" s="396">
        <f t="shared" si="258"/>
        <v>6</v>
      </c>
      <c r="MA328" s="396">
        <f t="shared" si="258"/>
        <v>8</v>
      </c>
      <c r="MB328" s="396">
        <f t="shared" si="258"/>
        <v>8</v>
      </c>
      <c r="MC328" s="396">
        <f t="shared" si="258"/>
        <v>8</v>
      </c>
      <c r="MD328" s="396">
        <f t="shared" si="258"/>
        <v>6</v>
      </c>
      <c r="ME328" s="396">
        <f t="shared" si="258"/>
        <v>6</v>
      </c>
      <c r="MF328" s="396">
        <f t="shared" si="258"/>
        <v>5</v>
      </c>
      <c r="MG328" s="396">
        <f t="shared" si="258"/>
        <v>5</v>
      </c>
      <c r="MH328" s="396">
        <f t="shared" si="258"/>
        <v>5</v>
      </c>
      <c r="MI328" s="396">
        <f t="shared" si="258"/>
        <v>6</v>
      </c>
      <c r="MJ328" s="396">
        <f t="shared" si="258"/>
        <v>6</v>
      </c>
      <c r="MK328" s="396">
        <f t="shared" si="258"/>
        <v>6</v>
      </c>
      <c r="ML328" s="396">
        <f t="shared" si="258"/>
        <v>6</v>
      </c>
      <c r="MM328" s="396">
        <f t="shared" si="258"/>
        <v>6</v>
      </c>
      <c r="MN328" s="396">
        <f t="shared" si="258"/>
        <v>5</v>
      </c>
      <c r="MO328" s="396">
        <f t="shared" si="258"/>
        <v>6</v>
      </c>
      <c r="MP328" s="396">
        <f t="shared" ref="MP328" si="259">SUM(MP304:MP327)</f>
        <v>6</v>
      </c>
      <c r="MQ328" s="396">
        <f t="shared" si="258"/>
        <v>6</v>
      </c>
      <c r="MR328" s="396">
        <f t="shared" si="258"/>
        <v>6</v>
      </c>
      <c r="MS328" s="396">
        <f t="shared" si="258"/>
        <v>6</v>
      </c>
      <c r="MT328" s="396">
        <f t="shared" ref="MT328:PE328" si="260">SUM(MT304:MT327)</f>
        <v>6</v>
      </c>
      <c r="MU328" s="396">
        <f t="shared" si="260"/>
        <v>5</v>
      </c>
      <c r="MV328" s="396">
        <f t="shared" si="260"/>
        <v>5</v>
      </c>
      <c r="MW328" s="396">
        <f t="shared" si="260"/>
        <v>5</v>
      </c>
      <c r="MX328" s="396">
        <f t="shared" si="260"/>
        <v>5</v>
      </c>
      <c r="MY328" s="396">
        <f t="shared" si="260"/>
        <v>5</v>
      </c>
      <c r="MZ328" s="396">
        <f t="shared" si="260"/>
        <v>6</v>
      </c>
      <c r="NA328" s="396">
        <f t="shared" si="260"/>
        <v>6</v>
      </c>
      <c r="NB328" s="396">
        <f t="shared" si="260"/>
        <v>5</v>
      </c>
      <c r="NC328" s="396">
        <f t="shared" si="260"/>
        <v>5</v>
      </c>
      <c r="ND328" s="396">
        <f t="shared" si="260"/>
        <v>5</v>
      </c>
      <c r="NE328" s="396">
        <f t="shared" si="260"/>
        <v>4</v>
      </c>
      <c r="NF328" s="396">
        <f t="shared" si="260"/>
        <v>4</v>
      </c>
      <c r="NG328" s="396">
        <f t="shared" si="260"/>
        <v>4</v>
      </c>
      <c r="NH328" s="396">
        <f t="shared" si="260"/>
        <v>4</v>
      </c>
      <c r="NI328" s="396">
        <f t="shared" si="260"/>
        <v>4</v>
      </c>
      <c r="NJ328" s="396">
        <f t="shared" si="260"/>
        <v>4</v>
      </c>
      <c r="NK328" s="396">
        <f t="shared" si="260"/>
        <v>6</v>
      </c>
      <c r="NL328" s="396">
        <f t="shared" si="260"/>
        <v>7</v>
      </c>
      <c r="NM328" s="396">
        <f t="shared" si="260"/>
        <v>7</v>
      </c>
      <c r="NN328" s="396">
        <f t="shared" si="260"/>
        <v>8</v>
      </c>
      <c r="NO328" s="396">
        <f t="shared" si="260"/>
        <v>8</v>
      </c>
      <c r="NP328" s="396">
        <f t="shared" si="260"/>
        <v>9</v>
      </c>
      <c r="NQ328" s="396">
        <f t="shared" si="260"/>
        <v>8</v>
      </c>
      <c r="NR328" s="396">
        <f t="shared" si="260"/>
        <v>7</v>
      </c>
      <c r="NS328" s="396">
        <f t="shared" si="260"/>
        <v>7</v>
      </c>
      <c r="NT328" s="396">
        <f t="shared" si="260"/>
        <v>6</v>
      </c>
      <c r="NU328" s="396">
        <f t="shared" si="260"/>
        <v>7</v>
      </c>
      <c r="NV328" s="396">
        <f t="shared" si="260"/>
        <v>6</v>
      </c>
      <c r="NW328" s="396">
        <f t="shared" si="260"/>
        <v>6</v>
      </c>
      <c r="NX328" s="396">
        <f t="shared" si="260"/>
        <v>7</v>
      </c>
      <c r="NY328" s="396">
        <f t="shared" si="260"/>
        <v>5</v>
      </c>
      <c r="NZ328" s="396">
        <f t="shared" si="260"/>
        <v>6</v>
      </c>
      <c r="OA328" s="396">
        <f t="shared" si="260"/>
        <v>6</v>
      </c>
      <c r="OB328" s="396">
        <f t="shared" si="260"/>
        <v>5</v>
      </c>
      <c r="OC328" s="396">
        <f t="shared" si="260"/>
        <v>5</v>
      </c>
      <c r="OD328" s="396">
        <f t="shared" si="260"/>
        <v>5</v>
      </c>
      <c r="OE328" s="396">
        <f t="shared" si="260"/>
        <v>5</v>
      </c>
      <c r="OF328" s="396">
        <f t="shared" si="260"/>
        <v>5</v>
      </c>
      <c r="OG328" s="396">
        <f t="shared" si="260"/>
        <v>7</v>
      </c>
      <c r="OH328" s="396">
        <f t="shared" si="260"/>
        <v>7</v>
      </c>
      <c r="OI328" s="396">
        <f t="shared" si="260"/>
        <v>7</v>
      </c>
      <c r="OJ328" s="396">
        <f t="shared" si="260"/>
        <v>8</v>
      </c>
      <c r="OK328" s="396">
        <f t="shared" si="260"/>
        <v>8</v>
      </c>
      <c r="OL328" s="396">
        <f t="shared" si="260"/>
        <v>8</v>
      </c>
      <c r="OM328" s="396">
        <f t="shared" si="260"/>
        <v>7</v>
      </c>
      <c r="ON328" s="396">
        <f t="shared" si="260"/>
        <v>6</v>
      </c>
      <c r="OO328" s="396">
        <f t="shared" si="260"/>
        <v>7</v>
      </c>
      <c r="OP328" s="396">
        <f t="shared" si="260"/>
        <v>7</v>
      </c>
      <c r="OQ328" s="396">
        <f t="shared" si="260"/>
        <v>8</v>
      </c>
      <c r="OR328" s="396">
        <f t="shared" si="260"/>
        <v>7</v>
      </c>
      <c r="OS328" s="396">
        <f t="shared" si="260"/>
        <v>7</v>
      </c>
      <c r="OT328" s="396">
        <f t="shared" si="260"/>
        <v>7</v>
      </c>
      <c r="OU328" s="396">
        <f t="shared" si="260"/>
        <v>7</v>
      </c>
      <c r="OV328" s="396">
        <f t="shared" si="260"/>
        <v>7</v>
      </c>
      <c r="OW328" s="396">
        <f t="shared" si="260"/>
        <v>7</v>
      </c>
      <c r="OX328" s="396">
        <f t="shared" si="260"/>
        <v>0</v>
      </c>
      <c r="OY328" s="396">
        <f t="shared" si="260"/>
        <v>0</v>
      </c>
      <c r="OZ328" s="396">
        <f t="shared" si="260"/>
        <v>0</v>
      </c>
      <c r="PA328" s="396">
        <f t="shared" si="260"/>
        <v>0</v>
      </c>
      <c r="PB328" s="396">
        <f t="shared" si="260"/>
        <v>0</v>
      </c>
      <c r="PC328" s="396">
        <f t="shared" si="260"/>
        <v>0</v>
      </c>
      <c r="PD328" s="396">
        <f t="shared" si="260"/>
        <v>0</v>
      </c>
      <c r="PE328" s="396">
        <f t="shared" si="260"/>
        <v>0</v>
      </c>
      <c r="PF328" s="396">
        <f t="shared" ref="PF328:PT328" si="261">SUM(PF304:PF327)</f>
        <v>0</v>
      </c>
      <c r="PG328" s="396">
        <f t="shared" si="261"/>
        <v>0</v>
      </c>
      <c r="PH328" s="396">
        <f t="shared" si="261"/>
        <v>0</v>
      </c>
      <c r="PI328" s="396">
        <f t="shared" si="261"/>
        <v>0</v>
      </c>
      <c r="PJ328" s="396">
        <f t="shared" si="261"/>
        <v>0</v>
      </c>
      <c r="PK328" s="396">
        <f t="shared" si="261"/>
        <v>0</v>
      </c>
      <c r="PL328" s="396">
        <f t="shared" si="261"/>
        <v>0</v>
      </c>
      <c r="PM328" s="396">
        <f t="shared" si="261"/>
        <v>0</v>
      </c>
      <c r="PN328" s="396">
        <f t="shared" si="261"/>
        <v>0</v>
      </c>
      <c r="PO328" s="396">
        <f t="shared" si="261"/>
        <v>0</v>
      </c>
      <c r="PP328" s="396">
        <f t="shared" si="261"/>
        <v>0</v>
      </c>
      <c r="PQ328" s="396">
        <f t="shared" si="261"/>
        <v>0</v>
      </c>
      <c r="PR328" s="396">
        <f t="shared" si="261"/>
        <v>0</v>
      </c>
      <c r="PS328" s="396">
        <f t="shared" si="261"/>
        <v>0</v>
      </c>
      <c r="PT328" s="396">
        <f t="shared" si="261"/>
        <v>0</v>
      </c>
    </row>
    <row r="329" spans="1:436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36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36" x14ac:dyDescent="0.2">
      <c r="B331" s="1">
        <v>1</v>
      </c>
      <c r="C331" s="166">
        <f t="shared" ref="C331:C354" ca="1" si="262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263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</row>
    <row r="332" spans="1:436" x14ac:dyDescent="0.2">
      <c r="A332" s="55"/>
      <c r="B332" s="1">
        <v>2</v>
      </c>
      <c r="C332" s="166">
        <f t="shared" ca="1" si="262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263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264">(JB332+JD332)/2</f>
        <v>0</v>
      </c>
      <c r="JD332">
        <v>0</v>
      </c>
      <c r="JE332">
        <v>0</v>
      </c>
      <c r="JF332" s="362">
        <f t="shared" ref="JF332:JF354" si="265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266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267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</row>
    <row r="333" spans="1:436" x14ac:dyDescent="0.2">
      <c r="B333" s="1">
        <v>3</v>
      </c>
      <c r="C333" s="166">
        <f t="shared" ca="1" si="262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263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264"/>
        <v>0</v>
      </c>
      <c r="JD333">
        <v>0</v>
      </c>
      <c r="JE333">
        <v>0</v>
      </c>
      <c r="JF333" s="362">
        <f t="shared" si="265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266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267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</row>
    <row r="334" spans="1:436" x14ac:dyDescent="0.2">
      <c r="A334" s="55"/>
      <c r="B334" s="1">
        <v>4</v>
      </c>
      <c r="C334" s="166">
        <f t="shared" ca="1" si="262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263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264"/>
        <v>0</v>
      </c>
      <c r="JD334">
        <v>0</v>
      </c>
      <c r="JE334">
        <v>0</v>
      </c>
      <c r="JF334" s="362">
        <f t="shared" si="265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266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267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</row>
    <row r="335" spans="1:436" s="144" customFormat="1" x14ac:dyDescent="0.2">
      <c r="A335" s="318"/>
      <c r="B335" s="318">
        <v>5</v>
      </c>
      <c r="C335" s="319">
        <f t="shared" ca="1" si="262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263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264"/>
        <v>0</v>
      </c>
      <c r="JD335" s="144">
        <v>0</v>
      </c>
      <c r="JE335" s="144">
        <v>0</v>
      </c>
      <c r="JF335" s="362">
        <f t="shared" si="265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266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267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</row>
    <row r="336" spans="1:436" s="144" customFormat="1" x14ac:dyDescent="0.2">
      <c r="A336" s="55"/>
      <c r="B336" s="318">
        <v>6</v>
      </c>
      <c r="C336" s="319">
        <f t="shared" ca="1" si="262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263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264"/>
        <v>1</v>
      </c>
      <c r="JD336" s="144">
        <v>1</v>
      </c>
      <c r="JE336" s="144">
        <v>1</v>
      </c>
      <c r="JF336" s="362">
        <f t="shared" si="265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266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267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</row>
    <row r="337" spans="1:413" s="144" customFormat="1" x14ac:dyDescent="0.2">
      <c r="A337" s="318"/>
      <c r="B337" s="318">
        <v>7</v>
      </c>
      <c r="C337" s="319">
        <f t="shared" ca="1" si="262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263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264"/>
        <v>0</v>
      </c>
      <c r="JD337" s="144">
        <v>0</v>
      </c>
      <c r="JE337" s="144">
        <v>0</v>
      </c>
      <c r="JF337" s="362">
        <f t="shared" si="265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266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267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</row>
    <row r="338" spans="1:413" s="144" customFormat="1" x14ac:dyDescent="0.2">
      <c r="A338" s="55"/>
      <c r="B338" s="318">
        <v>8</v>
      </c>
      <c r="C338" s="319">
        <f t="shared" ca="1" si="262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263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264"/>
        <v>0</v>
      </c>
      <c r="JD338" s="144">
        <v>0</v>
      </c>
      <c r="JE338" s="144">
        <v>0</v>
      </c>
      <c r="JF338" s="362">
        <f t="shared" si="265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266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267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</row>
    <row r="339" spans="1:413" s="144" customFormat="1" x14ac:dyDescent="0.2">
      <c r="A339" s="318"/>
      <c r="B339" s="318">
        <v>9</v>
      </c>
      <c r="C339" s="319">
        <f t="shared" ca="1" si="262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263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264"/>
        <v>0</v>
      </c>
      <c r="JD339" s="144">
        <v>0</v>
      </c>
      <c r="JE339" s="144">
        <v>0</v>
      </c>
      <c r="JF339" s="362">
        <f t="shared" si="265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266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267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</row>
    <row r="340" spans="1:413" s="144" customFormat="1" x14ac:dyDescent="0.2">
      <c r="A340" s="55"/>
      <c r="B340" s="318">
        <v>10</v>
      </c>
      <c r="C340" s="319">
        <f t="shared" ca="1" si="262"/>
        <v>1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263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264"/>
        <v>0.5</v>
      </c>
      <c r="JD340" s="144">
        <v>0</v>
      </c>
      <c r="JE340" s="144">
        <v>0</v>
      </c>
      <c r="JF340" s="362">
        <f t="shared" si="265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266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267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</row>
    <row r="341" spans="1:413" s="144" customFormat="1" x14ac:dyDescent="0.2">
      <c r="A341" s="318"/>
      <c r="B341" s="318">
        <v>11</v>
      </c>
      <c r="C341" s="319">
        <f t="shared" ca="1" si="262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263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264"/>
        <v>0</v>
      </c>
      <c r="JD341" s="144">
        <v>0</v>
      </c>
      <c r="JE341" s="144">
        <v>0</v>
      </c>
      <c r="JF341" s="362">
        <f t="shared" si="265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266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267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</row>
    <row r="342" spans="1:413" s="144" customFormat="1" x14ac:dyDescent="0.2">
      <c r="A342" s="55"/>
      <c r="B342" s="318">
        <v>12</v>
      </c>
      <c r="C342" s="319">
        <f t="shared" ca="1" si="262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263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264"/>
        <v>0</v>
      </c>
      <c r="JD342" s="144">
        <v>0</v>
      </c>
      <c r="JE342" s="144">
        <v>0</v>
      </c>
      <c r="JF342" s="362">
        <f t="shared" si="265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266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267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</row>
    <row r="343" spans="1:413" s="144" customFormat="1" x14ac:dyDescent="0.2">
      <c r="A343" s="318"/>
      <c r="B343" s="318">
        <v>13</v>
      </c>
      <c r="C343" s="319">
        <f t="shared" ca="1" si="262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263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264"/>
        <v>0</v>
      </c>
      <c r="JD343" s="144">
        <v>0</v>
      </c>
      <c r="JE343" s="144">
        <v>0</v>
      </c>
      <c r="JF343" s="362">
        <f t="shared" si="265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266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267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</row>
    <row r="344" spans="1:413" s="144" customFormat="1" x14ac:dyDescent="0.2">
      <c r="A344" s="55"/>
      <c r="B344" s="318">
        <v>14</v>
      </c>
      <c r="C344" s="319">
        <f t="shared" ca="1" si="262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263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264"/>
        <v>0</v>
      </c>
      <c r="JD344" s="144">
        <v>0</v>
      </c>
      <c r="JE344" s="144">
        <v>0</v>
      </c>
      <c r="JF344" s="362">
        <f t="shared" si="265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266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267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</row>
    <row r="345" spans="1:413" s="144" customFormat="1" x14ac:dyDescent="0.2">
      <c r="A345" s="318"/>
      <c r="B345" s="318">
        <v>15</v>
      </c>
      <c r="C345" s="319">
        <f t="shared" ca="1" si="262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263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264"/>
        <v>1</v>
      </c>
      <c r="JD345" s="144">
        <v>1</v>
      </c>
      <c r="JE345" s="144">
        <v>1</v>
      </c>
      <c r="JF345" s="362">
        <f t="shared" si="265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266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267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</row>
    <row r="346" spans="1:413" s="144" customFormat="1" x14ac:dyDescent="0.2">
      <c r="A346" s="55"/>
      <c r="B346" s="318">
        <v>16</v>
      </c>
      <c r="C346" s="319">
        <f t="shared" ca="1" si="262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263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264"/>
        <v>0</v>
      </c>
      <c r="JD346" s="144">
        <v>0</v>
      </c>
      <c r="JE346" s="144">
        <v>1</v>
      </c>
      <c r="JF346" s="362">
        <f t="shared" si="265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266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267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</row>
    <row r="347" spans="1:413" s="144" customFormat="1" x14ac:dyDescent="0.2">
      <c r="A347" s="318"/>
      <c r="B347" s="318">
        <v>17</v>
      </c>
      <c r="C347" s="319">
        <f t="shared" ca="1" si="262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263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264"/>
        <v>0</v>
      </c>
      <c r="JD347" s="144">
        <v>0</v>
      </c>
      <c r="JE347" s="144">
        <v>0</v>
      </c>
      <c r="JF347" s="362">
        <f t="shared" si="265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266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267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</row>
    <row r="348" spans="1:413" s="144" customFormat="1" x14ac:dyDescent="0.2">
      <c r="A348" s="55"/>
      <c r="B348" s="318">
        <v>18</v>
      </c>
      <c r="C348" s="319">
        <f t="shared" ca="1" si="262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263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264"/>
        <v>0</v>
      </c>
      <c r="JD348" s="144">
        <v>0</v>
      </c>
      <c r="JE348" s="144">
        <v>0</v>
      </c>
      <c r="JF348" s="362">
        <f t="shared" si="265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266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267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</row>
    <row r="349" spans="1:413" s="144" customFormat="1" x14ac:dyDescent="0.2">
      <c r="A349" s="318"/>
      <c r="B349" s="318">
        <v>19</v>
      </c>
      <c r="C349" s="319">
        <f t="shared" ca="1" si="262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263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264"/>
        <v>0</v>
      </c>
      <c r="JD349" s="144">
        <v>0</v>
      </c>
      <c r="JE349" s="144">
        <v>0</v>
      </c>
      <c r="JF349" s="362">
        <f t="shared" si="265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266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267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</row>
    <row r="350" spans="1:413" s="144" customFormat="1" x14ac:dyDescent="0.2">
      <c r="A350" s="55"/>
      <c r="B350" s="318">
        <v>20</v>
      </c>
      <c r="C350" s="319">
        <f t="shared" ca="1" si="262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263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264"/>
        <v>0</v>
      </c>
      <c r="JD350" s="144">
        <v>0</v>
      </c>
      <c r="JE350" s="144">
        <v>0</v>
      </c>
      <c r="JF350" s="362">
        <f t="shared" si="265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266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267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</row>
    <row r="351" spans="1:413" s="144" customFormat="1" x14ac:dyDescent="0.2">
      <c r="A351" s="318"/>
      <c r="B351" s="318">
        <v>21</v>
      </c>
      <c r="C351" s="319">
        <f t="shared" ca="1" si="262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263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264"/>
        <v>0</v>
      </c>
      <c r="JD351" s="144">
        <v>0</v>
      </c>
      <c r="JE351" s="144">
        <v>0</v>
      </c>
      <c r="JF351" s="362">
        <f t="shared" si="265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266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267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</row>
    <row r="352" spans="1:413" s="144" customFormat="1" x14ac:dyDescent="0.2">
      <c r="A352" s="55"/>
      <c r="B352" s="318">
        <v>22</v>
      </c>
      <c r="C352" s="319">
        <f t="shared" ca="1" si="262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263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264"/>
        <v>0</v>
      </c>
      <c r="JD352" s="144">
        <v>0</v>
      </c>
      <c r="JE352" s="144">
        <v>0</v>
      </c>
      <c r="JF352" s="362">
        <f t="shared" si="265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266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267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</row>
    <row r="353" spans="1:436" s="144" customFormat="1" x14ac:dyDescent="0.2">
      <c r="A353" s="318"/>
      <c r="B353" s="318">
        <v>23</v>
      </c>
      <c r="C353" s="319">
        <f t="shared" ca="1" si="262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263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264"/>
        <v>1</v>
      </c>
      <c r="JD353" s="144">
        <v>1</v>
      </c>
      <c r="JE353" s="144">
        <v>2</v>
      </c>
      <c r="JF353" s="362">
        <f t="shared" si="265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266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267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</row>
    <row r="354" spans="1:436" s="144" customFormat="1" x14ac:dyDescent="0.2">
      <c r="A354" s="55"/>
      <c r="B354" s="318">
        <v>24</v>
      </c>
      <c r="C354" s="319">
        <f t="shared" ca="1" si="262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263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264"/>
        <v>0</v>
      </c>
      <c r="JD354" s="144">
        <v>0</v>
      </c>
      <c r="JE354" s="144">
        <v>0</v>
      </c>
      <c r="JF354" s="362">
        <f t="shared" si="265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266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267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</row>
    <row r="355" spans="1:436" x14ac:dyDescent="0.2">
      <c r="B355" s="27" t="s">
        <v>45</v>
      </c>
      <c r="C355" s="174">
        <f ca="1">SUM(C331:C354)</f>
        <v>1</v>
      </c>
      <c r="D355" s="154"/>
      <c r="E355" s="154"/>
      <c r="F355" s="154"/>
      <c r="G355" s="325">
        <f t="shared" ref="G355:R355" si="268">SUM(G331:G354)</f>
        <v>100</v>
      </c>
      <c r="H355" s="325">
        <f t="shared" si="268"/>
        <v>99</v>
      </c>
      <c r="I355" s="325">
        <f t="shared" si="268"/>
        <v>94</v>
      </c>
      <c r="J355" s="325">
        <f t="shared" si="268"/>
        <v>89</v>
      </c>
      <c r="K355" s="325">
        <f t="shared" si="268"/>
        <v>83</v>
      </c>
      <c r="L355" s="325">
        <f t="shared" si="268"/>
        <v>72</v>
      </c>
      <c r="M355" s="325">
        <f t="shared" si="268"/>
        <v>72</v>
      </c>
      <c r="N355" s="325">
        <f t="shared" si="268"/>
        <v>72</v>
      </c>
      <c r="O355" s="325">
        <f t="shared" si="268"/>
        <v>71</v>
      </c>
      <c r="P355" s="325">
        <f t="shared" si="268"/>
        <v>73</v>
      </c>
      <c r="Q355" s="325">
        <f t="shared" si="268"/>
        <v>65</v>
      </c>
      <c r="R355" s="325">
        <f t="shared" si="268"/>
        <v>65</v>
      </c>
      <c r="S355" s="325">
        <f t="shared" ref="S355:CD355" si="269">SUM(S331:S354)</f>
        <v>64</v>
      </c>
      <c r="T355" s="325">
        <f t="shared" si="269"/>
        <v>61</v>
      </c>
      <c r="U355" s="325">
        <f t="shared" si="269"/>
        <v>50</v>
      </c>
      <c r="V355" s="325">
        <f t="shared" si="269"/>
        <v>50</v>
      </c>
      <c r="W355" s="325">
        <f t="shared" si="269"/>
        <v>49</v>
      </c>
      <c r="X355" s="325">
        <f t="shared" si="269"/>
        <v>54</v>
      </c>
      <c r="Y355" s="325">
        <f t="shared" si="269"/>
        <v>55</v>
      </c>
      <c r="Z355" s="325">
        <f t="shared" si="269"/>
        <v>52</v>
      </c>
      <c r="AA355" s="325">
        <f t="shared" si="269"/>
        <v>56</v>
      </c>
      <c r="AB355" s="325">
        <f t="shared" si="269"/>
        <v>62</v>
      </c>
      <c r="AC355" s="325">
        <f t="shared" si="269"/>
        <v>63</v>
      </c>
      <c r="AD355" s="325">
        <f t="shared" si="269"/>
        <v>65</v>
      </c>
      <c r="AE355" s="325">
        <f t="shared" si="269"/>
        <v>71</v>
      </c>
      <c r="AF355" s="325">
        <f t="shared" si="269"/>
        <v>68</v>
      </c>
      <c r="AG355" s="325">
        <f t="shared" si="269"/>
        <v>73</v>
      </c>
      <c r="AH355" s="325">
        <f t="shared" si="269"/>
        <v>80</v>
      </c>
      <c r="AI355" s="325">
        <f t="shared" si="269"/>
        <v>71</v>
      </c>
      <c r="AJ355" s="325">
        <f t="shared" si="269"/>
        <v>91</v>
      </c>
      <c r="AK355" s="325">
        <f t="shared" si="269"/>
        <v>96</v>
      </c>
      <c r="AL355" s="325">
        <f t="shared" si="269"/>
        <v>99</v>
      </c>
      <c r="AM355" s="325">
        <f t="shared" si="269"/>
        <v>108</v>
      </c>
      <c r="AN355" s="325">
        <f t="shared" si="269"/>
        <v>104</v>
      </c>
      <c r="AO355" s="325">
        <f t="shared" si="269"/>
        <v>102</v>
      </c>
      <c r="AP355" s="325">
        <f t="shared" si="269"/>
        <v>102</v>
      </c>
      <c r="AQ355" s="325">
        <f t="shared" si="269"/>
        <v>102</v>
      </c>
      <c r="AR355" s="325">
        <f t="shared" si="269"/>
        <v>97</v>
      </c>
      <c r="AS355" s="325">
        <f t="shared" si="269"/>
        <v>104</v>
      </c>
      <c r="AT355" s="325">
        <f t="shared" si="269"/>
        <v>97</v>
      </c>
      <c r="AU355" s="325">
        <f t="shared" si="269"/>
        <v>100</v>
      </c>
      <c r="AV355" s="325">
        <f t="shared" si="269"/>
        <v>98</v>
      </c>
      <c r="AW355" s="420">
        <f t="shared" si="269"/>
        <v>105</v>
      </c>
      <c r="AX355" s="420">
        <f t="shared" si="269"/>
        <v>99</v>
      </c>
      <c r="AY355" s="420">
        <f t="shared" si="269"/>
        <v>91</v>
      </c>
      <c r="AZ355" s="420">
        <f t="shared" si="269"/>
        <v>86</v>
      </c>
      <c r="BA355" s="420">
        <f t="shared" si="269"/>
        <v>80</v>
      </c>
      <c r="BB355" s="420">
        <f t="shared" si="269"/>
        <v>79</v>
      </c>
      <c r="BC355" s="420">
        <f t="shared" si="269"/>
        <v>80</v>
      </c>
      <c r="BD355" s="420">
        <f t="shared" si="269"/>
        <v>71</v>
      </c>
      <c r="BE355" s="420">
        <f t="shared" si="269"/>
        <v>73</v>
      </c>
      <c r="BF355" s="420">
        <f t="shared" si="269"/>
        <v>73</v>
      </c>
      <c r="BG355" s="325">
        <f t="shared" si="269"/>
        <v>63</v>
      </c>
      <c r="BH355" s="325">
        <f t="shared" si="269"/>
        <v>60</v>
      </c>
      <c r="BI355" s="325">
        <f t="shared" si="269"/>
        <v>61</v>
      </c>
      <c r="BJ355" s="325">
        <f t="shared" si="269"/>
        <v>58</v>
      </c>
      <c r="BK355" s="325">
        <f t="shared" si="269"/>
        <v>54</v>
      </c>
      <c r="BL355" s="325">
        <f t="shared" si="269"/>
        <v>52</v>
      </c>
      <c r="BM355" s="325">
        <f t="shared" si="269"/>
        <v>49</v>
      </c>
      <c r="BN355" s="325">
        <f t="shared" si="269"/>
        <v>48</v>
      </c>
      <c r="BO355" s="325">
        <f t="shared" si="269"/>
        <v>51</v>
      </c>
      <c r="BP355" s="325">
        <f t="shared" si="269"/>
        <v>43</v>
      </c>
      <c r="BQ355" s="325">
        <f t="shared" si="269"/>
        <v>43</v>
      </c>
      <c r="BR355" s="325">
        <f t="shared" si="269"/>
        <v>43</v>
      </c>
      <c r="BS355" s="325">
        <f t="shared" si="269"/>
        <v>0</v>
      </c>
      <c r="BT355" s="325">
        <f t="shared" si="269"/>
        <v>2</v>
      </c>
      <c r="BU355" s="325">
        <f t="shared" si="269"/>
        <v>1</v>
      </c>
      <c r="BV355" s="325">
        <f t="shared" si="269"/>
        <v>4</v>
      </c>
      <c r="BW355" s="325">
        <f t="shared" si="269"/>
        <v>4</v>
      </c>
      <c r="BX355" s="325">
        <f t="shared" si="269"/>
        <v>5</v>
      </c>
      <c r="BY355" s="325">
        <f t="shared" si="269"/>
        <v>6</v>
      </c>
      <c r="BZ355" s="325">
        <f t="shared" si="269"/>
        <v>4</v>
      </c>
      <c r="CA355" s="325">
        <f t="shared" si="269"/>
        <v>4</v>
      </c>
      <c r="CB355" s="325">
        <f t="shared" si="269"/>
        <v>5</v>
      </c>
      <c r="CC355" s="325">
        <f t="shared" si="269"/>
        <v>4</v>
      </c>
      <c r="CD355" s="325">
        <f t="shared" si="269"/>
        <v>3</v>
      </c>
      <c r="CE355" s="325">
        <f t="shared" ref="CE355:DQ355" si="270">SUM(CE331:CE354)</f>
        <v>6</v>
      </c>
      <c r="CF355" s="325">
        <f t="shared" si="270"/>
        <v>10</v>
      </c>
      <c r="CG355" s="325">
        <f t="shared" si="270"/>
        <v>9</v>
      </c>
      <c r="CH355" s="325">
        <f t="shared" si="270"/>
        <v>9</v>
      </c>
      <c r="CI355" s="325">
        <f t="shared" si="270"/>
        <v>11</v>
      </c>
      <c r="CJ355" s="325">
        <f t="shared" si="270"/>
        <v>11</v>
      </c>
      <c r="CK355" s="325">
        <f t="shared" si="270"/>
        <v>10</v>
      </c>
      <c r="CL355" s="325">
        <f t="shared" si="270"/>
        <v>8</v>
      </c>
      <c r="CM355" s="325">
        <f t="shared" si="270"/>
        <v>8</v>
      </c>
      <c r="CN355" s="325">
        <f t="shared" si="270"/>
        <v>14</v>
      </c>
      <c r="CO355" s="325">
        <f t="shared" si="270"/>
        <v>14</v>
      </c>
      <c r="CP355" s="325">
        <f t="shared" si="270"/>
        <v>15</v>
      </c>
      <c r="CQ355" s="325">
        <f t="shared" si="270"/>
        <v>16</v>
      </c>
      <c r="CR355" s="325">
        <f t="shared" si="270"/>
        <v>15</v>
      </c>
      <c r="CS355" s="325">
        <f t="shared" si="270"/>
        <v>13</v>
      </c>
      <c r="CT355" s="325">
        <f t="shared" si="270"/>
        <v>12</v>
      </c>
      <c r="CU355" s="325">
        <f t="shared" si="270"/>
        <v>11</v>
      </c>
      <c r="CV355" s="325">
        <f t="shared" si="270"/>
        <v>7</v>
      </c>
      <c r="CW355" s="325">
        <f t="shared" si="270"/>
        <v>9</v>
      </c>
      <c r="CX355" s="325">
        <f t="shared" si="270"/>
        <v>9</v>
      </c>
      <c r="CY355" s="325">
        <f t="shared" si="270"/>
        <v>8</v>
      </c>
      <c r="CZ355" s="325">
        <f t="shared" si="270"/>
        <v>9</v>
      </c>
      <c r="DA355" s="325">
        <f t="shared" si="270"/>
        <v>9</v>
      </c>
      <c r="DB355" s="325">
        <f t="shared" si="270"/>
        <v>8</v>
      </c>
      <c r="DC355" s="325">
        <f t="shared" si="270"/>
        <v>8</v>
      </c>
      <c r="DD355" s="325">
        <f t="shared" si="270"/>
        <v>6</v>
      </c>
      <c r="DE355" s="325">
        <f t="shared" si="270"/>
        <v>10</v>
      </c>
      <c r="DF355" s="325">
        <f t="shared" si="270"/>
        <v>9.5</v>
      </c>
      <c r="DG355" s="325">
        <f t="shared" si="270"/>
        <v>9</v>
      </c>
      <c r="DH355" s="325">
        <f t="shared" si="270"/>
        <v>11</v>
      </c>
      <c r="DI355" s="325">
        <f t="shared" si="270"/>
        <v>9</v>
      </c>
      <c r="DJ355" s="325">
        <f t="shared" si="270"/>
        <v>8</v>
      </c>
      <c r="DK355" s="325">
        <f t="shared" si="270"/>
        <v>11</v>
      </c>
      <c r="DL355" s="325">
        <f t="shared" si="270"/>
        <v>10</v>
      </c>
      <c r="DM355" s="325">
        <f t="shared" si="270"/>
        <v>8</v>
      </c>
      <c r="DN355" s="325">
        <f t="shared" si="270"/>
        <v>7</v>
      </c>
      <c r="DO355" s="325">
        <f t="shared" si="270"/>
        <v>9</v>
      </c>
      <c r="DP355" s="325">
        <f t="shared" si="270"/>
        <v>8</v>
      </c>
      <c r="DQ355" s="325">
        <f t="shared" si="270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271">SUM(DT331:DT354)</f>
        <v>12</v>
      </c>
      <c r="DU355" s="396">
        <f t="shared" si="271"/>
        <v>11</v>
      </c>
      <c r="DV355" s="396">
        <f t="shared" si="271"/>
        <v>10</v>
      </c>
      <c r="DW355" s="396">
        <f t="shared" si="271"/>
        <v>11</v>
      </c>
      <c r="DX355" s="396">
        <f t="shared" si="271"/>
        <v>9</v>
      </c>
      <c r="DY355" s="396">
        <f t="shared" si="271"/>
        <v>7</v>
      </c>
      <c r="DZ355" s="396">
        <f t="shared" si="271"/>
        <v>6</v>
      </c>
      <c r="EA355" s="396">
        <f t="shared" si="271"/>
        <v>6</v>
      </c>
      <c r="EB355" s="396">
        <f t="shared" si="271"/>
        <v>6</v>
      </c>
      <c r="EC355" s="396">
        <f t="shared" si="271"/>
        <v>8</v>
      </c>
      <c r="ED355" s="396">
        <f t="shared" si="271"/>
        <v>7</v>
      </c>
      <c r="EE355" s="396">
        <f t="shared" si="271"/>
        <v>7</v>
      </c>
      <c r="EF355" s="396">
        <f t="shared" si="271"/>
        <v>8</v>
      </c>
      <c r="EG355" s="396">
        <f t="shared" si="271"/>
        <v>8</v>
      </c>
      <c r="EH355" s="396">
        <f t="shared" si="271"/>
        <v>8</v>
      </c>
      <c r="EI355" s="396">
        <f t="shared" si="271"/>
        <v>8</v>
      </c>
      <c r="EJ355" s="396">
        <f t="shared" si="271"/>
        <v>8</v>
      </c>
      <c r="EK355" s="396">
        <f t="shared" si="271"/>
        <v>9</v>
      </c>
      <c r="EL355" s="396">
        <f t="shared" si="271"/>
        <v>6</v>
      </c>
      <c r="EM355" s="396">
        <f t="shared" si="271"/>
        <v>5</v>
      </c>
      <c r="EN355" s="396">
        <f t="shared" si="271"/>
        <v>6</v>
      </c>
      <c r="EO355" s="396">
        <f t="shared" si="271"/>
        <v>6</v>
      </c>
      <c r="EP355" s="396">
        <f t="shared" ref="EP355:EW355" si="272">SUM(EP331:EP354)</f>
        <v>5</v>
      </c>
      <c r="EQ355" s="396">
        <f t="shared" si="272"/>
        <v>6</v>
      </c>
      <c r="ER355" s="396">
        <f t="shared" si="272"/>
        <v>7</v>
      </c>
      <c r="ES355" s="396">
        <f t="shared" si="272"/>
        <v>6</v>
      </c>
      <c r="ET355" s="396">
        <f t="shared" si="272"/>
        <v>6</v>
      </c>
      <c r="EU355" s="396">
        <f t="shared" si="272"/>
        <v>3</v>
      </c>
      <c r="EV355" s="396">
        <f t="shared" si="272"/>
        <v>3</v>
      </c>
      <c r="EW355" s="396">
        <f t="shared" si="272"/>
        <v>4</v>
      </c>
      <c r="EX355" s="396">
        <f t="shared" ref="EX355:FC355" si="273">SUM(EX331:EX354)</f>
        <v>4</v>
      </c>
      <c r="EY355" s="400">
        <f t="shared" si="273"/>
        <v>3</v>
      </c>
      <c r="EZ355" s="396">
        <f t="shared" si="273"/>
        <v>3</v>
      </c>
      <c r="FA355" s="396">
        <f t="shared" si="273"/>
        <v>4</v>
      </c>
      <c r="FB355" s="400">
        <f t="shared" si="273"/>
        <v>3</v>
      </c>
      <c r="FC355" s="396">
        <f t="shared" si="273"/>
        <v>3</v>
      </c>
      <c r="FD355" s="396">
        <f t="shared" ref="FD355:FM355" si="274">SUM(FD331:FD354)</f>
        <v>3</v>
      </c>
      <c r="FE355" s="419">
        <f t="shared" si="274"/>
        <v>4</v>
      </c>
      <c r="FF355" s="396">
        <f t="shared" si="274"/>
        <v>4</v>
      </c>
      <c r="FG355" s="396">
        <f t="shared" si="274"/>
        <v>4</v>
      </c>
      <c r="FH355" s="396">
        <f t="shared" si="274"/>
        <v>3</v>
      </c>
      <c r="FI355" s="396">
        <f t="shared" si="274"/>
        <v>3</v>
      </c>
      <c r="FJ355" s="396">
        <f t="shared" si="274"/>
        <v>3</v>
      </c>
      <c r="FK355" s="396">
        <f t="shared" si="274"/>
        <v>3</v>
      </c>
      <c r="FL355" s="396">
        <f t="shared" si="274"/>
        <v>1</v>
      </c>
      <c r="FM355" s="396">
        <f t="shared" si="274"/>
        <v>0</v>
      </c>
      <c r="FN355" s="396">
        <f t="shared" ref="FN355:HY355" si="275">SUM(FN331:FN354)</f>
        <v>2</v>
      </c>
      <c r="FO355" s="396">
        <f t="shared" si="275"/>
        <v>2</v>
      </c>
      <c r="FP355" s="396">
        <f t="shared" si="275"/>
        <v>2</v>
      </c>
      <c r="FQ355" s="396">
        <f t="shared" si="275"/>
        <v>3</v>
      </c>
      <c r="FR355" s="396">
        <f t="shared" si="275"/>
        <v>5</v>
      </c>
      <c r="FS355" s="396">
        <f t="shared" si="275"/>
        <v>5</v>
      </c>
      <c r="FT355" s="396">
        <f t="shared" si="275"/>
        <v>4</v>
      </c>
      <c r="FU355" s="396">
        <f t="shared" si="275"/>
        <v>4</v>
      </c>
      <c r="FV355" s="396">
        <f t="shared" si="275"/>
        <v>4</v>
      </c>
      <c r="FW355" s="396">
        <f t="shared" si="275"/>
        <v>3</v>
      </c>
      <c r="FX355" s="396">
        <f t="shared" si="275"/>
        <v>2</v>
      </c>
      <c r="FY355" s="396">
        <f t="shared" si="275"/>
        <v>1</v>
      </c>
      <c r="FZ355" s="396">
        <f t="shared" si="275"/>
        <v>2</v>
      </c>
      <c r="GA355" s="396">
        <f t="shared" si="275"/>
        <v>3</v>
      </c>
      <c r="GB355" s="396">
        <f t="shared" si="275"/>
        <v>1</v>
      </c>
      <c r="GC355" s="396">
        <f t="shared" si="275"/>
        <v>1</v>
      </c>
      <c r="GD355" s="396">
        <f t="shared" si="275"/>
        <v>0</v>
      </c>
      <c r="GE355" s="396">
        <f t="shared" si="275"/>
        <v>0</v>
      </c>
      <c r="GF355" s="396">
        <f t="shared" si="275"/>
        <v>1</v>
      </c>
      <c r="GG355" s="396">
        <f t="shared" si="275"/>
        <v>1</v>
      </c>
      <c r="GH355" s="396">
        <f t="shared" si="275"/>
        <v>0</v>
      </c>
      <c r="GI355" s="396">
        <f t="shared" si="275"/>
        <v>1</v>
      </c>
      <c r="GJ355" s="396">
        <f t="shared" si="275"/>
        <v>2</v>
      </c>
      <c r="GK355" s="396">
        <f t="shared" si="275"/>
        <v>2</v>
      </c>
      <c r="GL355" s="396">
        <f t="shared" si="275"/>
        <v>1</v>
      </c>
      <c r="GM355" s="396">
        <f t="shared" si="275"/>
        <v>3</v>
      </c>
      <c r="GN355" s="396">
        <f t="shared" si="275"/>
        <v>3</v>
      </c>
      <c r="GO355" s="396">
        <f t="shared" si="275"/>
        <v>6</v>
      </c>
      <c r="GP355" s="396">
        <f t="shared" si="275"/>
        <v>6</v>
      </c>
      <c r="GQ355" s="396">
        <f t="shared" si="275"/>
        <v>5</v>
      </c>
      <c r="GR355" s="396">
        <f t="shared" si="275"/>
        <v>4</v>
      </c>
      <c r="GS355" s="396">
        <f t="shared" si="275"/>
        <v>4</v>
      </c>
      <c r="GT355" s="396">
        <f t="shared" si="275"/>
        <v>3</v>
      </c>
      <c r="GU355" s="396">
        <f t="shared" si="275"/>
        <v>3</v>
      </c>
      <c r="GV355" s="396">
        <f t="shared" si="275"/>
        <v>4</v>
      </c>
      <c r="GW355" s="396">
        <f t="shared" si="275"/>
        <v>6</v>
      </c>
      <c r="GX355" s="396">
        <f t="shared" si="275"/>
        <v>6</v>
      </c>
      <c r="GY355" s="396">
        <f t="shared" si="275"/>
        <v>7</v>
      </c>
      <c r="GZ355" s="396">
        <f t="shared" si="275"/>
        <v>8</v>
      </c>
      <c r="HA355" s="396">
        <f t="shared" si="275"/>
        <v>7</v>
      </c>
      <c r="HB355" s="396">
        <f t="shared" si="275"/>
        <v>6</v>
      </c>
      <c r="HC355" s="396">
        <f t="shared" si="275"/>
        <v>6</v>
      </c>
      <c r="HD355" s="396">
        <f t="shared" si="275"/>
        <v>8</v>
      </c>
      <c r="HE355" s="396">
        <f t="shared" si="275"/>
        <v>7</v>
      </c>
      <c r="HF355" s="396">
        <f t="shared" si="275"/>
        <v>7</v>
      </c>
      <c r="HG355" s="396">
        <f t="shared" si="275"/>
        <v>7</v>
      </c>
      <c r="HH355" s="396">
        <f t="shared" si="275"/>
        <v>6</v>
      </c>
      <c r="HI355" s="396">
        <f t="shared" si="275"/>
        <v>6</v>
      </c>
      <c r="HJ355" s="396">
        <f t="shared" si="275"/>
        <v>6</v>
      </c>
      <c r="HK355" s="396">
        <f t="shared" si="275"/>
        <v>7</v>
      </c>
      <c r="HL355" s="396">
        <f t="shared" si="275"/>
        <v>7</v>
      </c>
      <c r="HM355" s="396">
        <f t="shared" si="275"/>
        <v>6</v>
      </c>
      <c r="HN355" s="396">
        <f t="shared" si="275"/>
        <v>7</v>
      </c>
      <c r="HO355" s="396">
        <f t="shared" si="275"/>
        <v>6</v>
      </c>
      <c r="HP355" s="396">
        <f t="shared" si="275"/>
        <v>6</v>
      </c>
      <c r="HQ355" s="396">
        <f t="shared" si="275"/>
        <v>7</v>
      </c>
      <c r="HR355" s="396">
        <f t="shared" si="275"/>
        <v>8</v>
      </c>
      <c r="HS355" s="396">
        <f t="shared" si="275"/>
        <v>8</v>
      </c>
      <c r="HT355" s="396">
        <f t="shared" si="275"/>
        <v>9</v>
      </c>
      <c r="HU355" s="396">
        <f t="shared" si="275"/>
        <v>10</v>
      </c>
      <c r="HV355" s="396">
        <f t="shared" si="275"/>
        <v>9</v>
      </c>
      <c r="HW355" s="396">
        <f t="shared" si="275"/>
        <v>6</v>
      </c>
      <c r="HX355" s="396">
        <f t="shared" si="275"/>
        <v>6</v>
      </c>
      <c r="HY355" s="396">
        <f t="shared" si="275"/>
        <v>8</v>
      </c>
      <c r="HZ355" s="396">
        <f t="shared" ref="HZ355:KK355" si="276">SUM(HZ331:HZ354)</f>
        <v>8</v>
      </c>
      <c r="IA355" s="396">
        <f t="shared" si="276"/>
        <v>8</v>
      </c>
      <c r="IB355" s="396">
        <f t="shared" si="276"/>
        <v>8</v>
      </c>
      <c r="IC355" s="396">
        <f t="shared" si="276"/>
        <v>9</v>
      </c>
      <c r="ID355" s="396">
        <f t="shared" si="276"/>
        <v>4</v>
      </c>
      <c r="IE355" s="396">
        <f t="shared" si="276"/>
        <v>4</v>
      </c>
      <c r="IF355" s="396">
        <f t="shared" si="276"/>
        <v>4</v>
      </c>
      <c r="IG355" s="396">
        <f t="shared" si="276"/>
        <v>3</v>
      </c>
      <c r="IH355" s="396">
        <f t="shared" si="276"/>
        <v>3</v>
      </c>
      <c r="II355" s="396">
        <f t="shared" si="276"/>
        <v>5</v>
      </c>
      <c r="IJ355" s="396">
        <f t="shared" si="276"/>
        <v>4</v>
      </c>
      <c r="IK355" s="396">
        <f t="shared" si="276"/>
        <v>4</v>
      </c>
      <c r="IL355" s="396">
        <f t="shared" si="276"/>
        <v>4</v>
      </c>
      <c r="IM355" s="396">
        <f t="shared" si="276"/>
        <v>4</v>
      </c>
      <c r="IN355" s="442">
        <f t="shared" si="276"/>
        <v>4</v>
      </c>
      <c r="IO355" s="396">
        <f t="shared" si="276"/>
        <v>4</v>
      </c>
      <c r="IP355" s="396">
        <f t="shared" si="276"/>
        <v>3</v>
      </c>
      <c r="IQ355" s="396">
        <f t="shared" si="276"/>
        <v>4</v>
      </c>
      <c r="IR355" s="396">
        <f t="shared" si="276"/>
        <v>4</v>
      </c>
      <c r="IS355" s="396">
        <f t="shared" si="276"/>
        <v>3</v>
      </c>
      <c r="IT355" s="396">
        <f t="shared" si="276"/>
        <v>3</v>
      </c>
      <c r="IU355" s="396">
        <f t="shared" si="276"/>
        <v>3</v>
      </c>
      <c r="IV355" s="396">
        <f t="shared" si="276"/>
        <v>4</v>
      </c>
      <c r="IW355" s="396">
        <f t="shared" si="276"/>
        <v>3</v>
      </c>
      <c r="IX355" s="396">
        <f t="shared" si="276"/>
        <v>3</v>
      </c>
      <c r="IY355" s="396">
        <f t="shared" si="276"/>
        <v>3</v>
      </c>
      <c r="IZ355" s="396">
        <f t="shared" si="276"/>
        <v>3</v>
      </c>
      <c r="JA355" s="396">
        <f t="shared" si="276"/>
        <v>3</v>
      </c>
      <c r="JB355" s="396">
        <f t="shared" si="276"/>
        <v>4</v>
      </c>
      <c r="JC355" s="442">
        <f t="shared" si="276"/>
        <v>3.5</v>
      </c>
      <c r="JD355" s="396">
        <f t="shared" si="276"/>
        <v>3</v>
      </c>
      <c r="JE355" s="396">
        <f t="shared" si="276"/>
        <v>5</v>
      </c>
      <c r="JF355" s="454">
        <f t="shared" si="276"/>
        <v>5.5</v>
      </c>
      <c r="JG355" s="396">
        <f t="shared" si="276"/>
        <v>6</v>
      </c>
      <c r="JH355" s="396">
        <f t="shared" si="276"/>
        <v>3</v>
      </c>
      <c r="JI355" s="396">
        <f t="shared" si="276"/>
        <v>2</v>
      </c>
      <c r="JJ355" s="396">
        <f t="shared" si="276"/>
        <v>2</v>
      </c>
      <c r="JK355" s="396">
        <f t="shared" si="276"/>
        <v>2</v>
      </c>
      <c r="JL355" s="396">
        <f t="shared" si="276"/>
        <v>2</v>
      </c>
      <c r="JM355" s="396">
        <f t="shared" si="276"/>
        <v>3</v>
      </c>
      <c r="JN355" s="442">
        <f t="shared" si="276"/>
        <v>3</v>
      </c>
      <c r="JO355" s="396">
        <f t="shared" si="276"/>
        <v>3</v>
      </c>
      <c r="JP355" s="396">
        <f t="shared" si="276"/>
        <v>3</v>
      </c>
      <c r="JQ355" s="396">
        <f t="shared" si="276"/>
        <v>4</v>
      </c>
      <c r="JR355" s="396">
        <f t="shared" si="276"/>
        <v>4</v>
      </c>
      <c r="JS355" s="396">
        <f t="shared" si="276"/>
        <v>6</v>
      </c>
      <c r="JT355" s="396">
        <f t="shared" si="276"/>
        <v>4</v>
      </c>
      <c r="JU355" s="396">
        <f t="shared" si="276"/>
        <v>4</v>
      </c>
      <c r="JV355" s="442">
        <f t="shared" si="276"/>
        <v>3</v>
      </c>
      <c r="JW355" s="396">
        <f t="shared" si="276"/>
        <v>2</v>
      </c>
      <c r="JX355" s="396">
        <f t="shared" si="276"/>
        <v>2</v>
      </c>
      <c r="JY355" s="396">
        <f t="shared" si="276"/>
        <v>3</v>
      </c>
      <c r="JZ355" s="396">
        <f t="shared" si="276"/>
        <v>3</v>
      </c>
      <c r="KA355" s="396">
        <f t="shared" si="276"/>
        <v>2</v>
      </c>
      <c r="KB355" s="396">
        <f t="shared" si="276"/>
        <v>2</v>
      </c>
      <c r="KC355" s="396">
        <f t="shared" si="276"/>
        <v>0</v>
      </c>
      <c r="KD355" s="396">
        <f t="shared" si="276"/>
        <v>0</v>
      </c>
      <c r="KE355" s="396">
        <f t="shared" si="276"/>
        <v>0</v>
      </c>
      <c r="KF355" s="396">
        <f t="shared" si="276"/>
        <v>2</v>
      </c>
      <c r="KG355" s="396">
        <f t="shared" si="276"/>
        <v>1</v>
      </c>
      <c r="KH355" s="396">
        <f t="shared" si="276"/>
        <v>1</v>
      </c>
      <c r="KI355" s="396">
        <f t="shared" si="276"/>
        <v>1</v>
      </c>
      <c r="KJ355" s="396">
        <f t="shared" si="276"/>
        <v>1</v>
      </c>
      <c r="KK355" s="396">
        <f t="shared" si="276"/>
        <v>4</v>
      </c>
      <c r="KL355" s="396">
        <f t="shared" ref="KL355:MW355" si="277">SUM(KL331:KL354)</f>
        <v>3</v>
      </c>
      <c r="KM355" s="396">
        <f t="shared" si="277"/>
        <v>3</v>
      </c>
      <c r="KN355" s="396">
        <f t="shared" si="277"/>
        <v>3</v>
      </c>
      <c r="KO355" s="396">
        <f t="shared" si="277"/>
        <v>6</v>
      </c>
      <c r="KP355" s="396">
        <f t="shared" si="277"/>
        <v>5</v>
      </c>
      <c r="KQ355" s="396">
        <f t="shared" si="277"/>
        <v>5</v>
      </c>
      <c r="KR355" s="396">
        <f t="shared" si="277"/>
        <v>5</v>
      </c>
      <c r="KS355" s="396">
        <f t="shared" si="277"/>
        <v>5</v>
      </c>
      <c r="KT355" s="396">
        <f t="shared" si="277"/>
        <v>4</v>
      </c>
      <c r="KU355" s="396">
        <f t="shared" si="277"/>
        <v>1</v>
      </c>
      <c r="KV355" s="396">
        <f t="shared" si="277"/>
        <v>3</v>
      </c>
      <c r="KW355" s="396">
        <f t="shared" si="277"/>
        <v>4</v>
      </c>
      <c r="KX355" s="396">
        <f t="shared" si="277"/>
        <v>5</v>
      </c>
      <c r="KY355" s="396">
        <f t="shared" si="277"/>
        <v>5</v>
      </c>
      <c r="KZ355" s="396">
        <f t="shared" si="277"/>
        <v>4</v>
      </c>
      <c r="LA355" s="396">
        <f t="shared" si="277"/>
        <v>3</v>
      </c>
      <c r="LB355" s="396">
        <f t="shared" si="277"/>
        <v>3</v>
      </c>
      <c r="LC355" s="396">
        <f t="shared" si="277"/>
        <v>4</v>
      </c>
      <c r="LD355" s="396">
        <f t="shared" si="277"/>
        <v>3</v>
      </c>
      <c r="LE355" s="396">
        <f t="shared" si="277"/>
        <v>3</v>
      </c>
      <c r="LF355" s="396">
        <f t="shared" si="277"/>
        <v>4</v>
      </c>
      <c r="LG355" s="396">
        <f t="shared" si="277"/>
        <v>4</v>
      </c>
      <c r="LH355" s="396">
        <f t="shared" si="277"/>
        <v>2</v>
      </c>
      <c r="LI355" s="396">
        <f t="shared" si="277"/>
        <v>1</v>
      </c>
      <c r="LJ355" s="396">
        <f t="shared" si="277"/>
        <v>1</v>
      </c>
      <c r="LK355" s="396">
        <f t="shared" si="277"/>
        <v>1</v>
      </c>
      <c r="LL355" s="396">
        <f t="shared" si="277"/>
        <v>1</v>
      </c>
      <c r="LM355" s="396">
        <f t="shared" si="277"/>
        <v>1</v>
      </c>
      <c r="LN355" s="396">
        <f t="shared" si="277"/>
        <v>0</v>
      </c>
      <c r="LO355" s="396">
        <f t="shared" si="277"/>
        <v>0</v>
      </c>
      <c r="LP355" s="396">
        <f t="shared" si="277"/>
        <v>0</v>
      </c>
      <c r="LQ355" s="396">
        <f t="shared" si="277"/>
        <v>0</v>
      </c>
      <c r="LR355" s="396">
        <f t="shared" si="277"/>
        <v>0</v>
      </c>
      <c r="LS355" s="396">
        <f t="shared" si="277"/>
        <v>1</v>
      </c>
      <c r="LT355" s="396">
        <f t="shared" si="277"/>
        <v>2</v>
      </c>
      <c r="LU355" s="396">
        <f t="shared" si="277"/>
        <v>3</v>
      </c>
      <c r="LV355" s="396">
        <f t="shared" si="277"/>
        <v>4</v>
      </c>
      <c r="LW355" s="396">
        <f t="shared" si="277"/>
        <v>3</v>
      </c>
      <c r="LX355" s="396">
        <f t="shared" si="277"/>
        <v>3</v>
      </c>
      <c r="LY355" s="396">
        <f t="shared" si="277"/>
        <v>2</v>
      </c>
      <c r="LZ355" s="396">
        <f t="shared" si="277"/>
        <v>2</v>
      </c>
      <c r="MA355" s="396">
        <f t="shared" si="277"/>
        <v>3</v>
      </c>
      <c r="MB355" s="396">
        <f t="shared" si="277"/>
        <v>5</v>
      </c>
      <c r="MC355" s="396">
        <f t="shared" si="277"/>
        <v>5</v>
      </c>
      <c r="MD355" s="396">
        <f t="shared" si="277"/>
        <v>6</v>
      </c>
      <c r="ME355" s="396">
        <f t="shared" si="277"/>
        <v>3</v>
      </c>
      <c r="MF355" s="396">
        <f t="shared" si="277"/>
        <v>3</v>
      </c>
      <c r="MG355" s="396">
        <f t="shared" si="277"/>
        <v>4</v>
      </c>
      <c r="MH355" s="396">
        <f t="shared" si="277"/>
        <v>2</v>
      </c>
      <c r="MI355" s="396">
        <f t="shared" si="277"/>
        <v>3</v>
      </c>
      <c r="MJ355" s="396">
        <f t="shared" si="277"/>
        <v>3</v>
      </c>
      <c r="MK355" s="396">
        <f t="shared" si="277"/>
        <v>3</v>
      </c>
      <c r="ML355" s="396">
        <f t="shared" si="277"/>
        <v>4</v>
      </c>
      <c r="MM355" s="396">
        <f t="shared" si="277"/>
        <v>3</v>
      </c>
      <c r="MN355" s="396">
        <f t="shared" si="277"/>
        <v>4</v>
      </c>
      <c r="MO355" s="396">
        <f t="shared" si="277"/>
        <v>3</v>
      </c>
      <c r="MP355" s="396">
        <f t="shared" ref="MP355" si="278">SUM(MP331:MP354)</f>
        <v>3</v>
      </c>
      <c r="MQ355" s="396">
        <f t="shared" si="277"/>
        <v>3</v>
      </c>
      <c r="MR355" s="396">
        <f t="shared" si="277"/>
        <v>3</v>
      </c>
      <c r="MS355" s="396">
        <f t="shared" si="277"/>
        <v>2</v>
      </c>
      <c r="MT355" s="396">
        <f t="shared" si="277"/>
        <v>2</v>
      </c>
      <c r="MU355" s="396">
        <f t="shared" si="277"/>
        <v>4</v>
      </c>
      <c r="MV355" s="396">
        <f t="shared" si="277"/>
        <v>4</v>
      </c>
      <c r="MW355" s="396">
        <f t="shared" si="277"/>
        <v>2</v>
      </c>
      <c r="MX355" s="396">
        <f t="shared" ref="MX355:PI355" si="279">SUM(MX331:MX354)</f>
        <v>3</v>
      </c>
      <c r="MY355" s="396">
        <f t="shared" si="279"/>
        <v>3</v>
      </c>
      <c r="MZ355" s="396">
        <f t="shared" si="279"/>
        <v>3</v>
      </c>
      <c r="NA355" s="396">
        <f t="shared" si="279"/>
        <v>3</v>
      </c>
      <c r="NB355" s="396">
        <f t="shared" si="279"/>
        <v>4</v>
      </c>
      <c r="NC355" s="396">
        <f t="shared" si="279"/>
        <v>4</v>
      </c>
      <c r="ND355" s="396">
        <f t="shared" si="279"/>
        <v>2</v>
      </c>
      <c r="NE355" s="396">
        <f t="shared" si="279"/>
        <v>2</v>
      </c>
      <c r="NF355" s="396">
        <f t="shared" si="279"/>
        <v>2</v>
      </c>
      <c r="NG355" s="396">
        <f t="shared" si="279"/>
        <v>2</v>
      </c>
      <c r="NH355" s="396">
        <f t="shared" si="279"/>
        <v>3</v>
      </c>
      <c r="NI355" s="396">
        <f t="shared" si="279"/>
        <v>3</v>
      </c>
      <c r="NJ355" s="396">
        <f t="shared" si="279"/>
        <v>3</v>
      </c>
      <c r="NK355" s="396">
        <f t="shared" si="279"/>
        <v>2</v>
      </c>
      <c r="NL355" s="396">
        <f t="shared" si="279"/>
        <v>3</v>
      </c>
      <c r="NM355" s="396">
        <f t="shared" si="279"/>
        <v>1</v>
      </c>
      <c r="NN355" s="396">
        <f t="shared" si="279"/>
        <v>3</v>
      </c>
      <c r="NO355" s="396">
        <f t="shared" si="279"/>
        <v>3</v>
      </c>
      <c r="NP355" s="396">
        <f t="shared" si="279"/>
        <v>3</v>
      </c>
      <c r="NQ355" s="396">
        <f t="shared" si="279"/>
        <v>3</v>
      </c>
      <c r="NR355" s="396">
        <f t="shared" si="279"/>
        <v>4</v>
      </c>
      <c r="NS355" s="396">
        <f t="shared" si="279"/>
        <v>4</v>
      </c>
      <c r="NT355" s="396">
        <f t="shared" si="279"/>
        <v>4</v>
      </c>
      <c r="NU355" s="396">
        <f t="shared" si="279"/>
        <v>3</v>
      </c>
      <c r="NV355" s="396">
        <f t="shared" si="279"/>
        <v>2</v>
      </c>
      <c r="NW355" s="396">
        <f t="shared" si="279"/>
        <v>2</v>
      </c>
      <c r="NX355" s="396">
        <f t="shared" si="279"/>
        <v>2</v>
      </c>
      <c r="NY355" s="396">
        <f t="shared" si="279"/>
        <v>2</v>
      </c>
      <c r="NZ355" s="396">
        <f t="shared" si="279"/>
        <v>1</v>
      </c>
      <c r="OA355" s="396">
        <f t="shared" si="279"/>
        <v>2</v>
      </c>
      <c r="OB355" s="396">
        <f t="shared" si="279"/>
        <v>1</v>
      </c>
      <c r="OC355" s="396">
        <f t="shared" si="279"/>
        <v>1</v>
      </c>
      <c r="OD355" s="396">
        <f t="shared" si="279"/>
        <v>1</v>
      </c>
      <c r="OE355" s="396">
        <f t="shared" si="279"/>
        <v>0</v>
      </c>
      <c r="OF355" s="396">
        <f t="shared" si="279"/>
        <v>0</v>
      </c>
      <c r="OG355" s="396">
        <f t="shared" si="279"/>
        <v>1</v>
      </c>
      <c r="OH355" s="396">
        <f t="shared" si="279"/>
        <v>1</v>
      </c>
      <c r="OI355" s="396">
        <f t="shared" si="279"/>
        <v>1</v>
      </c>
      <c r="OJ355" s="396">
        <f t="shared" si="279"/>
        <v>1</v>
      </c>
      <c r="OK355" s="396">
        <f t="shared" si="279"/>
        <v>2</v>
      </c>
      <c r="OL355" s="396">
        <f t="shared" si="279"/>
        <v>1</v>
      </c>
      <c r="OM355" s="396">
        <f t="shared" si="279"/>
        <v>1</v>
      </c>
      <c r="ON355" s="396">
        <f t="shared" si="279"/>
        <v>4</v>
      </c>
      <c r="OO355" s="396">
        <f t="shared" si="279"/>
        <v>4</v>
      </c>
      <c r="OP355" s="396">
        <f t="shared" si="279"/>
        <v>2</v>
      </c>
      <c r="OQ355" s="396">
        <f t="shared" si="279"/>
        <v>1</v>
      </c>
      <c r="OR355" s="396">
        <f t="shared" si="279"/>
        <v>0</v>
      </c>
      <c r="OS355" s="396">
        <f t="shared" si="279"/>
        <v>0</v>
      </c>
      <c r="OT355" s="396">
        <f t="shared" si="279"/>
        <v>1</v>
      </c>
      <c r="OU355" s="396">
        <f t="shared" si="279"/>
        <v>1</v>
      </c>
      <c r="OV355" s="396">
        <f t="shared" si="279"/>
        <v>1</v>
      </c>
      <c r="OW355" s="396">
        <f t="shared" si="279"/>
        <v>1</v>
      </c>
      <c r="OX355" s="396">
        <f t="shared" si="279"/>
        <v>0</v>
      </c>
      <c r="OY355" s="396">
        <f t="shared" si="279"/>
        <v>0</v>
      </c>
      <c r="OZ355" s="396">
        <f t="shared" si="279"/>
        <v>0</v>
      </c>
      <c r="PA355" s="396">
        <f t="shared" si="279"/>
        <v>0</v>
      </c>
      <c r="PB355" s="396">
        <f t="shared" si="279"/>
        <v>0</v>
      </c>
      <c r="PC355" s="396">
        <f t="shared" si="279"/>
        <v>0</v>
      </c>
      <c r="PD355" s="396">
        <f t="shared" si="279"/>
        <v>0</v>
      </c>
      <c r="PE355" s="396">
        <f t="shared" si="279"/>
        <v>0</v>
      </c>
      <c r="PF355" s="396">
        <f t="shared" si="279"/>
        <v>0</v>
      </c>
      <c r="PG355" s="396">
        <f t="shared" si="279"/>
        <v>0</v>
      </c>
      <c r="PH355" s="396">
        <f t="shared" si="279"/>
        <v>0</v>
      </c>
      <c r="PI355" s="396">
        <f t="shared" si="279"/>
        <v>0</v>
      </c>
      <c r="PJ355" s="396">
        <f t="shared" ref="PJ355:PT355" si="280">SUM(PJ331:PJ354)</f>
        <v>0</v>
      </c>
      <c r="PK355" s="396">
        <f t="shared" si="280"/>
        <v>0</v>
      </c>
      <c r="PL355" s="396">
        <f t="shared" si="280"/>
        <v>0</v>
      </c>
      <c r="PM355" s="396">
        <f t="shared" si="280"/>
        <v>0</v>
      </c>
      <c r="PN355" s="396">
        <f t="shared" si="280"/>
        <v>0</v>
      </c>
      <c r="PO355" s="396">
        <f t="shared" si="280"/>
        <v>0</v>
      </c>
      <c r="PP355" s="396">
        <f t="shared" si="280"/>
        <v>0</v>
      </c>
      <c r="PQ355" s="396">
        <f t="shared" si="280"/>
        <v>0</v>
      </c>
      <c r="PR355" s="396">
        <f t="shared" si="280"/>
        <v>0</v>
      </c>
      <c r="PS355" s="396">
        <f t="shared" si="280"/>
        <v>0</v>
      </c>
      <c r="PT355" s="396">
        <f t="shared" si="280"/>
        <v>0</v>
      </c>
    </row>
    <row r="356" spans="1:436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36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36" x14ac:dyDescent="0.2">
      <c r="A358" s="55"/>
      <c r="B358" s="1">
        <v>1</v>
      </c>
      <c r="C358" s="166">
        <f t="shared" ref="C358:C381" ca="1" si="281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28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</row>
    <row r="359" spans="1:436" x14ac:dyDescent="0.2">
      <c r="B359" s="1">
        <v>2</v>
      </c>
      <c r="C359" s="166">
        <f t="shared" ca="1" si="281"/>
        <v>10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28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283">(JB359+JD359)/2</f>
        <v>2.5</v>
      </c>
      <c r="JD359">
        <v>3</v>
      </c>
      <c r="JE359">
        <v>4</v>
      </c>
      <c r="JF359" s="362">
        <f t="shared" ref="JF359:JF381" si="284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285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286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</row>
    <row r="360" spans="1:436" x14ac:dyDescent="0.2">
      <c r="A360" s="55"/>
      <c r="B360" s="1">
        <v>3</v>
      </c>
      <c r="C360" s="166">
        <f t="shared" ca="1" si="281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28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283"/>
        <v>0</v>
      </c>
      <c r="JD360">
        <v>0</v>
      </c>
      <c r="JE360">
        <v>0</v>
      </c>
      <c r="JF360" s="362">
        <f t="shared" si="284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285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286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</row>
    <row r="361" spans="1:436" x14ac:dyDescent="0.2">
      <c r="B361" s="1">
        <v>4</v>
      </c>
      <c r="C361" s="166">
        <f t="shared" ca="1" si="281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28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283"/>
        <v>0</v>
      </c>
      <c r="JD361">
        <v>0</v>
      </c>
      <c r="JE361">
        <v>0</v>
      </c>
      <c r="JF361" s="362">
        <f t="shared" si="284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285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286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</row>
    <row r="362" spans="1:436" s="144" customFormat="1" x14ac:dyDescent="0.2">
      <c r="A362" s="55"/>
      <c r="B362" s="318">
        <v>5</v>
      </c>
      <c r="C362" s="319">
        <f t="shared" ca="1" si="281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282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283"/>
        <v>0</v>
      </c>
      <c r="JD362" s="144">
        <v>0</v>
      </c>
      <c r="JE362" s="144">
        <v>0</v>
      </c>
      <c r="JF362" s="362">
        <f t="shared" si="284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285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286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</row>
    <row r="363" spans="1:436" s="144" customFormat="1" x14ac:dyDescent="0.2">
      <c r="A363" s="318"/>
      <c r="B363" s="318">
        <v>6</v>
      </c>
      <c r="C363" s="319">
        <f t="shared" ca="1" si="281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282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283"/>
        <v>0</v>
      </c>
      <c r="JD363" s="144">
        <v>0</v>
      </c>
      <c r="JE363" s="144">
        <v>0</v>
      </c>
      <c r="JF363" s="362">
        <f t="shared" si="284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285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286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</row>
    <row r="364" spans="1:436" s="144" customFormat="1" x14ac:dyDescent="0.2">
      <c r="A364" s="55"/>
      <c r="B364" s="318">
        <v>7</v>
      </c>
      <c r="C364" s="319">
        <f t="shared" ca="1" si="281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282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283"/>
        <v>0</v>
      </c>
      <c r="JD364" s="144">
        <v>0</v>
      </c>
      <c r="JE364" s="144">
        <v>0</v>
      </c>
      <c r="JF364" s="362">
        <f t="shared" si="284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285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286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</row>
    <row r="365" spans="1:436" s="144" customFormat="1" x14ac:dyDescent="0.2">
      <c r="A365" s="318"/>
      <c r="B365" s="318">
        <v>8</v>
      </c>
      <c r="C365" s="319">
        <f t="shared" ca="1" si="281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282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283"/>
        <v>0</v>
      </c>
      <c r="JD365" s="144">
        <v>0</v>
      </c>
      <c r="JE365" s="144">
        <v>0</v>
      </c>
      <c r="JF365" s="362">
        <f t="shared" si="284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285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286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</row>
    <row r="366" spans="1:436" s="144" customFormat="1" x14ac:dyDescent="0.2">
      <c r="A366" s="55"/>
      <c r="B366" s="318">
        <v>9</v>
      </c>
      <c r="C366" s="319">
        <f t="shared" ca="1" si="281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282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283"/>
        <v>0</v>
      </c>
      <c r="JD366" s="144">
        <v>0</v>
      </c>
      <c r="JE366" s="144">
        <v>0</v>
      </c>
      <c r="JF366" s="362">
        <f t="shared" si="284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285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286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</row>
    <row r="367" spans="1:436" s="144" customFormat="1" x14ac:dyDescent="0.2">
      <c r="A367" s="318"/>
      <c r="B367" s="318">
        <v>10</v>
      </c>
      <c r="C367" s="319">
        <f t="shared" ca="1" si="281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282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283"/>
        <v>0</v>
      </c>
      <c r="JD367" s="144">
        <v>0</v>
      </c>
      <c r="JE367" s="144">
        <v>0</v>
      </c>
      <c r="JF367" s="362">
        <f t="shared" si="284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285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286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</row>
    <row r="368" spans="1:436" s="144" customFormat="1" x14ac:dyDescent="0.2">
      <c r="A368" s="55"/>
      <c r="B368" s="318">
        <v>11</v>
      </c>
      <c r="C368" s="319">
        <f t="shared" ca="1" si="281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282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283"/>
        <v>0</v>
      </c>
      <c r="JD368" s="144">
        <v>0</v>
      </c>
      <c r="JE368" s="144">
        <v>0</v>
      </c>
      <c r="JF368" s="362">
        <f t="shared" si="284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285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286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</row>
    <row r="369" spans="1:436" s="144" customFormat="1" x14ac:dyDescent="0.2">
      <c r="A369" s="318"/>
      <c r="B369" s="318">
        <v>12</v>
      </c>
      <c r="C369" s="319">
        <f t="shared" ca="1" si="281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282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283"/>
        <v>0</v>
      </c>
      <c r="JD369" s="144">
        <v>0</v>
      </c>
      <c r="JE369" s="144">
        <v>1</v>
      </c>
      <c r="JF369" s="362">
        <f t="shared" si="284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285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286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</row>
    <row r="370" spans="1:436" s="144" customFormat="1" x14ac:dyDescent="0.2">
      <c r="A370" s="55"/>
      <c r="B370" s="318">
        <v>13</v>
      </c>
      <c r="C370" s="319">
        <f t="shared" ca="1" si="281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282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283"/>
        <v>0</v>
      </c>
      <c r="JD370" s="144">
        <v>0</v>
      </c>
      <c r="JE370" s="144">
        <v>0</v>
      </c>
      <c r="JF370" s="362">
        <f t="shared" si="284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285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286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</row>
    <row r="371" spans="1:436" s="144" customFormat="1" x14ac:dyDescent="0.2">
      <c r="A371" s="318"/>
      <c r="B371" s="318">
        <v>14</v>
      </c>
      <c r="C371" s="319">
        <f t="shared" ca="1" si="281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282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283"/>
        <v>0</v>
      </c>
      <c r="JD371" s="144">
        <v>0</v>
      </c>
      <c r="JE371" s="144">
        <v>0</v>
      </c>
      <c r="JF371" s="362">
        <f t="shared" si="284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285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286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</row>
    <row r="372" spans="1:436" s="144" customFormat="1" x14ac:dyDescent="0.2">
      <c r="A372" s="55"/>
      <c r="B372" s="318">
        <v>15</v>
      </c>
      <c r="C372" s="319">
        <f t="shared" ca="1" si="281"/>
        <v>0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282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283"/>
        <v>7</v>
      </c>
      <c r="JD372" s="144">
        <v>7</v>
      </c>
      <c r="JE372" s="144">
        <v>6</v>
      </c>
      <c r="JF372" s="362">
        <f t="shared" si="284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285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286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</row>
    <row r="373" spans="1:436" s="144" customFormat="1" x14ac:dyDescent="0.2">
      <c r="A373" s="318"/>
      <c r="B373" s="318">
        <v>16</v>
      </c>
      <c r="C373" s="319">
        <f t="shared" ca="1" si="281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282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283"/>
        <v>0</v>
      </c>
      <c r="JD373" s="144">
        <v>0</v>
      </c>
      <c r="JE373" s="144">
        <v>0</v>
      </c>
      <c r="JF373" s="362">
        <f t="shared" si="284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285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286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</row>
    <row r="374" spans="1:436" s="144" customFormat="1" x14ac:dyDescent="0.2">
      <c r="A374" s="55"/>
      <c r="B374" s="318">
        <v>17</v>
      </c>
      <c r="C374" s="319">
        <f t="shared" ca="1" si="281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282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283"/>
        <v>0</v>
      </c>
      <c r="JD374" s="144">
        <v>0</v>
      </c>
      <c r="JE374" s="144">
        <v>0</v>
      </c>
      <c r="JF374" s="362">
        <f t="shared" si="284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285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286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</row>
    <row r="375" spans="1:436" s="144" customFormat="1" x14ac:dyDescent="0.2">
      <c r="A375" s="318"/>
      <c r="B375" s="318">
        <v>18</v>
      </c>
      <c r="C375" s="319">
        <f t="shared" ca="1" si="281"/>
        <v>0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282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283"/>
        <v>0</v>
      </c>
      <c r="JD375" s="144">
        <v>0</v>
      </c>
      <c r="JE375" s="144">
        <v>0</v>
      </c>
      <c r="JF375" s="362">
        <f t="shared" si="284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285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286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</row>
    <row r="376" spans="1:436" s="144" customFormat="1" x14ac:dyDescent="0.2">
      <c r="A376" s="55"/>
      <c r="B376" s="318">
        <v>19</v>
      </c>
      <c r="C376" s="319">
        <f t="shared" ca="1" si="281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282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283"/>
        <v>0</v>
      </c>
      <c r="JD376" s="144">
        <v>0</v>
      </c>
      <c r="JE376" s="144">
        <v>0</v>
      </c>
      <c r="JF376" s="362">
        <f t="shared" si="284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285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286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</row>
    <row r="377" spans="1:436" s="144" customFormat="1" x14ac:dyDescent="0.2">
      <c r="A377" s="318"/>
      <c r="B377" s="318">
        <v>20</v>
      </c>
      <c r="C377" s="319">
        <f t="shared" ca="1" si="281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282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283"/>
        <v>0</v>
      </c>
      <c r="JD377" s="144">
        <v>0</v>
      </c>
      <c r="JE377" s="144">
        <v>0</v>
      </c>
      <c r="JF377" s="362">
        <f t="shared" si="284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285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286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</row>
    <row r="378" spans="1:436" s="144" customFormat="1" x14ac:dyDescent="0.2">
      <c r="A378" s="55"/>
      <c r="B378" s="318">
        <v>21</v>
      </c>
      <c r="C378" s="319">
        <f t="shared" ca="1" si="281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282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283"/>
        <v>1</v>
      </c>
      <c r="JD378" s="144">
        <v>1</v>
      </c>
      <c r="JE378" s="144">
        <v>1</v>
      </c>
      <c r="JF378" s="362">
        <f t="shared" si="284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285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286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</row>
    <row r="379" spans="1:436" s="144" customFormat="1" x14ac:dyDescent="0.2">
      <c r="A379" s="318"/>
      <c r="B379" s="318">
        <v>22</v>
      </c>
      <c r="C379" s="319">
        <f t="shared" ca="1" si="281"/>
        <v>1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282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283"/>
        <v>0</v>
      </c>
      <c r="JD379" s="144">
        <v>0</v>
      </c>
      <c r="JE379" s="144">
        <v>1</v>
      </c>
      <c r="JF379" s="362">
        <f t="shared" si="284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285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286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</row>
    <row r="380" spans="1:436" s="144" customFormat="1" x14ac:dyDescent="0.2">
      <c r="A380" s="55"/>
      <c r="B380" s="318">
        <v>23</v>
      </c>
      <c r="C380" s="319">
        <f t="shared" ca="1" si="281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282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283"/>
        <v>3</v>
      </c>
      <c r="JD380" s="144">
        <v>3</v>
      </c>
      <c r="JE380" s="144">
        <v>0</v>
      </c>
      <c r="JF380" s="362">
        <f t="shared" si="284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285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286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</row>
    <row r="381" spans="1:436" s="144" customFormat="1" x14ac:dyDescent="0.2">
      <c r="A381" s="318"/>
      <c r="B381" s="318">
        <v>24</v>
      </c>
      <c r="C381" s="319">
        <f t="shared" ca="1" si="281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282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283"/>
        <v>0</v>
      </c>
      <c r="JD381" s="144">
        <v>0</v>
      </c>
      <c r="JE381" s="144">
        <v>1</v>
      </c>
      <c r="JF381" s="362">
        <f t="shared" si="284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285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286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</row>
    <row r="382" spans="1:436" x14ac:dyDescent="0.2">
      <c r="A382" s="55"/>
      <c r="B382" s="27" t="s">
        <v>45</v>
      </c>
      <c r="C382" s="174">
        <f ca="1">SUM(C358:C381)</f>
        <v>11</v>
      </c>
      <c r="D382" s="154"/>
      <c r="E382" s="154"/>
      <c r="F382" s="154"/>
      <c r="G382" s="325">
        <f t="shared" ref="G382:R382" si="287">SUM(G358:G381)</f>
        <v>46</v>
      </c>
      <c r="H382" s="325">
        <f t="shared" si="287"/>
        <v>31</v>
      </c>
      <c r="I382" s="325">
        <f t="shared" si="287"/>
        <v>30.5</v>
      </c>
      <c r="J382" s="325">
        <f t="shared" si="287"/>
        <v>30</v>
      </c>
      <c r="K382" s="325">
        <f t="shared" si="287"/>
        <v>29</v>
      </c>
      <c r="L382" s="325">
        <f t="shared" si="287"/>
        <v>35</v>
      </c>
      <c r="M382" s="325">
        <f t="shared" si="287"/>
        <v>32</v>
      </c>
      <c r="N382" s="325">
        <f t="shared" si="287"/>
        <v>34</v>
      </c>
      <c r="O382" s="325">
        <f t="shared" si="287"/>
        <v>25</v>
      </c>
      <c r="P382" s="325">
        <f t="shared" si="287"/>
        <v>21</v>
      </c>
      <c r="Q382" s="325">
        <f t="shared" si="287"/>
        <v>22</v>
      </c>
      <c r="R382" s="325">
        <f t="shared" si="287"/>
        <v>21</v>
      </c>
      <c r="S382" s="325">
        <f t="shared" ref="S382:CD382" si="288">SUM(S358:S381)</f>
        <v>23</v>
      </c>
      <c r="T382" s="325">
        <f t="shared" si="288"/>
        <v>25</v>
      </c>
      <c r="U382" s="325">
        <f t="shared" si="288"/>
        <v>21</v>
      </c>
      <c r="V382" s="325">
        <f t="shared" si="288"/>
        <v>25</v>
      </c>
      <c r="W382" s="325">
        <f t="shared" si="288"/>
        <v>25</v>
      </c>
      <c r="X382" s="325">
        <f t="shared" si="288"/>
        <v>20</v>
      </c>
      <c r="Y382" s="325">
        <f t="shared" si="288"/>
        <v>21</v>
      </c>
      <c r="Z382" s="325">
        <f t="shared" si="288"/>
        <v>21</v>
      </c>
      <c r="AA382" s="325">
        <f t="shared" si="288"/>
        <v>21</v>
      </c>
      <c r="AB382" s="325">
        <f t="shared" si="288"/>
        <v>24</v>
      </c>
      <c r="AC382" s="325">
        <f t="shared" si="288"/>
        <v>26</v>
      </c>
      <c r="AD382" s="325">
        <f t="shared" si="288"/>
        <v>29</v>
      </c>
      <c r="AE382" s="325">
        <f t="shared" si="288"/>
        <v>32</v>
      </c>
      <c r="AF382" s="325">
        <f t="shared" si="288"/>
        <v>30</v>
      </c>
      <c r="AG382" s="325">
        <f t="shared" si="288"/>
        <v>25</v>
      </c>
      <c r="AH382" s="325">
        <f t="shared" si="288"/>
        <v>33</v>
      </c>
      <c r="AI382" s="325">
        <f t="shared" si="288"/>
        <v>34</v>
      </c>
      <c r="AJ382" s="325">
        <f t="shared" si="288"/>
        <v>36</v>
      </c>
      <c r="AK382" s="325">
        <f t="shared" si="288"/>
        <v>35</v>
      </c>
      <c r="AL382" s="325">
        <f t="shared" si="288"/>
        <v>39</v>
      </c>
      <c r="AM382" s="325">
        <f t="shared" si="288"/>
        <v>37</v>
      </c>
      <c r="AN382" s="325">
        <f t="shared" si="288"/>
        <v>35</v>
      </c>
      <c r="AO382" s="325">
        <f t="shared" si="288"/>
        <v>33</v>
      </c>
      <c r="AP382" s="325">
        <f t="shared" si="288"/>
        <v>27</v>
      </c>
      <c r="AQ382" s="325">
        <f t="shared" si="288"/>
        <v>21</v>
      </c>
      <c r="AR382" s="325">
        <f t="shared" si="288"/>
        <v>18</v>
      </c>
      <c r="AS382" s="325">
        <f t="shared" si="288"/>
        <v>22</v>
      </c>
      <c r="AT382" s="325">
        <f t="shared" si="288"/>
        <v>22</v>
      </c>
      <c r="AU382" s="325">
        <f t="shared" si="288"/>
        <v>28</v>
      </c>
      <c r="AV382" s="325">
        <f t="shared" si="288"/>
        <v>21</v>
      </c>
      <c r="AW382" s="420">
        <f t="shared" si="288"/>
        <v>17</v>
      </c>
      <c r="AX382" s="420">
        <f t="shared" si="288"/>
        <v>16</v>
      </c>
      <c r="AY382" s="420">
        <f t="shared" si="288"/>
        <v>19</v>
      </c>
      <c r="AZ382" s="420">
        <f t="shared" si="288"/>
        <v>17</v>
      </c>
      <c r="BA382" s="420">
        <f t="shared" si="288"/>
        <v>18</v>
      </c>
      <c r="BB382" s="420">
        <f t="shared" si="288"/>
        <v>17</v>
      </c>
      <c r="BC382" s="420">
        <f t="shared" si="288"/>
        <v>11</v>
      </c>
      <c r="BD382" s="420">
        <f t="shared" si="288"/>
        <v>10</v>
      </c>
      <c r="BE382" s="420">
        <f t="shared" si="288"/>
        <v>14</v>
      </c>
      <c r="BF382" s="420">
        <f t="shared" si="288"/>
        <v>18</v>
      </c>
      <c r="BG382" s="325">
        <f t="shared" si="288"/>
        <v>17</v>
      </c>
      <c r="BH382" s="325">
        <f t="shared" si="288"/>
        <v>16</v>
      </c>
      <c r="BI382" s="325">
        <f t="shared" si="288"/>
        <v>16</v>
      </c>
      <c r="BJ382" s="325">
        <f t="shared" si="288"/>
        <v>16</v>
      </c>
      <c r="BK382" s="325">
        <f t="shared" si="288"/>
        <v>18</v>
      </c>
      <c r="BL382" s="325">
        <f t="shared" si="288"/>
        <v>13</v>
      </c>
      <c r="BM382" s="325">
        <f t="shared" si="288"/>
        <v>10</v>
      </c>
      <c r="BN382" s="325">
        <f t="shared" si="288"/>
        <v>9</v>
      </c>
      <c r="BO382" s="325">
        <f t="shared" si="288"/>
        <v>7</v>
      </c>
      <c r="BP382" s="325">
        <f t="shared" si="288"/>
        <v>8</v>
      </c>
      <c r="BQ382" s="325">
        <f t="shared" si="288"/>
        <v>6</v>
      </c>
      <c r="BR382" s="325">
        <f t="shared" si="288"/>
        <v>7</v>
      </c>
      <c r="BS382" s="325">
        <f t="shared" si="288"/>
        <v>6.5</v>
      </c>
      <c r="BT382" s="325">
        <f t="shared" si="288"/>
        <v>12</v>
      </c>
      <c r="BU382" s="325">
        <f t="shared" si="288"/>
        <v>11</v>
      </c>
      <c r="BV382" s="325">
        <f t="shared" si="288"/>
        <v>11</v>
      </c>
      <c r="BW382" s="325">
        <f t="shared" si="288"/>
        <v>13</v>
      </c>
      <c r="BX382" s="325">
        <f t="shared" si="288"/>
        <v>15</v>
      </c>
      <c r="BY382" s="325">
        <f t="shared" si="288"/>
        <v>9</v>
      </c>
      <c r="BZ382" s="325">
        <f t="shared" si="288"/>
        <v>11</v>
      </c>
      <c r="CA382" s="325">
        <f t="shared" si="288"/>
        <v>11</v>
      </c>
      <c r="CB382" s="325">
        <f t="shared" si="288"/>
        <v>9</v>
      </c>
      <c r="CC382" s="325">
        <f t="shared" si="288"/>
        <v>11</v>
      </c>
      <c r="CD382" s="325">
        <f t="shared" si="288"/>
        <v>11</v>
      </c>
      <c r="CE382" s="325">
        <f t="shared" ref="CE382:DQ382" si="289">SUM(CE358:CE381)</f>
        <v>16</v>
      </c>
      <c r="CF382" s="325">
        <f t="shared" si="289"/>
        <v>15</v>
      </c>
      <c r="CG382" s="325">
        <f t="shared" si="289"/>
        <v>12</v>
      </c>
      <c r="CH382" s="325">
        <f t="shared" si="289"/>
        <v>12</v>
      </c>
      <c r="CI382" s="325">
        <f t="shared" si="289"/>
        <v>10</v>
      </c>
      <c r="CJ382" s="325">
        <f t="shared" si="289"/>
        <v>11</v>
      </c>
      <c r="CK382" s="325">
        <f t="shared" si="289"/>
        <v>10</v>
      </c>
      <c r="CL382" s="325">
        <f t="shared" si="289"/>
        <v>14</v>
      </c>
      <c r="CM382" s="325">
        <f t="shared" si="289"/>
        <v>18</v>
      </c>
      <c r="CN382" s="325">
        <f t="shared" si="289"/>
        <v>21</v>
      </c>
      <c r="CO382" s="325">
        <f t="shared" si="289"/>
        <v>15</v>
      </c>
      <c r="CP382" s="325">
        <f t="shared" si="289"/>
        <v>15</v>
      </c>
      <c r="CQ382" s="325">
        <f t="shared" si="289"/>
        <v>15</v>
      </c>
      <c r="CR382" s="325">
        <f t="shared" si="289"/>
        <v>12</v>
      </c>
      <c r="CS382" s="325">
        <f t="shared" si="289"/>
        <v>9</v>
      </c>
      <c r="CT382" s="325">
        <f t="shared" si="289"/>
        <v>10</v>
      </c>
      <c r="CU382" s="325">
        <f t="shared" si="289"/>
        <v>14</v>
      </c>
      <c r="CV382" s="325">
        <f t="shared" si="289"/>
        <v>12</v>
      </c>
      <c r="CW382" s="325">
        <f t="shared" si="289"/>
        <v>12</v>
      </c>
      <c r="CX382" s="325">
        <f t="shared" si="289"/>
        <v>11</v>
      </c>
      <c r="CY382" s="325">
        <f t="shared" si="289"/>
        <v>10</v>
      </c>
      <c r="CZ382" s="325">
        <f t="shared" si="289"/>
        <v>6</v>
      </c>
      <c r="DA382" s="325">
        <f t="shared" si="289"/>
        <v>6</v>
      </c>
      <c r="DB382" s="325">
        <f t="shared" si="289"/>
        <v>6</v>
      </c>
      <c r="DC382" s="325">
        <f t="shared" si="289"/>
        <v>3</v>
      </c>
      <c r="DD382" s="325">
        <f t="shared" si="289"/>
        <v>10</v>
      </c>
      <c r="DE382" s="325">
        <f t="shared" si="289"/>
        <v>11</v>
      </c>
      <c r="DF382" s="325">
        <f t="shared" si="289"/>
        <v>13</v>
      </c>
      <c r="DG382" s="325">
        <f t="shared" si="289"/>
        <v>15</v>
      </c>
      <c r="DH382" s="325">
        <f t="shared" si="289"/>
        <v>14</v>
      </c>
      <c r="DI382" s="325">
        <f t="shared" si="289"/>
        <v>5</v>
      </c>
      <c r="DJ382" s="325">
        <f t="shared" si="289"/>
        <v>5</v>
      </c>
      <c r="DK382" s="325">
        <f t="shared" si="289"/>
        <v>3</v>
      </c>
      <c r="DL382" s="325">
        <f t="shared" si="289"/>
        <v>4</v>
      </c>
      <c r="DM382" s="325">
        <f t="shared" si="289"/>
        <v>3</v>
      </c>
      <c r="DN382" s="325">
        <f t="shared" si="289"/>
        <v>3</v>
      </c>
      <c r="DO382" s="325">
        <f t="shared" si="289"/>
        <v>6</v>
      </c>
      <c r="DP382" s="325">
        <f t="shared" si="289"/>
        <v>6</v>
      </c>
      <c r="DQ382" s="325">
        <f t="shared" si="289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290">SUM(DT358:DT381)</f>
        <v>4</v>
      </c>
      <c r="DU382" s="396">
        <f t="shared" si="290"/>
        <v>4</v>
      </c>
      <c r="DV382" s="396">
        <f t="shared" si="290"/>
        <v>5</v>
      </c>
      <c r="DW382" s="396">
        <f t="shared" si="290"/>
        <v>7</v>
      </c>
      <c r="DX382" s="396">
        <f t="shared" si="290"/>
        <v>6</v>
      </c>
      <c r="DY382" s="396">
        <f t="shared" si="290"/>
        <v>5</v>
      </c>
      <c r="DZ382" s="396">
        <f t="shared" si="290"/>
        <v>7</v>
      </c>
      <c r="EA382" s="396">
        <f t="shared" si="290"/>
        <v>7</v>
      </c>
      <c r="EB382" s="396">
        <f t="shared" si="290"/>
        <v>8</v>
      </c>
      <c r="EC382" s="396">
        <f t="shared" si="290"/>
        <v>8</v>
      </c>
      <c r="ED382" s="396">
        <f t="shared" si="290"/>
        <v>7</v>
      </c>
      <c r="EE382" s="396">
        <f t="shared" si="290"/>
        <v>4</v>
      </c>
      <c r="EF382" s="396">
        <f t="shared" si="290"/>
        <v>6</v>
      </c>
      <c r="EG382" s="396">
        <f t="shared" si="290"/>
        <v>4</v>
      </c>
      <c r="EH382" s="396">
        <f t="shared" si="290"/>
        <v>2</v>
      </c>
      <c r="EI382" s="396">
        <f t="shared" si="290"/>
        <v>3</v>
      </c>
      <c r="EJ382" s="396">
        <f t="shared" si="290"/>
        <v>4</v>
      </c>
      <c r="EK382" s="396">
        <f t="shared" si="290"/>
        <v>12</v>
      </c>
      <c r="EL382" s="396">
        <f t="shared" si="290"/>
        <v>29</v>
      </c>
      <c r="EM382" s="396">
        <f t="shared" si="290"/>
        <v>29</v>
      </c>
      <c r="EN382" s="396">
        <f t="shared" si="290"/>
        <v>31</v>
      </c>
      <c r="EO382" s="396">
        <f t="shared" si="290"/>
        <v>24</v>
      </c>
      <c r="EP382" s="396">
        <f t="shared" si="290"/>
        <v>12</v>
      </c>
      <c r="EQ382" s="396">
        <f t="shared" si="290"/>
        <v>10</v>
      </c>
      <c r="ER382" s="396">
        <f t="shared" si="290"/>
        <v>10</v>
      </c>
      <c r="ES382" s="396">
        <f t="shared" si="290"/>
        <v>11</v>
      </c>
      <c r="ET382" s="396">
        <f t="shared" si="290"/>
        <v>9</v>
      </c>
      <c r="EU382" s="396">
        <f t="shared" si="290"/>
        <v>6</v>
      </c>
      <c r="EV382" s="396">
        <f t="shared" ref="EV382:FA382" si="291">SUM(EV358:EV381)</f>
        <v>3</v>
      </c>
      <c r="EW382" s="396">
        <f t="shared" si="291"/>
        <v>3</v>
      </c>
      <c r="EX382" s="396">
        <f t="shared" si="291"/>
        <v>4</v>
      </c>
      <c r="EY382" s="400">
        <f t="shared" si="291"/>
        <v>5</v>
      </c>
      <c r="EZ382" s="396">
        <f t="shared" si="291"/>
        <v>5</v>
      </c>
      <c r="FA382" s="396">
        <f t="shared" si="291"/>
        <v>6</v>
      </c>
      <c r="FB382" s="400">
        <f t="shared" ref="FB382:FM382" si="292">SUM(FB358:FB381)</f>
        <v>6</v>
      </c>
      <c r="FC382" s="396">
        <f t="shared" si="292"/>
        <v>4</v>
      </c>
      <c r="FD382" s="396">
        <f t="shared" si="292"/>
        <v>5</v>
      </c>
      <c r="FE382" s="419">
        <f t="shared" si="292"/>
        <v>5</v>
      </c>
      <c r="FF382" s="396">
        <f t="shared" si="292"/>
        <v>6</v>
      </c>
      <c r="FG382" s="396">
        <f t="shared" si="292"/>
        <v>10</v>
      </c>
      <c r="FH382" s="396">
        <f t="shared" si="292"/>
        <v>10</v>
      </c>
      <c r="FI382" s="396">
        <f t="shared" si="292"/>
        <v>9</v>
      </c>
      <c r="FJ382" s="396">
        <f t="shared" si="292"/>
        <v>8</v>
      </c>
      <c r="FK382" s="396">
        <f t="shared" si="292"/>
        <v>8</v>
      </c>
      <c r="FL382" s="396">
        <f t="shared" si="292"/>
        <v>8</v>
      </c>
      <c r="FM382" s="396">
        <f t="shared" si="292"/>
        <v>7</v>
      </c>
      <c r="FN382" s="396">
        <f t="shared" ref="FN382:HY382" si="293">SUM(FN358:FN381)</f>
        <v>6</v>
      </c>
      <c r="FO382" s="396">
        <f t="shared" si="293"/>
        <v>3</v>
      </c>
      <c r="FP382" s="396">
        <f t="shared" si="293"/>
        <v>3</v>
      </c>
      <c r="FQ382" s="396">
        <f t="shared" si="293"/>
        <v>3</v>
      </c>
      <c r="FR382" s="396">
        <f t="shared" si="293"/>
        <v>6</v>
      </c>
      <c r="FS382" s="396">
        <f t="shared" si="293"/>
        <v>6</v>
      </c>
      <c r="FT382" s="396">
        <f t="shared" si="293"/>
        <v>10</v>
      </c>
      <c r="FU382" s="396">
        <f t="shared" si="293"/>
        <v>6</v>
      </c>
      <c r="FV382" s="396">
        <f t="shared" si="293"/>
        <v>5</v>
      </c>
      <c r="FW382" s="396">
        <f t="shared" si="293"/>
        <v>5</v>
      </c>
      <c r="FX382" s="396">
        <f t="shared" si="293"/>
        <v>5</v>
      </c>
      <c r="FY382" s="396">
        <f t="shared" si="293"/>
        <v>6</v>
      </c>
      <c r="FZ382" s="396">
        <f t="shared" si="293"/>
        <v>10</v>
      </c>
      <c r="GA382" s="396">
        <f t="shared" si="293"/>
        <v>8</v>
      </c>
      <c r="GB382" s="396">
        <f t="shared" si="293"/>
        <v>10</v>
      </c>
      <c r="GC382" s="396">
        <f t="shared" si="293"/>
        <v>8</v>
      </c>
      <c r="GD382" s="396">
        <f t="shared" si="293"/>
        <v>3</v>
      </c>
      <c r="GE382" s="396">
        <f t="shared" si="293"/>
        <v>3</v>
      </c>
      <c r="GF382" s="396">
        <f t="shared" si="293"/>
        <v>3</v>
      </c>
      <c r="GG382" s="396">
        <f t="shared" si="293"/>
        <v>3</v>
      </c>
      <c r="GH382" s="396">
        <f t="shared" si="293"/>
        <v>3</v>
      </c>
      <c r="GI382" s="396">
        <f t="shared" si="293"/>
        <v>5</v>
      </c>
      <c r="GJ382" s="396">
        <f t="shared" si="293"/>
        <v>9</v>
      </c>
      <c r="GK382" s="396">
        <f t="shared" si="293"/>
        <v>12</v>
      </c>
      <c r="GL382" s="396">
        <f t="shared" si="293"/>
        <v>12</v>
      </c>
      <c r="GM382" s="396">
        <f t="shared" si="293"/>
        <v>13</v>
      </c>
      <c r="GN382" s="396">
        <f t="shared" si="293"/>
        <v>15</v>
      </c>
      <c r="GO382" s="396">
        <f t="shared" si="293"/>
        <v>14</v>
      </c>
      <c r="GP382" s="396">
        <f t="shared" si="293"/>
        <v>11</v>
      </c>
      <c r="GQ382" s="396">
        <f t="shared" si="293"/>
        <v>9</v>
      </c>
      <c r="GR382" s="396">
        <f t="shared" si="293"/>
        <v>10</v>
      </c>
      <c r="GS382" s="396">
        <f t="shared" si="293"/>
        <v>9</v>
      </c>
      <c r="GT382" s="396">
        <f t="shared" si="293"/>
        <v>6</v>
      </c>
      <c r="GU382" s="396">
        <f t="shared" si="293"/>
        <v>10</v>
      </c>
      <c r="GV382" s="396">
        <f t="shared" si="293"/>
        <v>12</v>
      </c>
      <c r="GW382" s="396">
        <f t="shared" si="293"/>
        <v>11</v>
      </c>
      <c r="GX382" s="396">
        <f t="shared" si="293"/>
        <v>12</v>
      </c>
      <c r="GY382" s="396">
        <f t="shared" si="293"/>
        <v>11</v>
      </c>
      <c r="GZ382" s="396">
        <f t="shared" si="293"/>
        <v>11</v>
      </c>
      <c r="HA382" s="396">
        <f t="shared" si="293"/>
        <v>13</v>
      </c>
      <c r="HB382" s="396">
        <f t="shared" si="293"/>
        <v>14</v>
      </c>
      <c r="HC382" s="396">
        <f t="shared" si="293"/>
        <v>14</v>
      </c>
      <c r="HD382" s="396">
        <f t="shared" si="293"/>
        <v>13</v>
      </c>
      <c r="HE382" s="396">
        <f t="shared" si="293"/>
        <v>9</v>
      </c>
      <c r="HF382" s="396">
        <f t="shared" si="293"/>
        <v>5</v>
      </c>
      <c r="HG382" s="396">
        <f t="shared" si="293"/>
        <v>15</v>
      </c>
      <c r="HH382" s="396">
        <f t="shared" si="293"/>
        <v>16</v>
      </c>
      <c r="HI382" s="396">
        <f t="shared" si="293"/>
        <v>15</v>
      </c>
      <c r="HJ382" s="396">
        <f t="shared" si="293"/>
        <v>9</v>
      </c>
      <c r="HK382" s="396">
        <f t="shared" si="293"/>
        <v>7</v>
      </c>
      <c r="HL382" s="396">
        <f t="shared" si="293"/>
        <v>6</v>
      </c>
      <c r="HM382" s="396">
        <f t="shared" si="293"/>
        <v>4</v>
      </c>
      <c r="HN382" s="396">
        <f t="shared" si="293"/>
        <v>4</v>
      </c>
      <c r="HO382" s="396">
        <f t="shared" si="293"/>
        <v>3</v>
      </c>
      <c r="HP382" s="396">
        <f t="shared" si="293"/>
        <v>2</v>
      </c>
      <c r="HQ382" s="396">
        <f t="shared" si="293"/>
        <v>2</v>
      </c>
      <c r="HR382" s="396">
        <f t="shared" si="293"/>
        <v>3</v>
      </c>
      <c r="HS382" s="396">
        <f t="shared" si="293"/>
        <v>5</v>
      </c>
      <c r="HT382" s="396">
        <f t="shared" si="293"/>
        <v>7</v>
      </c>
      <c r="HU382" s="396">
        <f t="shared" si="293"/>
        <v>6</v>
      </c>
      <c r="HV382" s="396">
        <f t="shared" si="293"/>
        <v>5</v>
      </c>
      <c r="HW382" s="396">
        <f t="shared" si="293"/>
        <v>5</v>
      </c>
      <c r="HX382" s="396">
        <f t="shared" si="293"/>
        <v>9</v>
      </c>
      <c r="HY382" s="396">
        <f t="shared" si="293"/>
        <v>10</v>
      </c>
      <c r="HZ382" s="396">
        <f t="shared" ref="HZ382:KK382" si="294">SUM(HZ358:HZ381)</f>
        <v>11</v>
      </c>
      <c r="IA382" s="396">
        <f t="shared" si="294"/>
        <v>10</v>
      </c>
      <c r="IB382" s="396">
        <f t="shared" si="294"/>
        <v>10</v>
      </c>
      <c r="IC382" s="396">
        <f t="shared" si="294"/>
        <v>6</v>
      </c>
      <c r="ID382" s="396">
        <f t="shared" si="294"/>
        <v>7</v>
      </c>
      <c r="IE382" s="396">
        <f t="shared" si="294"/>
        <v>10</v>
      </c>
      <c r="IF382" s="396">
        <f t="shared" si="294"/>
        <v>10</v>
      </c>
      <c r="IG382" s="396">
        <f t="shared" si="294"/>
        <v>11</v>
      </c>
      <c r="IH382" s="396">
        <f t="shared" si="294"/>
        <v>20</v>
      </c>
      <c r="II382" s="396">
        <f t="shared" si="294"/>
        <v>21</v>
      </c>
      <c r="IJ382" s="396">
        <f t="shared" si="294"/>
        <v>20</v>
      </c>
      <c r="IK382" s="396">
        <f t="shared" si="294"/>
        <v>17</v>
      </c>
      <c r="IL382" s="396">
        <f t="shared" si="294"/>
        <v>14</v>
      </c>
      <c r="IM382" s="396">
        <f t="shared" si="294"/>
        <v>16</v>
      </c>
      <c r="IN382" s="442">
        <f t="shared" si="294"/>
        <v>12</v>
      </c>
      <c r="IO382" s="396">
        <f t="shared" si="294"/>
        <v>8</v>
      </c>
      <c r="IP382" s="396">
        <f t="shared" si="294"/>
        <v>8</v>
      </c>
      <c r="IQ382" s="396">
        <f t="shared" si="294"/>
        <v>8</v>
      </c>
      <c r="IR382" s="396">
        <f t="shared" si="294"/>
        <v>6</v>
      </c>
      <c r="IS382" s="396">
        <f t="shared" si="294"/>
        <v>9</v>
      </c>
      <c r="IT382" s="396">
        <f t="shared" si="294"/>
        <v>10</v>
      </c>
      <c r="IU382" s="396">
        <f t="shared" si="294"/>
        <v>10</v>
      </c>
      <c r="IV382" s="396">
        <f t="shared" si="294"/>
        <v>11</v>
      </c>
      <c r="IW382" s="396">
        <f t="shared" si="294"/>
        <v>10</v>
      </c>
      <c r="IX382" s="396">
        <f t="shared" si="294"/>
        <v>11</v>
      </c>
      <c r="IY382" s="396">
        <f t="shared" si="294"/>
        <v>8</v>
      </c>
      <c r="IZ382" s="396">
        <f t="shared" si="294"/>
        <v>8</v>
      </c>
      <c r="JA382" s="396">
        <f t="shared" si="294"/>
        <v>10</v>
      </c>
      <c r="JB382" s="396">
        <f t="shared" si="294"/>
        <v>13</v>
      </c>
      <c r="JC382" s="442">
        <f t="shared" si="294"/>
        <v>13.5</v>
      </c>
      <c r="JD382" s="396">
        <f t="shared" si="294"/>
        <v>14</v>
      </c>
      <c r="JE382" s="396">
        <f t="shared" si="294"/>
        <v>14</v>
      </c>
      <c r="JF382" s="454">
        <f t="shared" si="294"/>
        <v>14</v>
      </c>
      <c r="JG382" s="396">
        <f t="shared" si="294"/>
        <v>14</v>
      </c>
      <c r="JH382" s="396">
        <f t="shared" si="294"/>
        <v>12</v>
      </c>
      <c r="JI382" s="396">
        <f t="shared" si="294"/>
        <v>15</v>
      </c>
      <c r="JJ382" s="396">
        <f t="shared" si="294"/>
        <v>14</v>
      </c>
      <c r="JK382" s="396">
        <f t="shared" si="294"/>
        <v>14</v>
      </c>
      <c r="JL382" s="396">
        <f t="shared" si="294"/>
        <v>15</v>
      </c>
      <c r="JM382" s="396">
        <f t="shared" si="294"/>
        <v>7</v>
      </c>
      <c r="JN382" s="442">
        <f t="shared" si="294"/>
        <v>8.5</v>
      </c>
      <c r="JO382" s="396">
        <f t="shared" si="294"/>
        <v>10</v>
      </c>
      <c r="JP382" s="396">
        <f t="shared" si="294"/>
        <v>8</v>
      </c>
      <c r="JQ382" s="396">
        <f t="shared" si="294"/>
        <v>6</v>
      </c>
      <c r="JR382" s="396">
        <f t="shared" si="294"/>
        <v>3</v>
      </c>
      <c r="JS382" s="396">
        <f t="shared" si="294"/>
        <v>2</v>
      </c>
      <c r="JT382" s="396">
        <f t="shared" si="294"/>
        <v>4</v>
      </c>
      <c r="JU382" s="396">
        <f t="shared" si="294"/>
        <v>3</v>
      </c>
      <c r="JV382" s="442">
        <f t="shared" si="294"/>
        <v>4</v>
      </c>
      <c r="JW382" s="396">
        <f t="shared" si="294"/>
        <v>5</v>
      </c>
      <c r="JX382" s="396">
        <f t="shared" si="294"/>
        <v>8</v>
      </c>
      <c r="JY382" s="396">
        <f t="shared" si="294"/>
        <v>6</v>
      </c>
      <c r="JZ382" s="396">
        <f t="shared" si="294"/>
        <v>7</v>
      </c>
      <c r="KA382" s="396">
        <f t="shared" si="294"/>
        <v>4</v>
      </c>
      <c r="KB382" s="396">
        <f t="shared" si="294"/>
        <v>8</v>
      </c>
      <c r="KC382" s="396">
        <f t="shared" si="294"/>
        <v>9</v>
      </c>
      <c r="KD382" s="396">
        <f t="shared" si="294"/>
        <v>7</v>
      </c>
      <c r="KE382" s="396">
        <f t="shared" si="294"/>
        <v>8</v>
      </c>
      <c r="KF382" s="396">
        <f t="shared" si="294"/>
        <v>6</v>
      </c>
      <c r="KG382" s="396">
        <f t="shared" si="294"/>
        <v>8</v>
      </c>
      <c r="KH382" s="396">
        <f t="shared" si="294"/>
        <v>8</v>
      </c>
      <c r="KI382" s="396">
        <f t="shared" si="294"/>
        <v>4</v>
      </c>
      <c r="KJ382" s="396">
        <f t="shared" si="294"/>
        <v>6</v>
      </c>
      <c r="KK382" s="396">
        <f t="shared" si="294"/>
        <v>3</v>
      </c>
      <c r="KL382" s="396">
        <f t="shared" ref="KL382:MW382" si="295">SUM(KL358:KL381)</f>
        <v>4</v>
      </c>
      <c r="KM382" s="396">
        <f t="shared" si="295"/>
        <v>4</v>
      </c>
      <c r="KN382" s="396">
        <f t="shared" si="295"/>
        <v>6</v>
      </c>
      <c r="KO382" s="396">
        <f t="shared" si="295"/>
        <v>6</v>
      </c>
      <c r="KP382" s="396">
        <f t="shared" si="295"/>
        <v>5</v>
      </c>
      <c r="KQ382" s="396">
        <f t="shared" si="295"/>
        <v>5</v>
      </c>
      <c r="KR382" s="396">
        <f t="shared" si="295"/>
        <v>8</v>
      </c>
      <c r="KS382" s="396">
        <f t="shared" si="295"/>
        <v>8</v>
      </c>
      <c r="KT382" s="396">
        <f t="shared" si="295"/>
        <v>8</v>
      </c>
      <c r="KU382" s="396">
        <f t="shared" si="295"/>
        <v>9</v>
      </c>
      <c r="KV382" s="396">
        <f t="shared" si="295"/>
        <v>9</v>
      </c>
      <c r="KW382" s="396">
        <f t="shared" si="295"/>
        <v>8</v>
      </c>
      <c r="KX382" s="396">
        <f t="shared" si="295"/>
        <v>5</v>
      </c>
      <c r="KY382" s="396">
        <f t="shared" si="295"/>
        <v>8</v>
      </c>
      <c r="KZ382" s="396">
        <f t="shared" si="295"/>
        <v>12</v>
      </c>
      <c r="LA382" s="396">
        <f t="shared" si="295"/>
        <v>11</v>
      </c>
      <c r="LB382" s="396">
        <f t="shared" si="295"/>
        <v>16</v>
      </c>
      <c r="LC382" s="396">
        <f t="shared" si="295"/>
        <v>14</v>
      </c>
      <c r="LD382" s="396">
        <f t="shared" si="295"/>
        <v>16</v>
      </c>
      <c r="LE382" s="396">
        <f t="shared" si="295"/>
        <v>17</v>
      </c>
      <c r="LF382" s="396">
        <f t="shared" si="295"/>
        <v>18</v>
      </c>
      <c r="LG382" s="396">
        <f t="shared" si="295"/>
        <v>18</v>
      </c>
      <c r="LH382" s="396">
        <f t="shared" si="295"/>
        <v>17</v>
      </c>
      <c r="LI382" s="396">
        <f t="shared" si="295"/>
        <v>7</v>
      </c>
      <c r="LJ382" s="396">
        <f t="shared" si="295"/>
        <v>10</v>
      </c>
      <c r="LK382" s="396">
        <f t="shared" si="295"/>
        <v>11</v>
      </c>
      <c r="LL382" s="396">
        <f t="shared" si="295"/>
        <v>9</v>
      </c>
      <c r="LM382" s="396">
        <f t="shared" si="295"/>
        <v>12</v>
      </c>
      <c r="LN382" s="396">
        <f t="shared" si="295"/>
        <v>8</v>
      </c>
      <c r="LO382" s="396">
        <f t="shared" si="295"/>
        <v>10</v>
      </c>
      <c r="LP382" s="396">
        <f t="shared" si="295"/>
        <v>10</v>
      </c>
      <c r="LQ382" s="396">
        <f t="shared" si="295"/>
        <v>3</v>
      </c>
      <c r="LR382" s="396">
        <f t="shared" si="295"/>
        <v>9</v>
      </c>
      <c r="LS382" s="396">
        <f t="shared" si="295"/>
        <v>9</v>
      </c>
      <c r="LT382" s="396">
        <f t="shared" si="295"/>
        <v>11</v>
      </c>
      <c r="LU382" s="396">
        <f t="shared" si="295"/>
        <v>8</v>
      </c>
      <c r="LV382" s="396">
        <f t="shared" si="295"/>
        <v>7</v>
      </c>
      <c r="LW382" s="396">
        <f t="shared" si="295"/>
        <v>6</v>
      </c>
      <c r="LX382" s="396">
        <f t="shared" si="295"/>
        <v>7</v>
      </c>
      <c r="LY382" s="396">
        <f t="shared" si="295"/>
        <v>9</v>
      </c>
      <c r="LZ382" s="396">
        <f t="shared" si="295"/>
        <v>10</v>
      </c>
      <c r="MA382" s="396">
        <f t="shared" si="295"/>
        <v>14</v>
      </c>
      <c r="MB382" s="396">
        <f t="shared" si="295"/>
        <v>10</v>
      </c>
      <c r="MC382" s="396">
        <f t="shared" si="295"/>
        <v>8</v>
      </c>
      <c r="MD382" s="396">
        <f t="shared" si="295"/>
        <v>10</v>
      </c>
      <c r="ME382" s="396">
        <f t="shared" si="295"/>
        <v>9</v>
      </c>
      <c r="MF382" s="396">
        <f t="shared" si="295"/>
        <v>10</v>
      </c>
      <c r="MG382" s="396">
        <f t="shared" si="295"/>
        <v>9</v>
      </c>
      <c r="MH382" s="396">
        <f t="shared" si="295"/>
        <v>9</v>
      </c>
      <c r="MI382" s="396">
        <f t="shared" si="295"/>
        <v>8</v>
      </c>
      <c r="MJ382" s="396">
        <f t="shared" si="295"/>
        <v>9</v>
      </c>
      <c r="MK382" s="396">
        <f t="shared" si="295"/>
        <v>9</v>
      </c>
      <c r="ML382" s="396">
        <f t="shared" si="295"/>
        <v>9</v>
      </c>
      <c r="MM382" s="396">
        <f t="shared" si="295"/>
        <v>8</v>
      </c>
      <c r="MN382" s="396">
        <f t="shared" si="295"/>
        <v>7</v>
      </c>
      <c r="MO382" s="396">
        <f t="shared" si="295"/>
        <v>7</v>
      </c>
      <c r="MP382" s="396">
        <f t="shared" ref="MP382" si="296">SUM(MP358:MP381)</f>
        <v>4</v>
      </c>
      <c r="MQ382" s="396">
        <f t="shared" si="295"/>
        <v>8</v>
      </c>
      <c r="MR382" s="396">
        <f t="shared" si="295"/>
        <v>5</v>
      </c>
      <c r="MS382" s="396">
        <f t="shared" si="295"/>
        <v>9</v>
      </c>
      <c r="MT382" s="396">
        <f t="shared" si="295"/>
        <v>11</v>
      </c>
      <c r="MU382" s="396">
        <f t="shared" si="295"/>
        <v>8</v>
      </c>
      <c r="MV382" s="396">
        <f t="shared" si="295"/>
        <v>6</v>
      </c>
      <c r="MW382" s="396">
        <f t="shared" si="295"/>
        <v>6</v>
      </c>
      <c r="MX382" s="396">
        <f t="shared" ref="MX382:PI382" si="297">SUM(MX358:MX381)</f>
        <v>9</v>
      </c>
      <c r="MY382" s="396">
        <f t="shared" si="297"/>
        <v>8</v>
      </c>
      <c r="MZ382" s="396">
        <f t="shared" si="297"/>
        <v>9</v>
      </c>
      <c r="NA382" s="396">
        <f t="shared" si="297"/>
        <v>11</v>
      </c>
      <c r="NB382" s="396">
        <f t="shared" si="297"/>
        <v>10</v>
      </c>
      <c r="NC382" s="396">
        <f t="shared" si="297"/>
        <v>10</v>
      </c>
      <c r="ND382" s="396">
        <f t="shared" si="297"/>
        <v>8</v>
      </c>
      <c r="NE382" s="396">
        <f t="shared" si="297"/>
        <v>8</v>
      </c>
      <c r="NF382" s="396">
        <f t="shared" si="297"/>
        <v>6</v>
      </c>
      <c r="NG382" s="396">
        <f t="shared" si="297"/>
        <v>6</v>
      </c>
      <c r="NH382" s="396">
        <f t="shared" si="297"/>
        <v>12</v>
      </c>
      <c r="NI382" s="396">
        <f t="shared" si="297"/>
        <v>10</v>
      </c>
      <c r="NJ382" s="396">
        <f t="shared" si="297"/>
        <v>5</v>
      </c>
      <c r="NK382" s="396">
        <f t="shared" si="297"/>
        <v>7</v>
      </c>
      <c r="NL382" s="396">
        <f t="shared" si="297"/>
        <v>7</v>
      </c>
      <c r="NM382" s="396">
        <f t="shared" si="297"/>
        <v>7</v>
      </c>
      <c r="NN382" s="396">
        <f t="shared" si="297"/>
        <v>7</v>
      </c>
      <c r="NO382" s="396">
        <f t="shared" si="297"/>
        <v>9</v>
      </c>
      <c r="NP382" s="396">
        <f t="shared" si="297"/>
        <v>9</v>
      </c>
      <c r="NQ382" s="396">
        <f t="shared" si="297"/>
        <v>8</v>
      </c>
      <c r="NR382" s="396">
        <f t="shared" si="297"/>
        <v>7</v>
      </c>
      <c r="NS382" s="396">
        <f t="shared" si="297"/>
        <v>5</v>
      </c>
      <c r="NT382" s="396">
        <f t="shared" si="297"/>
        <v>5</v>
      </c>
      <c r="NU382" s="396">
        <f t="shared" si="297"/>
        <v>4</v>
      </c>
      <c r="NV382" s="396">
        <f t="shared" si="297"/>
        <v>8</v>
      </c>
      <c r="NW382" s="396">
        <f t="shared" si="297"/>
        <v>8</v>
      </c>
      <c r="NX382" s="396">
        <f t="shared" si="297"/>
        <v>5</v>
      </c>
      <c r="NY382" s="396">
        <f t="shared" si="297"/>
        <v>5</v>
      </c>
      <c r="NZ382" s="396">
        <f t="shared" si="297"/>
        <v>6</v>
      </c>
      <c r="OA382" s="396">
        <f t="shared" si="297"/>
        <v>5</v>
      </c>
      <c r="OB382" s="396">
        <f t="shared" si="297"/>
        <v>6</v>
      </c>
      <c r="OC382" s="396">
        <f t="shared" si="297"/>
        <v>9</v>
      </c>
      <c r="OD382" s="396">
        <f t="shared" si="297"/>
        <v>9</v>
      </c>
      <c r="OE382" s="396">
        <f t="shared" si="297"/>
        <v>9</v>
      </c>
      <c r="OF382" s="396">
        <f t="shared" si="297"/>
        <v>9</v>
      </c>
      <c r="OG382" s="396">
        <f t="shared" si="297"/>
        <v>10</v>
      </c>
      <c r="OH382" s="396">
        <f t="shared" si="297"/>
        <v>9</v>
      </c>
      <c r="OI382" s="396">
        <f t="shared" si="297"/>
        <v>9</v>
      </c>
      <c r="OJ382" s="396">
        <f t="shared" si="297"/>
        <v>10</v>
      </c>
      <c r="OK382" s="396">
        <f t="shared" si="297"/>
        <v>11</v>
      </c>
      <c r="OL382" s="396">
        <f t="shared" si="297"/>
        <v>11</v>
      </c>
      <c r="OM382" s="396">
        <f t="shared" si="297"/>
        <v>9</v>
      </c>
      <c r="ON382" s="396">
        <f t="shared" si="297"/>
        <v>12</v>
      </c>
      <c r="OO382" s="396">
        <f t="shared" si="297"/>
        <v>12</v>
      </c>
      <c r="OP382" s="396">
        <f t="shared" si="297"/>
        <v>13</v>
      </c>
      <c r="OQ382" s="396">
        <f t="shared" si="297"/>
        <v>14</v>
      </c>
      <c r="OR382" s="396">
        <f t="shared" si="297"/>
        <v>13</v>
      </c>
      <c r="OS382" s="396">
        <f t="shared" si="297"/>
        <v>16</v>
      </c>
      <c r="OT382" s="396">
        <f t="shared" si="297"/>
        <v>16</v>
      </c>
      <c r="OU382" s="396">
        <f t="shared" si="297"/>
        <v>14</v>
      </c>
      <c r="OV382" s="396">
        <f t="shared" si="297"/>
        <v>10</v>
      </c>
      <c r="OW382" s="396">
        <f t="shared" si="297"/>
        <v>11</v>
      </c>
      <c r="OX382" s="396">
        <f t="shared" si="297"/>
        <v>0</v>
      </c>
      <c r="OY382" s="396">
        <f t="shared" si="297"/>
        <v>0</v>
      </c>
      <c r="OZ382" s="396">
        <f t="shared" si="297"/>
        <v>0</v>
      </c>
      <c r="PA382" s="396">
        <f t="shared" si="297"/>
        <v>0</v>
      </c>
      <c r="PB382" s="396">
        <f t="shared" si="297"/>
        <v>0</v>
      </c>
      <c r="PC382" s="396">
        <f t="shared" si="297"/>
        <v>0</v>
      </c>
      <c r="PD382" s="396">
        <f t="shared" si="297"/>
        <v>0</v>
      </c>
      <c r="PE382" s="396">
        <f t="shared" si="297"/>
        <v>0</v>
      </c>
      <c r="PF382" s="396">
        <f t="shared" si="297"/>
        <v>0</v>
      </c>
      <c r="PG382" s="396">
        <f t="shared" si="297"/>
        <v>0</v>
      </c>
      <c r="PH382" s="396">
        <f t="shared" si="297"/>
        <v>0</v>
      </c>
      <c r="PI382" s="396">
        <f t="shared" si="297"/>
        <v>0</v>
      </c>
      <c r="PJ382" s="396">
        <f t="shared" ref="PJ382:PT382" si="298">SUM(PJ358:PJ381)</f>
        <v>0</v>
      </c>
      <c r="PK382" s="396">
        <f t="shared" si="298"/>
        <v>0</v>
      </c>
      <c r="PL382" s="396">
        <f t="shared" si="298"/>
        <v>0</v>
      </c>
      <c r="PM382" s="396">
        <f t="shared" si="298"/>
        <v>0</v>
      </c>
      <c r="PN382" s="396">
        <f t="shared" si="298"/>
        <v>0</v>
      </c>
      <c r="PO382" s="396">
        <f t="shared" si="298"/>
        <v>0</v>
      </c>
      <c r="PP382" s="396">
        <f t="shared" si="298"/>
        <v>0</v>
      </c>
      <c r="PQ382" s="396">
        <f t="shared" si="298"/>
        <v>0</v>
      </c>
      <c r="PR382" s="396">
        <f t="shared" si="298"/>
        <v>0</v>
      </c>
      <c r="PS382" s="396">
        <f t="shared" si="298"/>
        <v>0</v>
      </c>
      <c r="PT382" s="396">
        <f t="shared" si="298"/>
        <v>0</v>
      </c>
    </row>
    <row r="383" spans="1:436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36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13" x14ac:dyDescent="0.2">
      <c r="B385" s="1">
        <v>1</v>
      </c>
      <c r="C385" s="166">
        <f t="shared" ref="C385:C408" ca="1" si="299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00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</row>
    <row r="386" spans="1:413" x14ac:dyDescent="0.2">
      <c r="A386" s="55"/>
      <c r="B386" s="1">
        <v>2</v>
      </c>
      <c r="C386" s="166">
        <f t="shared" ca="1" si="299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00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01">(JB386+JD386)/2</f>
        <v>0</v>
      </c>
      <c r="JD386">
        <v>0</v>
      </c>
      <c r="JE386">
        <v>0</v>
      </c>
      <c r="JF386" s="362">
        <f t="shared" ref="JF386:JF408" si="302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03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04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</row>
    <row r="387" spans="1:413" x14ac:dyDescent="0.2">
      <c r="B387" s="1">
        <v>3</v>
      </c>
      <c r="C387" s="166">
        <f t="shared" ca="1" si="299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00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01"/>
        <v>80</v>
      </c>
      <c r="JD387">
        <v>80</v>
      </c>
      <c r="JE387">
        <v>114</v>
      </c>
      <c r="JF387" s="362">
        <f t="shared" si="302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03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04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</row>
    <row r="388" spans="1:413" x14ac:dyDescent="0.2">
      <c r="A388" s="55"/>
      <c r="B388" s="1">
        <v>4</v>
      </c>
      <c r="C388" s="166">
        <f t="shared" ca="1" si="299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00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01"/>
        <v>0</v>
      </c>
      <c r="JD388">
        <v>0</v>
      </c>
      <c r="JE388">
        <v>0</v>
      </c>
      <c r="JF388" s="362">
        <f t="shared" si="302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03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04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</row>
    <row r="389" spans="1:413" s="144" customFormat="1" x14ac:dyDescent="0.2">
      <c r="A389" s="318"/>
      <c r="B389" s="318">
        <v>5</v>
      </c>
      <c r="C389" s="319">
        <f t="shared" ca="1" si="299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00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01"/>
        <v>0</v>
      </c>
      <c r="JD389" s="144">
        <v>0</v>
      </c>
      <c r="JE389" s="144">
        <v>0</v>
      </c>
      <c r="JF389" s="362">
        <f t="shared" si="302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03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04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</row>
    <row r="390" spans="1:413" s="144" customFormat="1" x14ac:dyDescent="0.2">
      <c r="A390" s="55"/>
      <c r="B390" s="318">
        <v>6</v>
      </c>
      <c r="C390" s="319">
        <f t="shared" ca="1" si="299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00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01"/>
        <v>0</v>
      </c>
      <c r="JD390" s="144">
        <v>0</v>
      </c>
      <c r="JE390" s="144">
        <v>0</v>
      </c>
      <c r="JF390" s="362">
        <f t="shared" si="302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03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04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</row>
    <row r="391" spans="1:413" s="144" customFormat="1" x14ac:dyDescent="0.2">
      <c r="A391" s="318"/>
      <c r="B391" s="318">
        <v>7</v>
      </c>
      <c r="C391" s="319">
        <f t="shared" ca="1" si="299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00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01"/>
        <v>0</v>
      </c>
      <c r="JD391" s="144">
        <v>0</v>
      </c>
      <c r="JE391" s="144">
        <v>0</v>
      </c>
      <c r="JF391" s="362">
        <f t="shared" si="302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03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04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</row>
    <row r="392" spans="1:413" s="144" customFormat="1" x14ac:dyDescent="0.2">
      <c r="A392" s="55"/>
      <c r="B392" s="318">
        <v>8</v>
      </c>
      <c r="C392" s="319">
        <f t="shared" ca="1" si="299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00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01"/>
        <v>0</v>
      </c>
      <c r="JD392" s="144">
        <v>0</v>
      </c>
      <c r="JE392" s="144">
        <v>0</v>
      </c>
      <c r="JF392" s="362">
        <f t="shared" si="302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03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04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</row>
    <row r="393" spans="1:413" s="144" customFormat="1" x14ac:dyDescent="0.2">
      <c r="A393" s="318"/>
      <c r="B393" s="318">
        <v>9</v>
      </c>
      <c r="C393" s="319">
        <f t="shared" ca="1" si="299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00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01"/>
        <v>0</v>
      </c>
      <c r="JD393" s="144">
        <v>0</v>
      </c>
      <c r="JE393" s="144">
        <v>0</v>
      </c>
      <c r="JF393" s="362">
        <f t="shared" si="302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03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04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</row>
    <row r="394" spans="1:413" s="144" customFormat="1" x14ac:dyDescent="0.2">
      <c r="A394" s="55"/>
      <c r="B394" s="318">
        <v>10</v>
      </c>
      <c r="C394" s="319">
        <f t="shared" ca="1" si="299"/>
        <v>1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00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01"/>
        <v>0</v>
      </c>
      <c r="JD394" s="144">
        <v>0</v>
      </c>
      <c r="JE394" s="144">
        <v>0</v>
      </c>
      <c r="JF394" s="362">
        <f t="shared" si="302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03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04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</row>
    <row r="395" spans="1:413" s="144" customFormat="1" x14ac:dyDescent="0.2">
      <c r="A395" s="318"/>
      <c r="B395" s="318">
        <v>11</v>
      </c>
      <c r="C395" s="319">
        <f t="shared" ca="1" si="299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00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01"/>
        <v>0</v>
      </c>
      <c r="JD395" s="144">
        <v>0</v>
      </c>
      <c r="JE395" s="144">
        <v>0</v>
      </c>
      <c r="JF395" s="362">
        <f t="shared" si="302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03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04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</row>
    <row r="396" spans="1:413" s="144" customFormat="1" x14ac:dyDescent="0.2">
      <c r="A396" s="55"/>
      <c r="B396" s="318">
        <v>12</v>
      </c>
      <c r="C396" s="319">
        <f t="shared" ca="1" si="299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00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01"/>
        <v>1</v>
      </c>
      <c r="JD396" s="144">
        <v>2</v>
      </c>
      <c r="JE396" s="144">
        <v>2</v>
      </c>
      <c r="JF396" s="362">
        <f t="shared" si="302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03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04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</row>
    <row r="397" spans="1:413" s="144" customFormat="1" x14ac:dyDescent="0.2">
      <c r="A397" s="318"/>
      <c r="B397" s="318">
        <v>13</v>
      </c>
      <c r="C397" s="319">
        <f t="shared" ca="1" si="299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00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01"/>
        <v>0</v>
      </c>
      <c r="JD397" s="144">
        <v>0</v>
      </c>
      <c r="JE397" s="144">
        <v>0</v>
      </c>
      <c r="JF397" s="362">
        <f t="shared" si="302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03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04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</row>
    <row r="398" spans="1:413" s="144" customFormat="1" x14ac:dyDescent="0.2">
      <c r="A398" s="55"/>
      <c r="B398" s="318">
        <v>14</v>
      </c>
      <c r="C398" s="319">
        <f t="shared" ca="1" si="299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00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01"/>
        <v>0</v>
      </c>
      <c r="JD398" s="144">
        <v>0</v>
      </c>
      <c r="JE398" s="144">
        <v>0</v>
      </c>
      <c r="JF398" s="362">
        <f t="shared" si="302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03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04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</row>
    <row r="399" spans="1:413" s="144" customFormat="1" x14ac:dyDescent="0.2">
      <c r="A399" s="318"/>
      <c r="B399" s="318">
        <v>15</v>
      </c>
      <c r="C399" s="319">
        <f t="shared" ca="1" si="299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00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01"/>
        <v>0</v>
      </c>
      <c r="JD399" s="144">
        <v>0</v>
      </c>
      <c r="JE399" s="144">
        <v>0</v>
      </c>
      <c r="JF399" s="362">
        <f t="shared" si="302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03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04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</row>
    <row r="400" spans="1:413" s="144" customFormat="1" x14ac:dyDescent="0.2">
      <c r="A400" s="55"/>
      <c r="B400" s="318">
        <v>16</v>
      </c>
      <c r="C400" s="319">
        <f t="shared" ca="1" si="299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00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01"/>
        <v>0</v>
      </c>
      <c r="JD400" s="144">
        <v>0</v>
      </c>
      <c r="JE400" s="144">
        <v>0</v>
      </c>
      <c r="JF400" s="362">
        <f t="shared" si="302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03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04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</row>
    <row r="401" spans="1:436" s="144" customFormat="1" x14ac:dyDescent="0.2">
      <c r="A401" s="318"/>
      <c r="B401" s="318">
        <v>17</v>
      </c>
      <c r="C401" s="319">
        <f t="shared" ca="1" si="299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00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01"/>
        <v>0</v>
      </c>
      <c r="JD401" s="144">
        <v>0</v>
      </c>
      <c r="JE401" s="144">
        <v>0</v>
      </c>
      <c r="JF401" s="362">
        <f t="shared" si="302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03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04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</row>
    <row r="402" spans="1:436" s="144" customFormat="1" x14ac:dyDescent="0.2">
      <c r="A402" s="55"/>
      <c r="B402" s="318">
        <v>18</v>
      </c>
      <c r="C402" s="319">
        <f t="shared" ca="1" si="299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00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01"/>
        <v>0</v>
      </c>
      <c r="JD402" s="144">
        <v>0</v>
      </c>
      <c r="JE402" s="144">
        <v>0</v>
      </c>
      <c r="JF402" s="362">
        <f t="shared" si="302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03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04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</row>
    <row r="403" spans="1:436" s="144" customFormat="1" x14ac:dyDescent="0.2">
      <c r="A403" s="318"/>
      <c r="B403" s="318">
        <v>19</v>
      </c>
      <c r="C403" s="319">
        <f t="shared" ca="1" si="299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00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01"/>
        <v>0</v>
      </c>
      <c r="JD403" s="144">
        <v>0</v>
      </c>
      <c r="JE403" s="144">
        <v>0</v>
      </c>
      <c r="JF403" s="362">
        <f t="shared" si="302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03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04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</row>
    <row r="404" spans="1:436" s="144" customFormat="1" x14ac:dyDescent="0.2">
      <c r="A404" s="55"/>
      <c r="B404" s="318">
        <v>20</v>
      </c>
      <c r="C404" s="319">
        <f t="shared" ca="1" si="299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00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01"/>
        <v>0</v>
      </c>
      <c r="JD404" s="144">
        <v>0</v>
      </c>
      <c r="JE404" s="144">
        <v>0</v>
      </c>
      <c r="JF404" s="362">
        <f t="shared" si="302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03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04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</row>
    <row r="405" spans="1:436" s="144" customFormat="1" x14ac:dyDescent="0.2">
      <c r="A405" s="318"/>
      <c r="B405" s="318">
        <v>21</v>
      </c>
      <c r="C405" s="319">
        <f t="shared" ca="1" si="299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00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01"/>
        <v>0</v>
      </c>
      <c r="JD405" s="144">
        <v>0</v>
      </c>
      <c r="JE405" s="144">
        <v>0</v>
      </c>
      <c r="JF405" s="362">
        <f t="shared" si="302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03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04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</row>
    <row r="406" spans="1:436" s="144" customFormat="1" x14ac:dyDescent="0.2">
      <c r="A406" s="55"/>
      <c r="B406" s="318">
        <v>22</v>
      </c>
      <c r="C406" s="319">
        <f t="shared" ca="1" si="299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00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01"/>
        <v>0</v>
      </c>
      <c r="JD406" s="144">
        <v>0</v>
      </c>
      <c r="JE406" s="144">
        <v>0</v>
      </c>
      <c r="JF406" s="362">
        <f t="shared" si="302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03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04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</row>
    <row r="407" spans="1:436" s="144" customFormat="1" x14ac:dyDescent="0.2">
      <c r="A407" s="318"/>
      <c r="B407" s="318">
        <v>23</v>
      </c>
      <c r="C407" s="319">
        <f t="shared" ca="1" si="299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00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01"/>
        <v>0</v>
      </c>
      <c r="JD407" s="144">
        <v>0</v>
      </c>
      <c r="JE407" s="144">
        <v>0</v>
      </c>
      <c r="JF407" s="362">
        <f t="shared" si="302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03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04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</row>
    <row r="408" spans="1:436" s="144" customFormat="1" x14ac:dyDescent="0.2">
      <c r="A408" s="55"/>
      <c r="B408" s="318">
        <v>24</v>
      </c>
      <c r="C408" s="319">
        <f t="shared" ca="1" si="299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00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01"/>
        <v>0</v>
      </c>
      <c r="JD408" s="144">
        <v>0</v>
      </c>
      <c r="JE408" s="144">
        <v>0</v>
      </c>
      <c r="JF408" s="362">
        <f t="shared" si="302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03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04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</row>
    <row r="409" spans="1:436" x14ac:dyDescent="0.2">
      <c r="B409" s="27" t="s">
        <v>45</v>
      </c>
      <c r="C409" s="174">
        <f ca="1">SUM(C385:C408)</f>
        <v>1</v>
      </c>
      <c r="D409" s="154"/>
      <c r="E409" s="154"/>
      <c r="F409" s="154"/>
      <c r="G409" s="325">
        <f t="shared" ref="G409:R409" si="305">SUM(G385:G408)</f>
        <v>2</v>
      </c>
      <c r="H409" s="325">
        <f t="shared" si="305"/>
        <v>4</v>
      </c>
      <c r="I409" s="325">
        <f t="shared" si="305"/>
        <v>3.5</v>
      </c>
      <c r="J409" s="325">
        <f t="shared" si="305"/>
        <v>3</v>
      </c>
      <c r="K409" s="325">
        <f t="shared" si="305"/>
        <v>4</v>
      </c>
      <c r="L409" s="325">
        <f t="shared" si="305"/>
        <v>5</v>
      </c>
      <c r="M409" s="325">
        <f t="shared" si="305"/>
        <v>5</v>
      </c>
      <c r="N409" s="325">
        <f t="shared" si="305"/>
        <v>5</v>
      </c>
      <c r="O409" s="325">
        <f t="shared" si="305"/>
        <v>5</v>
      </c>
      <c r="P409" s="325">
        <f t="shared" si="305"/>
        <v>5</v>
      </c>
      <c r="Q409" s="325">
        <f t="shared" si="305"/>
        <v>7</v>
      </c>
      <c r="R409" s="325">
        <f t="shared" si="305"/>
        <v>7</v>
      </c>
      <c r="S409" s="325">
        <f t="shared" ref="S409:CD409" si="306">SUM(S385:S408)</f>
        <v>7</v>
      </c>
      <c r="T409" s="325">
        <f t="shared" si="306"/>
        <v>6</v>
      </c>
      <c r="U409" s="325">
        <f t="shared" si="306"/>
        <v>6</v>
      </c>
      <c r="V409" s="325">
        <f t="shared" si="306"/>
        <v>6</v>
      </c>
      <c r="W409" s="325">
        <f t="shared" si="306"/>
        <v>6</v>
      </c>
      <c r="X409" s="325">
        <f t="shared" si="306"/>
        <v>5</v>
      </c>
      <c r="Y409" s="325">
        <f t="shared" si="306"/>
        <v>4</v>
      </c>
      <c r="Z409" s="325">
        <f t="shared" si="306"/>
        <v>4</v>
      </c>
      <c r="AA409" s="325">
        <f t="shared" si="306"/>
        <v>4</v>
      </c>
      <c r="AB409" s="325">
        <f t="shared" si="306"/>
        <v>4</v>
      </c>
      <c r="AC409" s="325">
        <f t="shared" si="306"/>
        <v>4</v>
      </c>
      <c r="AD409" s="325">
        <f t="shared" si="306"/>
        <v>3</v>
      </c>
      <c r="AE409" s="325">
        <f t="shared" si="306"/>
        <v>3</v>
      </c>
      <c r="AF409" s="325">
        <f t="shared" si="306"/>
        <v>3</v>
      </c>
      <c r="AG409" s="325">
        <f t="shared" si="306"/>
        <v>2</v>
      </c>
      <c r="AH409" s="325">
        <f t="shared" si="306"/>
        <v>2</v>
      </c>
      <c r="AI409" s="325">
        <f t="shared" si="306"/>
        <v>1</v>
      </c>
      <c r="AJ409" s="325">
        <f t="shared" si="306"/>
        <v>1</v>
      </c>
      <c r="AK409" s="325">
        <f t="shared" si="306"/>
        <v>0</v>
      </c>
      <c r="AL409" s="325">
        <f t="shared" si="306"/>
        <v>0</v>
      </c>
      <c r="AM409" s="325">
        <f t="shared" si="306"/>
        <v>2</v>
      </c>
      <c r="AN409" s="325">
        <f t="shared" si="306"/>
        <v>2</v>
      </c>
      <c r="AO409" s="325">
        <f t="shared" si="306"/>
        <v>4</v>
      </c>
      <c r="AP409" s="325">
        <f t="shared" si="306"/>
        <v>3.5</v>
      </c>
      <c r="AQ409" s="325">
        <f t="shared" si="306"/>
        <v>3</v>
      </c>
      <c r="AR409" s="325">
        <f t="shared" si="306"/>
        <v>3</v>
      </c>
      <c r="AS409" s="325">
        <f t="shared" si="306"/>
        <v>4</v>
      </c>
      <c r="AT409" s="325">
        <f t="shared" si="306"/>
        <v>5</v>
      </c>
      <c r="AU409" s="325">
        <f t="shared" si="306"/>
        <v>4</v>
      </c>
      <c r="AV409" s="325">
        <f t="shared" si="306"/>
        <v>4</v>
      </c>
      <c r="AW409" s="420">
        <f t="shared" si="306"/>
        <v>4</v>
      </c>
      <c r="AX409" s="420">
        <f t="shared" si="306"/>
        <v>4</v>
      </c>
      <c r="AY409" s="420">
        <f t="shared" si="306"/>
        <v>4</v>
      </c>
      <c r="AZ409" s="420">
        <f t="shared" si="306"/>
        <v>4</v>
      </c>
      <c r="BA409" s="420">
        <f t="shared" si="306"/>
        <v>3</v>
      </c>
      <c r="BB409" s="420">
        <f t="shared" si="306"/>
        <v>5</v>
      </c>
      <c r="BC409" s="420">
        <f t="shared" si="306"/>
        <v>4</v>
      </c>
      <c r="BD409" s="420">
        <f t="shared" si="306"/>
        <v>4</v>
      </c>
      <c r="BE409" s="420">
        <f t="shared" si="306"/>
        <v>6</v>
      </c>
      <c r="BF409" s="420">
        <f t="shared" si="306"/>
        <v>6</v>
      </c>
      <c r="BG409" s="325">
        <f t="shared" si="306"/>
        <v>7</v>
      </c>
      <c r="BH409" s="325">
        <f t="shared" si="306"/>
        <v>6</v>
      </c>
      <c r="BI409" s="325">
        <f t="shared" si="306"/>
        <v>7</v>
      </c>
      <c r="BJ409" s="325">
        <f t="shared" si="306"/>
        <v>8</v>
      </c>
      <c r="BK409" s="325">
        <f t="shared" si="306"/>
        <v>8</v>
      </c>
      <c r="BL409" s="325">
        <f t="shared" si="306"/>
        <v>8</v>
      </c>
      <c r="BM409" s="325">
        <f t="shared" si="306"/>
        <v>8</v>
      </c>
      <c r="BN409" s="325">
        <f t="shared" si="306"/>
        <v>8</v>
      </c>
      <c r="BO409" s="325">
        <f t="shared" si="306"/>
        <v>7</v>
      </c>
      <c r="BP409" s="325">
        <f t="shared" si="306"/>
        <v>4</v>
      </c>
      <c r="BQ409" s="325">
        <f t="shared" si="306"/>
        <v>2</v>
      </c>
      <c r="BR409" s="325">
        <f t="shared" si="306"/>
        <v>3</v>
      </c>
      <c r="BS409" s="325">
        <f t="shared" si="306"/>
        <v>4</v>
      </c>
      <c r="BT409" s="325">
        <f t="shared" si="306"/>
        <v>2</v>
      </c>
      <c r="BU409" s="325">
        <f t="shared" si="306"/>
        <v>3</v>
      </c>
      <c r="BV409" s="325">
        <f t="shared" si="306"/>
        <v>4</v>
      </c>
      <c r="BW409" s="325">
        <f t="shared" si="306"/>
        <v>2</v>
      </c>
      <c r="BX409" s="325">
        <f t="shared" si="306"/>
        <v>2</v>
      </c>
      <c r="BY409" s="325">
        <f t="shared" si="306"/>
        <v>1</v>
      </c>
      <c r="BZ409" s="325">
        <f t="shared" si="306"/>
        <v>1</v>
      </c>
      <c r="CA409" s="325">
        <f t="shared" si="306"/>
        <v>1</v>
      </c>
      <c r="CB409" s="325">
        <f t="shared" si="306"/>
        <v>1</v>
      </c>
      <c r="CC409" s="325">
        <f t="shared" si="306"/>
        <v>1</v>
      </c>
      <c r="CD409" s="325">
        <f t="shared" si="306"/>
        <v>2</v>
      </c>
      <c r="CE409" s="325">
        <f t="shared" ref="CE409:DQ409" si="307">SUM(CE385:CE408)</f>
        <v>3</v>
      </c>
      <c r="CF409" s="325">
        <f t="shared" si="307"/>
        <v>3</v>
      </c>
      <c r="CG409" s="325">
        <f t="shared" si="307"/>
        <v>2</v>
      </c>
      <c r="CH409" s="325">
        <f t="shared" si="307"/>
        <v>2</v>
      </c>
      <c r="CI409" s="325">
        <f t="shared" si="307"/>
        <v>1</v>
      </c>
      <c r="CJ409" s="325">
        <f t="shared" si="307"/>
        <v>1</v>
      </c>
      <c r="CK409" s="325">
        <f t="shared" si="307"/>
        <v>1</v>
      </c>
      <c r="CL409" s="325">
        <f t="shared" si="307"/>
        <v>1</v>
      </c>
      <c r="CM409" s="325">
        <f t="shared" si="307"/>
        <v>3</v>
      </c>
      <c r="CN409" s="325">
        <f t="shared" si="307"/>
        <v>2</v>
      </c>
      <c r="CO409" s="325">
        <f t="shared" si="307"/>
        <v>2</v>
      </c>
      <c r="CP409" s="325">
        <f t="shared" si="307"/>
        <v>2</v>
      </c>
      <c r="CQ409" s="325">
        <f t="shared" si="307"/>
        <v>2</v>
      </c>
      <c r="CR409" s="325">
        <f t="shared" si="307"/>
        <v>2</v>
      </c>
      <c r="CS409" s="325">
        <f t="shared" si="307"/>
        <v>3</v>
      </c>
      <c r="CT409" s="325">
        <f t="shared" si="307"/>
        <v>2</v>
      </c>
      <c r="CU409" s="325">
        <f t="shared" si="307"/>
        <v>1</v>
      </c>
      <c r="CV409" s="325">
        <f t="shared" si="307"/>
        <v>2</v>
      </c>
      <c r="CW409" s="325">
        <f t="shared" si="307"/>
        <v>1</v>
      </c>
      <c r="CX409" s="325">
        <f t="shared" si="307"/>
        <v>2</v>
      </c>
      <c r="CY409" s="325">
        <f t="shared" si="307"/>
        <v>2</v>
      </c>
      <c r="CZ409" s="325">
        <f t="shared" si="307"/>
        <v>2</v>
      </c>
      <c r="DA409" s="325">
        <f t="shared" si="307"/>
        <v>1</v>
      </c>
      <c r="DB409" s="325">
        <f t="shared" si="307"/>
        <v>1</v>
      </c>
      <c r="DC409" s="325">
        <f t="shared" si="307"/>
        <v>2</v>
      </c>
      <c r="DD409" s="325">
        <f t="shared" si="307"/>
        <v>2</v>
      </c>
      <c r="DE409" s="325">
        <f t="shared" si="307"/>
        <v>2</v>
      </c>
      <c r="DF409" s="325">
        <f t="shared" si="307"/>
        <v>3</v>
      </c>
      <c r="DG409" s="325">
        <f t="shared" si="307"/>
        <v>3</v>
      </c>
      <c r="DH409" s="325">
        <f t="shared" si="307"/>
        <v>2</v>
      </c>
      <c r="DI409" s="325">
        <f t="shared" si="307"/>
        <v>2</v>
      </c>
      <c r="DJ409" s="325">
        <f t="shared" si="307"/>
        <v>2</v>
      </c>
      <c r="DK409" s="325">
        <f t="shared" si="307"/>
        <v>1</v>
      </c>
      <c r="DL409" s="325">
        <f t="shared" si="307"/>
        <v>1</v>
      </c>
      <c r="DM409" s="325">
        <f t="shared" si="307"/>
        <v>1</v>
      </c>
      <c r="DN409" s="325">
        <f t="shared" si="307"/>
        <v>1</v>
      </c>
      <c r="DO409" s="325">
        <f t="shared" si="307"/>
        <v>2</v>
      </c>
      <c r="DP409" s="325">
        <f t="shared" si="307"/>
        <v>0</v>
      </c>
      <c r="DQ409" s="325">
        <f t="shared" si="307"/>
        <v>0</v>
      </c>
      <c r="DR409" s="396">
        <f t="shared" ref="DR409:DY409" si="308">SUM(DR385:DR408)</f>
        <v>0</v>
      </c>
      <c r="DS409" s="325">
        <f t="shared" si="308"/>
        <v>0</v>
      </c>
      <c r="DT409" s="325">
        <f t="shared" si="308"/>
        <v>0</v>
      </c>
      <c r="DU409" s="325">
        <f t="shared" si="308"/>
        <v>0</v>
      </c>
      <c r="DV409" s="325">
        <f t="shared" si="308"/>
        <v>0</v>
      </c>
      <c r="DW409" s="325">
        <f t="shared" si="308"/>
        <v>0</v>
      </c>
      <c r="DX409" s="325">
        <f t="shared" si="308"/>
        <v>0</v>
      </c>
      <c r="DY409" s="325">
        <f t="shared" si="308"/>
        <v>0</v>
      </c>
      <c r="DZ409" s="396">
        <f t="shared" ref="DZ409:ET409" si="309">SUM(DZ385:DZ408)</f>
        <v>0</v>
      </c>
      <c r="EA409" s="396">
        <f t="shared" si="309"/>
        <v>2</v>
      </c>
      <c r="EB409" s="396">
        <f t="shared" si="309"/>
        <v>2</v>
      </c>
      <c r="EC409" s="396">
        <f t="shared" si="309"/>
        <v>0</v>
      </c>
      <c r="ED409" s="396">
        <f t="shared" si="309"/>
        <v>0</v>
      </c>
      <c r="EE409" s="396">
        <f t="shared" si="309"/>
        <v>0</v>
      </c>
      <c r="EF409" s="396">
        <f t="shared" si="309"/>
        <v>1</v>
      </c>
      <c r="EG409" s="396">
        <f t="shared" si="309"/>
        <v>1</v>
      </c>
      <c r="EH409" s="396">
        <f t="shared" si="309"/>
        <v>3</v>
      </c>
      <c r="EI409" s="396">
        <f t="shared" si="309"/>
        <v>2</v>
      </c>
      <c r="EJ409" s="396">
        <f t="shared" si="309"/>
        <v>4</v>
      </c>
      <c r="EK409" s="396">
        <f t="shared" si="309"/>
        <v>5</v>
      </c>
      <c r="EL409" s="396">
        <f t="shared" si="309"/>
        <v>2</v>
      </c>
      <c r="EM409" s="396">
        <f t="shared" si="309"/>
        <v>2</v>
      </c>
      <c r="EN409" s="396">
        <f t="shared" si="309"/>
        <v>2</v>
      </c>
      <c r="EO409" s="396">
        <f t="shared" si="309"/>
        <v>1</v>
      </c>
      <c r="EP409" s="396">
        <f t="shared" si="309"/>
        <v>2</v>
      </c>
      <c r="EQ409" s="396">
        <f t="shared" si="309"/>
        <v>2</v>
      </c>
      <c r="ER409" s="396">
        <f t="shared" si="309"/>
        <v>2</v>
      </c>
      <c r="ES409" s="396">
        <f t="shared" si="309"/>
        <v>1</v>
      </c>
      <c r="ET409" s="396">
        <f t="shared" si="309"/>
        <v>1</v>
      </c>
      <c r="EU409" s="396">
        <f t="shared" ref="EU409:EZ409" si="310">SUM(EU385:EU408)</f>
        <v>1</v>
      </c>
      <c r="EV409" s="396">
        <f t="shared" si="310"/>
        <v>1</v>
      </c>
      <c r="EW409" s="396">
        <f t="shared" si="310"/>
        <v>1</v>
      </c>
      <c r="EX409" s="396">
        <f t="shared" si="310"/>
        <v>1</v>
      </c>
      <c r="EY409" s="400">
        <f t="shared" si="310"/>
        <v>1</v>
      </c>
      <c r="EZ409" s="396">
        <f t="shared" si="310"/>
        <v>1</v>
      </c>
      <c r="FA409" s="396">
        <f t="shared" ref="FA409:FF409" si="311">SUM(FA385:FA408)</f>
        <v>1</v>
      </c>
      <c r="FB409" s="400">
        <f t="shared" si="311"/>
        <v>1</v>
      </c>
      <c r="FC409" s="400">
        <f t="shared" si="311"/>
        <v>0</v>
      </c>
      <c r="FD409" s="396">
        <f t="shared" si="311"/>
        <v>1</v>
      </c>
      <c r="FE409" s="419">
        <f t="shared" si="311"/>
        <v>1</v>
      </c>
      <c r="FF409" s="396">
        <f t="shared" si="311"/>
        <v>1</v>
      </c>
      <c r="FG409" s="396">
        <f t="shared" ref="FG409:FN409" si="312">SUM(FG385:FG408)</f>
        <v>1</v>
      </c>
      <c r="FH409" s="396">
        <f t="shared" si="312"/>
        <v>1</v>
      </c>
      <c r="FI409" s="396">
        <f t="shared" si="312"/>
        <v>1</v>
      </c>
      <c r="FJ409" s="396">
        <f t="shared" si="312"/>
        <v>1</v>
      </c>
      <c r="FK409" s="396">
        <f t="shared" si="312"/>
        <v>1</v>
      </c>
      <c r="FL409" s="396">
        <f t="shared" si="312"/>
        <v>1</v>
      </c>
      <c r="FM409" s="396">
        <f t="shared" si="312"/>
        <v>1</v>
      </c>
      <c r="FN409" s="396">
        <f t="shared" si="312"/>
        <v>2</v>
      </c>
      <c r="FO409" s="396">
        <f t="shared" ref="FO409:HZ409" si="313">SUM(FO385:FO408)</f>
        <v>2</v>
      </c>
      <c r="FP409" s="396">
        <f t="shared" si="313"/>
        <v>1</v>
      </c>
      <c r="FQ409" s="396">
        <f t="shared" si="313"/>
        <v>0</v>
      </c>
      <c r="FR409" s="396">
        <f t="shared" si="313"/>
        <v>0</v>
      </c>
      <c r="FS409" s="396">
        <f t="shared" si="313"/>
        <v>0</v>
      </c>
      <c r="FT409" s="396">
        <f t="shared" si="313"/>
        <v>0</v>
      </c>
      <c r="FU409" s="396">
        <f t="shared" si="313"/>
        <v>0</v>
      </c>
      <c r="FV409" s="396">
        <f t="shared" si="313"/>
        <v>0</v>
      </c>
      <c r="FW409" s="396">
        <f t="shared" si="313"/>
        <v>0</v>
      </c>
      <c r="FX409" s="396">
        <f t="shared" si="313"/>
        <v>0</v>
      </c>
      <c r="FY409" s="396">
        <f t="shared" si="313"/>
        <v>1</v>
      </c>
      <c r="FZ409" s="396">
        <f t="shared" si="313"/>
        <v>1</v>
      </c>
      <c r="GA409" s="396">
        <f t="shared" si="313"/>
        <v>1</v>
      </c>
      <c r="GB409" s="396">
        <f t="shared" si="313"/>
        <v>1</v>
      </c>
      <c r="GC409" s="396">
        <f t="shared" si="313"/>
        <v>1</v>
      </c>
      <c r="GD409" s="396">
        <f t="shared" si="313"/>
        <v>1</v>
      </c>
      <c r="GE409" s="396">
        <f t="shared" si="313"/>
        <v>1</v>
      </c>
      <c r="GF409" s="396">
        <f t="shared" si="313"/>
        <v>0</v>
      </c>
      <c r="GG409" s="396">
        <f t="shared" si="313"/>
        <v>0</v>
      </c>
      <c r="GH409" s="396">
        <f t="shared" si="313"/>
        <v>1</v>
      </c>
      <c r="GI409" s="396">
        <f t="shared" si="313"/>
        <v>1</v>
      </c>
      <c r="GJ409" s="396">
        <f t="shared" si="313"/>
        <v>2</v>
      </c>
      <c r="GK409" s="396">
        <f t="shared" si="313"/>
        <v>3</v>
      </c>
      <c r="GL409" s="396">
        <f t="shared" si="313"/>
        <v>2</v>
      </c>
      <c r="GM409" s="396">
        <f t="shared" si="313"/>
        <v>4</v>
      </c>
      <c r="GN409" s="396">
        <f t="shared" si="313"/>
        <v>2</v>
      </c>
      <c r="GO409" s="396">
        <f t="shared" si="313"/>
        <v>2</v>
      </c>
      <c r="GP409" s="396">
        <f t="shared" si="313"/>
        <v>3</v>
      </c>
      <c r="GQ409" s="396">
        <f t="shared" si="313"/>
        <v>4</v>
      </c>
      <c r="GR409" s="396">
        <f t="shared" si="313"/>
        <v>4</v>
      </c>
      <c r="GS409" s="396">
        <f t="shared" si="313"/>
        <v>2</v>
      </c>
      <c r="GT409" s="396">
        <f t="shared" si="313"/>
        <v>3</v>
      </c>
      <c r="GU409" s="396">
        <f t="shared" si="313"/>
        <v>3</v>
      </c>
      <c r="GV409" s="396">
        <f t="shared" si="313"/>
        <v>2</v>
      </c>
      <c r="GW409" s="396">
        <f t="shared" si="313"/>
        <v>4</v>
      </c>
      <c r="GX409" s="396">
        <f t="shared" si="313"/>
        <v>1</v>
      </c>
      <c r="GY409" s="396">
        <f t="shared" si="313"/>
        <v>0</v>
      </c>
      <c r="GZ409" s="396">
        <f t="shared" si="313"/>
        <v>2</v>
      </c>
      <c r="HA409" s="396">
        <f t="shared" si="313"/>
        <v>2</v>
      </c>
      <c r="HB409" s="396">
        <f t="shared" si="313"/>
        <v>1</v>
      </c>
      <c r="HC409" s="396">
        <f t="shared" si="313"/>
        <v>2</v>
      </c>
      <c r="HD409" s="396">
        <f t="shared" si="313"/>
        <v>2</v>
      </c>
      <c r="HE409" s="396">
        <f t="shared" si="313"/>
        <v>4</v>
      </c>
      <c r="HF409" s="396">
        <f t="shared" si="313"/>
        <v>6</v>
      </c>
      <c r="HG409" s="396">
        <f t="shared" si="313"/>
        <v>9</v>
      </c>
      <c r="HH409" s="396">
        <f t="shared" si="313"/>
        <v>7</v>
      </c>
      <c r="HI409" s="396">
        <f t="shared" si="313"/>
        <v>5</v>
      </c>
      <c r="HJ409" s="396">
        <f t="shared" si="313"/>
        <v>4</v>
      </c>
      <c r="HK409" s="396">
        <f t="shared" si="313"/>
        <v>5</v>
      </c>
      <c r="HL409" s="396">
        <f t="shared" si="313"/>
        <v>2</v>
      </c>
      <c r="HM409" s="396">
        <f t="shared" si="313"/>
        <v>2</v>
      </c>
      <c r="HN409" s="396">
        <f t="shared" si="313"/>
        <v>3</v>
      </c>
      <c r="HO409" s="396">
        <f t="shared" si="313"/>
        <v>3</v>
      </c>
      <c r="HP409" s="396">
        <f t="shared" si="313"/>
        <v>2</v>
      </c>
      <c r="HQ409" s="396">
        <f t="shared" si="313"/>
        <v>1</v>
      </c>
      <c r="HR409" s="396">
        <f t="shared" si="313"/>
        <v>1</v>
      </c>
      <c r="HS409" s="396">
        <f t="shared" si="313"/>
        <v>0</v>
      </c>
      <c r="HT409" s="396">
        <f t="shared" si="313"/>
        <v>0</v>
      </c>
      <c r="HU409" s="396">
        <f t="shared" si="313"/>
        <v>0</v>
      </c>
      <c r="HV409" s="396">
        <f t="shared" si="313"/>
        <v>0</v>
      </c>
      <c r="HW409" s="396">
        <f t="shared" si="313"/>
        <v>0</v>
      </c>
      <c r="HX409" s="396">
        <f t="shared" si="313"/>
        <v>0</v>
      </c>
      <c r="HY409" s="396">
        <f t="shared" si="313"/>
        <v>0</v>
      </c>
      <c r="HZ409" s="396">
        <f t="shared" si="313"/>
        <v>0</v>
      </c>
      <c r="IA409" s="396">
        <f t="shared" ref="IA409:KL409" si="314">SUM(IA385:IA408)</f>
        <v>0</v>
      </c>
      <c r="IB409" s="396">
        <f t="shared" si="314"/>
        <v>0</v>
      </c>
      <c r="IC409" s="396">
        <f t="shared" si="314"/>
        <v>0</v>
      </c>
      <c r="ID409" s="396">
        <f t="shared" si="314"/>
        <v>0</v>
      </c>
      <c r="IE409" s="396">
        <f t="shared" si="314"/>
        <v>0</v>
      </c>
      <c r="IF409" s="396">
        <f t="shared" si="314"/>
        <v>1</v>
      </c>
      <c r="IG409" s="396">
        <f t="shared" si="314"/>
        <v>1</v>
      </c>
      <c r="IH409" s="396">
        <f t="shared" si="314"/>
        <v>4</v>
      </c>
      <c r="II409" s="396">
        <f t="shared" si="314"/>
        <v>10</v>
      </c>
      <c r="IJ409" s="396">
        <f t="shared" si="314"/>
        <v>13</v>
      </c>
      <c r="IK409" s="396">
        <f t="shared" si="314"/>
        <v>19</v>
      </c>
      <c r="IL409" s="396">
        <f t="shared" si="314"/>
        <v>20</v>
      </c>
      <c r="IM409" s="396">
        <f t="shared" si="314"/>
        <v>24</v>
      </c>
      <c r="IN409" s="442">
        <f t="shared" si="314"/>
        <v>33</v>
      </c>
      <c r="IO409" s="396">
        <f t="shared" si="314"/>
        <v>42</v>
      </c>
      <c r="IP409" s="396">
        <f t="shared" si="314"/>
        <v>42</v>
      </c>
      <c r="IQ409" s="396">
        <f t="shared" si="314"/>
        <v>42</v>
      </c>
      <c r="IR409" s="396">
        <f t="shared" si="314"/>
        <v>40</v>
      </c>
      <c r="IS409" s="396">
        <f t="shared" si="314"/>
        <v>46</v>
      </c>
      <c r="IT409" s="396">
        <f t="shared" si="314"/>
        <v>46</v>
      </c>
      <c r="IU409" s="396">
        <f t="shared" si="314"/>
        <v>43</v>
      </c>
      <c r="IV409" s="396">
        <f t="shared" si="314"/>
        <v>50</v>
      </c>
      <c r="IW409" s="396">
        <f t="shared" si="314"/>
        <v>50</v>
      </c>
      <c r="IX409" s="396">
        <f t="shared" si="314"/>
        <v>54</v>
      </c>
      <c r="IY409" s="396">
        <f t="shared" si="314"/>
        <v>61</v>
      </c>
      <c r="IZ409" s="396">
        <f t="shared" si="314"/>
        <v>65</v>
      </c>
      <c r="JA409" s="396">
        <f t="shared" si="314"/>
        <v>69</v>
      </c>
      <c r="JB409" s="396">
        <f t="shared" si="314"/>
        <v>80</v>
      </c>
      <c r="JC409" s="442">
        <f t="shared" si="314"/>
        <v>81</v>
      </c>
      <c r="JD409" s="396">
        <f t="shared" si="314"/>
        <v>82</v>
      </c>
      <c r="JE409" s="396">
        <f t="shared" si="314"/>
        <v>116</v>
      </c>
      <c r="JF409" s="454">
        <f t="shared" si="314"/>
        <v>117</v>
      </c>
      <c r="JG409" s="396">
        <f t="shared" si="314"/>
        <v>118</v>
      </c>
      <c r="JH409" s="396">
        <f t="shared" si="314"/>
        <v>117</v>
      </c>
      <c r="JI409" s="396">
        <f t="shared" si="314"/>
        <v>115</v>
      </c>
      <c r="JJ409" s="396">
        <f t="shared" si="314"/>
        <v>113</v>
      </c>
      <c r="JK409" s="396">
        <f t="shared" si="314"/>
        <v>115</v>
      </c>
      <c r="JL409" s="396">
        <f t="shared" si="314"/>
        <v>111</v>
      </c>
      <c r="JM409" s="396">
        <f t="shared" si="314"/>
        <v>113</v>
      </c>
      <c r="JN409" s="442">
        <f t="shared" si="314"/>
        <v>116</v>
      </c>
      <c r="JO409" s="396">
        <f t="shared" si="314"/>
        <v>119</v>
      </c>
      <c r="JP409" s="396">
        <f t="shared" si="314"/>
        <v>112</v>
      </c>
      <c r="JQ409" s="396">
        <f t="shared" si="314"/>
        <v>110</v>
      </c>
      <c r="JR409" s="396">
        <f t="shared" si="314"/>
        <v>107</v>
      </c>
      <c r="JS409" s="396">
        <f t="shared" si="314"/>
        <v>110</v>
      </c>
      <c r="JT409" s="396">
        <f t="shared" si="314"/>
        <v>111</v>
      </c>
      <c r="JU409" s="396">
        <f t="shared" si="314"/>
        <v>94</v>
      </c>
      <c r="JV409" s="442">
        <f t="shared" si="314"/>
        <v>99</v>
      </c>
      <c r="JW409" s="396">
        <f t="shared" si="314"/>
        <v>104</v>
      </c>
      <c r="JX409" s="396">
        <f t="shared" si="314"/>
        <v>108</v>
      </c>
      <c r="JY409" s="396">
        <f t="shared" si="314"/>
        <v>106</v>
      </c>
      <c r="JZ409" s="396">
        <f t="shared" si="314"/>
        <v>106</v>
      </c>
      <c r="KA409" s="396">
        <f t="shared" si="314"/>
        <v>108</v>
      </c>
      <c r="KB409" s="396">
        <f t="shared" si="314"/>
        <v>110</v>
      </c>
      <c r="KC409" s="396">
        <f t="shared" si="314"/>
        <v>105</v>
      </c>
      <c r="KD409" s="396">
        <f t="shared" si="314"/>
        <v>105</v>
      </c>
      <c r="KE409" s="396">
        <f t="shared" si="314"/>
        <v>106</v>
      </c>
      <c r="KF409" s="396">
        <f t="shared" si="314"/>
        <v>110</v>
      </c>
      <c r="KG409" s="396">
        <f t="shared" si="314"/>
        <v>109</v>
      </c>
      <c r="KH409" s="396">
        <f t="shared" si="314"/>
        <v>104</v>
      </c>
      <c r="KI409" s="396">
        <f t="shared" si="314"/>
        <v>105</v>
      </c>
      <c r="KJ409" s="396">
        <f t="shared" si="314"/>
        <v>110</v>
      </c>
      <c r="KK409" s="396">
        <f t="shared" si="314"/>
        <v>109</v>
      </c>
      <c r="KL409" s="396">
        <f t="shared" si="314"/>
        <v>96</v>
      </c>
      <c r="KM409" s="396">
        <f t="shared" ref="KM409:MX409" si="315">SUM(KM385:KM408)</f>
        <v>98</v>
      </c>
      <c r="KN409" s="396">
        <f t="shared" si="315"/>
        <v>100</v>
      </c>
      <c r="KO409" s="396">
        <f t="shared" si="315"/>
        <v>106</v>
      </c>
      <c r="KP409" s="396">
        <f t="shared" si="315"/>
        <v>104</v>
      </c>
      <c r="KQ409" s="396">
        <f t="shared" si="315"/>
        <v>104</v>
      </c>
      <c r="KR409" s="396">
        <f t="shared" si="315"/>
        <v>114</v>
      </c>
      <c r="KS409" s="396">
        <f t="shared" si="315"/>
        <v>120</v>
      </c>
      <c r="KT409" s="396">
        <f t="shared" si="315"/>
        <v>128</v>
      </c>
      <c r="KU409" s="396">
        <f t="shared" si="315"/>
        <v>121</v>
      </c>
      <c r="KV409" s="396">
        <f t="shared" si="315"/>
        <v>119</v>
      </c>
      <c r="KW409" s="396">
        <f t="shared" si="315"/>
        <v>116</v>
      </c>
      <c r="KX409" s="396">
        <f t="shared" si="315"/>
        <v>109</v>
      </c>
      <c r="KY409" s="396">
        <f t="shared" si="315"/>
        <v>93</v>
      </c>
      <c r="KZ409" s="396">
        <f t="shared" si="315"/>
        <v>4</v>
      </c>
      <c r="LA409" s="396">
        <f t="shared" si="315"/>
        <v>3</v>
      </c>
      <c r="LB409" s="396">
        <f t="shared" si="315"/>
        <v>4</v>
      </c>
      <c r="LC409" s="396">
        <f t="shared" si="315"/>
        <v>3</v>
      </c>
      <c r="LD409" s="396">
        <f t="shared" si="315"/>
        <v>2</v>
      </c>
      <c r="LE409" s="396">
        <f t="shared" si="315"/>
        <v>2</v>
      </c>
      <c r="LF409" s="396">
        <f t="shared" si="315"/>
        <v>1</v>
      </c>
      <c r="LG409" s="396">
        <f t="shared" si="315"/>
        <v>1</v>
      </c>
      <c r="LH409" s="396">
        <f t="shared" si="315"/>
        <v>1</v>
      </c>
      <c r="LI409" s="396">
        <f t="shared" si="315"/>
        <v>3</v>
      </c>
      <c r="LJ409" s="396">
        <f t="shared" si="315"/>
        <v>2</v>
      </c>
      <c r="LK409" s="396">
        <f t="shared" si="315"/>
        <v>2</v>
      </c>
      <c r="LL409" s="396">
        <f t="shared" si="315"/>
        <v>2</v>
      </c>
      <c r="LM409" s="396">
        <f t="shared" si="315"/>
        <v>2</v>
      </c>
      <c r="LN409" s="396">
        <f t="shared" si="315"/>
        <v>2</v>
      </c>
      <c r="LO409" s="396">
        <f t="shared" si="315"/>
        <v>2</v>
      </c>
      <c r="LP409" s="396">
        <f t="shared" si="315"/>
        <v>2</v>
      </c>
      <c r="LQ409" s="396">
        <f t="shared" si="315"/>
        <v>2</v>
      </c>
      <c r="LR409" s="396">
        <f t="shared" si="315"/>
        <v>2</v>
      </c>
      <c r="LS409" s="396">
        <f t="shared" si="315"/>
        <v>2</v>
      </c>
      <c r="LT409" s="396">
        <f t="shared" si="315"/>
        <v>2</v>
      </c>
      <c r="LU409" s="396">
        <f t="shared" si="315"/>
        <v>2</v>
      </c>
      <c r="LV409" s="396">
        <f t="shared" si="315"/>
        <v>2</v>
      </c>
      <c r="LW409" s="396">
        <f t="shared" si="315"/>
        <v>3</v>
      </c>
      <c r="LX409" s="396">
        <f t="shared" si="315"/>
        <v>3</v>
      </c>
      <c r="LY409" s="396">
        <f t="shared" si="315"/>
        <v>3</v>
      </c>
      <c r="LZ409" s="396">
        <f t="shared" si="315"/>
        <v>3</v>
      </c>
      <c r="MA409" s="396">
        <f t="shared" si="315"/>
        <v>3</v>
      </c>
      <c r="MB409" s="396">
        <f t="shared" si="315"/>
        <v>4</v>
      </c>
      <c r="MC409" s="396">
        <f t="shared" si="315"/>
        <v>3</v>
      </c>
      <c r="MD409" s="396">
        <f t="shared" si="315"/>
        <v>0</v>
      </c>
      <c r="ME409" s="396">
        <f t="shared" si="315"/>
        <v>3</v>
      </c>
      <c r="MF409" s="396">
        <f t="shared" si="315"/>
        <v>2</v>
      </c>
      <c r="MG409" s="396">
        <f t="shared" si="315"/>
        <v>3</v>
      </c>
      <c r="MH409" s="396">
        <f t="shared" si="315"/>
        <v>2</v>
      </c>
      <c r="MI409" s="396">
        <f t="shared" si="315"/>
        <v>2</v>
      </c>
      <c r="MJ409" s="396">
        <f t="shared" si="315"/>
        <v>2</v>
      </c>
      <c r="MK409" s="396">
        <f t="shared" si="315"/>
        <v>1</v>
      </c>
      <c r="ML409" s="396">
        <f t="shared" si="315"/>
        <v>2</v>
      </c>
      <c r="MM409" s="396">
        <f t="shared" si="315"/>
        <v>2</v>
      </c>
      <c r="MN409" s="396">
        <f t="shared" si="315"/>
        <v>2</v>
      </c>
      <c r="MO409" s="396">
        <f t="shared" si="315"/>
        <v>2</v>
      </c>
      <c r="MP409" s="396">
        <f t="shared" ref="MP409" si="316">SUM(MP385:MP408)</f>
        <v>3</v>
      </c>
      <c r="MQ409" s="396">
        <f t="shared" si="315"/>
        <v>2</v>
      </c>
      <c r="MR409" s="396">
        <f t="shared" si="315"/>
        <v>6</v>
      </c>
      <c r="MS409" s="396">
        <f t="shared" si="315"/>
        <v>6</v>
      </c>
      <c r="MT409" s="396">
        <f t="shared" si="315"/>
        <v>7</v>
      </c>
      <c r="MU409" s="396">
        <f t="shared" si="315"/>
        <v>6</v>
      </c>
      <c r="MV409" s="396">
        <f t="shared" si="315"/>
        <v>7</v>
      </c>
      <c r="MW409" s="396">
        <f t="shared" si="315"/>
        <v>7</v>
      </c>
      <c r="MX409" s="396">
        <f t="shared" si="315"/>
        <v>7</v>
      </c>
      <c r="MY409" s="396">
        <f t="shared" ref="MY409:PJ409" si="317">SUM(MY385:MY408)</f>
        <v>5</v>
      </c>
      <c r="MZ409" s="396">
        <f t="shared" si="317"/>
        <v>2</v>
      </c>
      <c r="NA409" s="396">
        <f t="shared" si="317"/>
        <v>2</v>
      </c>
      <c r="NB409" s="396">
        <f t="shared" si="317"/>
        <v>2</v>
      </c>
      <c r="NC409" s="396">
        <f t="shared" si="317"/>
        <v>2</v>
      </c>
      <c r="ND409" s="396">
        <f t="shared" si="317"/>
        <v>0</v>
      </c>
      <c r="NE409" s="396">
        <f t="shared" si="317"/>
        <v>0</v>
      </c>
      <c r="NF409" s="396">
        <f t="shared" si="317"/>
        <v>0</v>
      </c>
      <c r="NG409" s="396">
        <f t="shared" si="317"/>
        <v>0</v>
      </c>
      <c r="NH409" s="396">
        <f t="shared" si="317"/>
        <v>0</v>
      </c>
      <c r="NI409" s="396">
        <f t="shared" si="317"/>
        <v>0</v>
      </c>
      <c r="NJ409" s="396">
        <f t="shared" si="317"/>
        <v>0</v>
      </c>
      <c r="NK409" s="396">
        <f t="shared" si="317"/>
        <v>0</v>
      </c>
      <c r="NL409" s="396">
        <f t="shared" si="317"/>
        <v>0</v>
      </c>
      <c r="NM409" s="396">
        <f t="shared" si="317"/>
        <v>1</v>
      </c>
      <c r="NN409" s="396">
        <f t="shared" si="317"/>
        <v>1</v>
      </c>
      <c r="NO409" s="396">
        <f t="shared" si="317"/>
        <v>1</v>
      </c>
      <c r="NP409" s="396">
        <f t="shared" si="317"/>
        <v>1</v>
      </c>
      <c r="NQ409" s="396">
        <f t="shared" si="317"/>
        <v>2</v>
      </c>
      <c r="NR409" s="396">
        <f t="shared" si="317"/>
        <v>3</v>
      </c>
      <c r="NS409" s="396">
        <f t="shared" si="317"/>
        <v>4</v>
      </c>
      <c r="NT409" s="396">
        <f t="shared" si="317"/>
        <v>5</v>
      </c>
      <c r="NU409" s="396">
        <f t="shared" si="317"/>
        <v>4</v>
      </c>
      <c r="NV409" s="396">
        <f t="shared" si="317"/>
        <v>4</v>
      </c>
      <c r="NW409" s="396">
        <f t="shared" si="317"/>
        <v>4</v>
      </c>
      <c r="NX409" s="396">
        <f t="shared" si="317"/>
        <v>4</v>
      </c>
      <c r="NY409" s="396">
        <f t="shared" si="317"/>
        <v>4</v>
      </c>
      <c r="NZ409" s="396">
        <f t="shared" si="317"/>
        <v>2</v>
      </c>
      <c r="OA409" s="396">
        <f t="shared" si="317"/>
        <v>2</v>
      </c>
      <c r="OB409" s="396">
        <f t="shared" si="317"/>
        <v>2</v>
      </c>
      <c r="OC409" s="396">
        <f t="shared" si="317"/>
        <v>1</v>
      </c>
      <c r="OD409" s="396">
        <f t="shared" si="317"/>
        <v>1</v>
      </c>
      <c r="OE409" s="396">
        <f t="shared" si="317"/>
        <v>1</v>
      </c>
      <c r="OF409" s="396">
        <f t="shared" si="317"/>
        <v>1</v>
      </c>
      <c r="OG409" s="396">
        <f t="shared" si="317"/>
        <v>0</v>
      </c>
      <c r="OH409" s="396">
        <f t="shared" si="317"/>
        <v>0</v>
      </c>
      <c r="OI409" s="396">
        <f t="shared" si="317"/>
        <v>0</v>
      </c>
      <c r="OJ409" s="396">
        <f t="shared" si="317"/>
        <v>0</v>
      </c>
      <c r="OK409" s="396">
        <f t="shared" si="317"/>
        <v>0</v>
      </c>
      <c r="OL409" s="396">
        <f t="shared" si="317"/>
        <v>0</v>
      </c>
      <c r="OM409" s="396">
        <f t="shared" si="317"/>
        <v>1</v>
      </c>
      <c r="ON409" s="396">
        <f t="shared" si="317"/>
        <v>1</v>
      </c>
      <c r="OO409" s="396">
        <f t="shared" si="317"/>
        <v>1</v>
      </c>
      <c r="OP409" s="396">
        <f t="shared" si="317"/>
        <v>1</v>
      </c>
      <c r="OQ409" s="396">
        <f t="shared" si="317"/>
        <v>1</v>
      </c>
      <c r="OR409" s="396">
        <f t="shared" si="317"/>
        <v>1</v>
      </c>
      <c r="OS409" s="396">
        <f t="shared" si="317"/>
        <v>1</v>
      </c>
      <c r="OT409" s="396">
        <f t="shared" si="317"/>
        <v>1</v>
      </c>
      <c r="OU409" s="396">
        <f t="shared" si="317"/>
        <v>1</v>
      </c>
      <c r="OV409" s="396">
        <f t="shared" si="317"/>
        <v>1</v>
      </c>
      <c r="OW409" s="396">
        <f t="shared" si="317"/>
        <v>1</v>
      </c>
      <c r="OX409" s="396">
        <f t="shared" si="317"/>
        <v>0</v>
      </c>
      <c r="OY409" s="396">
        <f t="shared" si="317"/>
        <v>0</v>
      </c>
      <c r="OZ409" s="396">
        <f t="shared" si="317"/>
        <v>0</v>
      </c>
      <c r="PA409" s="396">
        <f t="shared" si="317"/>
        <v>0</v>
      </c>
      <c r="PB409" s="396">
        <f t="shared" si="317"/>
        <v>0</v>
      </c>
      <c r="PC409" s="396">
        <f t="shared" si="317"/>
        <v>0</v>
      </c>
      <c r="PD409" s="396">
        <f t="shared" si="317"/>
        <v>0</v>
      </c>
      <c r="PE409" s="396">
        <f t="shared" si="317"/>
        <v>0</v>
      </c>
      <c r="PF409" s="396">
        <f t="shared" si="317"/>
        <v>0</v>
      </c>
      <c r="PG409" s="396">
        <f t="shared" si="317"/>
        <v>0</v>
      </c>
      <c r="PH409" s="396">
        <f t="shared" si="317"/>
        <v>0</v>
      </c>
      <c r="PI409" s="396">
        <f t="shared" si="317"/>
        <v>0</v>
      </c>
      <c r="PJ409" s="396">
        <f t="shared" si="317"/>
        <v>0</v>
      </c>
      <c r="PK409" s="396">
        <f t="shared" ref="PK409:PT409" si="318">SUM(PK385:PK408)</f>
        <v>0</v>
      </c>
      <c r="PL409" s="396">
        <f t="shared" si="318"/>
        <v>0</v>
      </c>
      <c r="PM409" s="396">
        <f t="shared" si="318"/>
        <v>0</v>
      </c>
      <c r="PN409" s="396">
        <f t="shared" si="318"/>
        <v>0</v>
      </c>
      <c r="PO409" s="396">
        <f t="shared" si="318"/>
        <v>0</v>
      </c>
      <c r="PP409" s="396">
        <f t="shared" si="318"/>
        <v>0</v>
      </c>
      <c r="PQ409" s="396">
        <f t="shared" si="318"/>
        <v>0</v>
      </c>
      <c r="PR409" s="396">
        <f t="shared" si="318"/>
        <v>0</v>
      </c>
      <c r="PS409" s="396">
        <f t="shared" si="318"/>
        <v>0</v>
      </c>
      <c r="PT409" s="396">
        <f t="shared" si="318"/>
        <v>0</v>
      </c>
    </row>
    <row r="410" spans="1:436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</row>
    <row r="411" spans="1:436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</row>
    <row r="412" spans="1:436" x14ac:dyDescent="0.2">
      <c r="A412" s="55"/>
      <c r="B412" s="1">
        <v>1</v>
      </c>
      <c r="C412" s="166">
        <f t="shared" ref="C412:C435" ca="1" si="319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20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</row>
    <row r="413" spans="1:436" x14ac:dyDescent="0.2">
      <c r="B413" s="1">
        <v>2</v>
      </c>
      <c r="C413" s="166">
        <f t="shared" ca="1" si="319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20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21">(JB413+JD413)/2</f>
        <v>1.5</v>
      </c>
      <c r="JD413">
        <v>2</v>
      </c>
      <c r="JE413">
        <v>2</v>
      </c>
      <c r="JF413" s="362">
        <f t="shared" ref="JF413:JF435" si="322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23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24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</row>
    <row r="414" spans="1:436" x14ac:dyDescent="0.2">
      <c r="A414" s="55"/>
      <c r="B414" s="1">
        <v>3</v>
      </c>
      <c r="C414" s="166">
        <f t="shared" ca="1" si="319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20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21"/>
        <v>0</v>
      </c>
      <c r="JD414">
        <v>0</v>
      </c>
      <c r="JE414">
        <v>0</v>
      </c>
      <c r="JF414" s="362">
        <f t="shared" si="322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23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24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</row>
    <row r="415" spans="1:436" x14ac:dyDescent="0.2">
      <c r="B415" s="1">
        <v>4</v>
      </c>
      <c r="C415" s="166">
        <f t="shared" ca="1" si="319"/>
        <v>1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20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21"/>
        <v>1</v>
      </c>
      <c r="JD415">
        <v>1</v>
      </c>
      <c r="JE415">
        <v>0</v>
      </c>
      <c r="JF415" s="362">
        <f t="shared" si="322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23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24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</row>
    <row r="416" spans="1:436" s="144" customFormat="1" x14ac:dyDescent="0.2">
      <c r="A416" s="55"/>
      <c r="B416" s="318">
        <v>5</v>
      </c>
      <c r="C416" s="319">
        <f t="shared" ca="1" si="319"/>
        <v>4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20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21"/>
        <v>2</v>
      </c>
      <c r="JD416" s="144">
        <v>2</v>
      </c>
      <c r="JE416" s="144">
        <v>2</v>
      </c>
      <c r="JF416" s="362">
        <f t="shared" si="322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23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24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</row>
    <row r="417" spans="1:413" s="144" customFormat="1" x14ac:dyDescent="0.2">
      <c r="A417" s="318"/>
      <c r="B417" s="318">
        <v>6</v>
      </c>
      <c r="C417" s="319">
        <f t="shared" ca="1" si="319"/>
        <v>2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20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21"/>
        <v>0</v>
      </c>
      <c r="JD417" s="144">
        <v>0</v>
      </c>
      <c r="JE417" s="144">
        <v>0</v>
      </c>
      <c r="JF417" s="362">
        <f t="shared" si="322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23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24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</row>
    <row r="418" spans="1:413" s="144" customFormat="1" x14ac:dyDescent="0.2">
      <c r="A418" s="55"/>
      <c r="B418" s="318">
        <v>7</v>
      </c>
      <c r="C418" s="319">
        <f t="shared" ca="1" si="319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20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21"/>
        <v>0</v>
      </c>
      <c r="JD418" s="144">
        <v>0</v>
      </c>
      <c r="JE418" s="144">
        <v>0</v>
      </c>
      <c r="JF418" s="362">
        <f t="shared" si="322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23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24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</row>
    <row r="419" spans="1:413" s="144" customFormat="1" x14ac:dyDescent="0.2">
      <c r="A419" s="318"/>
      <c r="B419" s="318">
        <v>8</v>
      </c>
      <c r="C419" s="319">
        <f t="shared" ca="1" si="319"/>
        <v>6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20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21"/>
        <v>5.5</v>
      </c>
      <c r="JD419" s="144">
        <v>6</v>
      </c>
      <c r="JE419" s="144">
        <v>4</v>
      </c>
      <c r="JF419" s="362">
        <f t="shared" si="322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23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24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</row>
    <row r="420" spans="1:413" s="144" customFormat="1" x14ac:dyDescent="0.2">
      <c r="A420" s="55"/>
      <c r="B420" s="318">
        <v>9</v>
      </c>
      <c r="C420" s="319">
        <f t="shared" ca="1" si="319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20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21"/>
        <v>0</v>
      </c>
      <c r="JD420" s="144">
        <v>0</v>
      </c>
      <c r="JE420" s="144">
        <v>0</v>
      </c>
      <c r="JF420" s="362">
        <f t="shared" si="322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23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24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</row>
    <row r="421" spans="1:413" s="144" customFormat="1" x14ac:dyDescent="0.2">
      <c r="A421" s="318"/>
      <c r="B421" s="318">
        <v>10</v>
      </c>
      <c r="C421" s="319">
        <f t="shared" ca="1" si="319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20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21"/>
        <v>0</v>
      </c>
      <c r="JD421" s="144">
        <v>0</v>
      </c>
      <c r="JE421" s="144">
        <v>0</v>
      </c>
      <c r="JF421" s="362">
        <f t="shared" si="322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23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24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</row>
    <row r="422" spans="1:413" s="144" customFormat="1" x14ac:dyDescent="0.2">
      <c r="A422" s="55"/>
      <c r="B422" s="318">
        <v>11</v>
      </c>
      <c r="C422" s="319">
        <f t="shared" ca="1" si="319"/>
        <v>0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20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21"/>
        <v>2</v>
      </c>
      <c r="JD422" s="144">
        <v>2</v>
      </c>
      <c r="JE422" s="144">
        <v>1</v>
      </c>
      <c r="JF422" s="362">
        <f t="shared" si="322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23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24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</row>
    <row r="423" spans="1:413" s="144" customFormat="1" x14ac:dyDescent="0.2">
      <c r="A423" s="318"/>
      <c r="B423" s="318">
        <v>12</v>
      </c>
      <c r="C423" s="319">
        <f t="shared" ca="1" si="319"/>
        <v>0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20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21"/>
        <v>1</v>
      </c>
      <c r="JD423" s="144">
        <v>1</v>
      </c>
      <c r="JE423" s="144">
        <v>0</v>
      </c>
      <c r="JF423" s="362">
        <f t="shared" si="322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23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24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</row>
    <row r="424" spans="1:413" s="144" customFormat="1" x14ac:dyDescent="0.2">
      <c r="A424" s="55"/>
      <c r="B424" s="318">
        <v>13</v>
      </c>
      <c r="C424" s="319">
        <f t="shared" ca="1" si="319"/>
        <v>1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20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21"/>
        <v>0</v>
      </c>
      <c r="JD424" s="144">
        <v>0</v>
      </c>
      <c r="JE424" s="144">
        <v>0</v>
      </c>
      <c r="JF424" s="362">
        <f t="shared" si="322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23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24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</row>
    <row r="425" spans="1:413" s="144" customFormat="1" x14ac:dyDescent="0.2">
      <c r="A425" s="318"/>
      <c r="B425" s="318">
        <v>14</v>
      </c>
      <c r="C425" s="319">
        <f t="shared" ca="1" si="319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20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21"/>
        <v>0</v>
      </c>
      <c r="JD425" s="144">
        <v>0</v>
      </c>
      <c r="JE425" s="144">
        <v>0</v>
      </c>
      <c r="JF425" s="362">
        <f t="shared" si="322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23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24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</row>
    <row r="426" spans="1:413" s="144" customFormat="1" x14ac:dyDescent="0.2">
      <c r="A426" s="55"/>
      <c r="B426" s="318">
        <v>15</v>
      </c>
      <c r="C426" s="319">
        <f t="shared" ca="1" si="319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20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21"/>
        <v>0</v>
      </c>
      <c r="JD426" s="144">
        <v>0</v>
      </c>
      <c r="JE426" s="144">
        <v>0</v>
      </c>
      <c r="JF426" s="362">
        <f t="shared" si="322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23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24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</row>
    <row r="427" spans="1:413" s="144" customFormat="1" x14ac:dyDescent="0.2">
      <c r="A427" s="318"/>
      <c r="B427" s="318">
        <v>16</v>
      </c>
      <c r="C427" s="319">
        <f t="shared" ca="1" si="319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20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21"/>
        <v>0</v>
      </c>
      <c r="JD427" s="144">
        <v>0</v>
      </c>
      <c r="JE427" s="144">
        <v>0</v>
      </c>
      <c r="JF427" s="362">
        <f t="shared" si="322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23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24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</row>
    <row r="428" spans="1:413" s="144" customFormat="1" x14ac:dyDescent="0.2">
      <c r="A428" s="55"/>
      <c r="B428" s="318">
        <v>17</v>
      </c>
      <c r="C428" s="319">
        <f t="shared" ca="1" si="319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20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21"/>
        <v>0</v>
      </c>
      <c r="JD428" s="144">
        <v>0</v>
      </c>
      <c r="JE428" s="144">
        <v>0</v>
      </c>
      <c r="JF428" s="362">
        <f t="shared" si="322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23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24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</row>
    <row r="429" spans="1:413" s="144" customFormat="1" x14ac:dyDescent="0.2">
      <c r="A429" s="318"/>
      <c r="B429" s="318">
        <v>18</v>
      </c>
      <c r="C429" s="319">
        <f t="shared" ca="1" si="319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20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21"/>
        <v>1</v>
      </c>
      <c r="JD429" s="144">
        <v>1</v>
      </c>
      <c r="JE429" s="144">
        <v>1</v>
      </c>
      <c r="JF429" s="362">
        <f t="shared" si="322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23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24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</row>
    <row r="430" spans="1:413" s="144" customFormat="1" x14ac:dyDescent="0.2">
      <c r="A430" s="55"/>
      <c r="B430" s="318">
        <v>19</v>
      </c>
      <c r="C430" s="319">
        <f t="shared" ca="1" si="319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20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21"/>
        <v>0</v>
      </c>
      <c r="JD430" s="144">
        <v>0</v>
      </c>
      <c r="JE430" s="144">
        <v>0</v>
      </c>
      <c r="JF430" s="362">
        <f t="shared" si="322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23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24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</row>
    <row r="431" spans="1:413" s="144" customFormat="1" x14ac:dyDescent="0.2">
      <c r="A431" s="318"/>
      <c r="B431" s="318">
        <v>20</v>
      </c>
      <c r="C431" s="319">
        <f t="shared" ca="1" si="319"/>
        <v>1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20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21"/>
        <v>0</v>
      </c>
      <c r="JD431" s="144">
        <v>0</v>
      </c>
      <c r="JE431" s="144">
        <v>0</v>
      </c>
      <c r="JF431" s="362">
        <f t="shared" si="322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23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24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</row>
    <row r="432" spans="1:413" s="144" customFormat="1" x14ac:dyDescent="0.2">
      <c r="A432" s="55"/>
      <c r="B432" s="318">
        <v>21</v>
      </c>
      <c r="C432" s="319">
        <f t="shared" ca="1" si="319"/>
        <v>1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20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21"/>
        <v>6.5</v>
      </c>
      <c r="JD432" s="144">
        <v>6</v>
      </c>
      <c r="JE432" s="144">
        <v>3</v>
      </c>
      <c r="JF432" s="362">
        <f t="shared" si="322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23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24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</row>
    <row r="433" spans="1:436" s="144" customFormat="1" x14ac:dyDescent="0.2">
      <c r="A433" s="318"/>
      <c r="B433" s="318">
        <v>22</v>
      </c>
      <c r="C433" s="319">
        <f t="shared" ca="1" si="319"/>
        <v>1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20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21"/>
        <v>6.5</v>
      </c>
      <c r="JD433" s="144">
        <v>6</v>
      </c>
      <c r="JE433" s="144">
        <v>11</v>
      </c>
      <c r="JF433" s="362">
        <f t="shared" si="322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23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24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</row>
    <row r="434" spans="1:436" s="144" customFormat="1" x14ac:dyDescent="0.2">
      <c r="A434" s="55"/>
      <c r="B434" s="318">
        <v>23</v>
      </c>
      <c r="C434" s="319">
        <f t="shared" ca="1" si="319"/>
        <v>5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20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21"/>
        <v>2</v>
      </c>
      <c r="JD434" s="144">
        <v>2</v>
      </c>
      <c r="JE434" s="144">
        <v>2</v>
      </c>
      <c r="JF434" s="362">
        <f t="shared" si="322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23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24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</row>
    <row r="435" spans="1:436" s="144" customFormat="1" x14ac:dyDescent="0.2">
      <c r="A435" s="318"/>
      <c r="B435" s="318">
        <v>24</v>
      </c>
      <c r="C435" s="319">
        <f t="shared" ca="1" si="319"/>
        <v>0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20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21"/>
        <v>0</v>
      </c>
      <c r="JD435" s="144">
        <v>0</v>
      </c>
      <c r="JE435" s="144">
        <v>0</v>
      </c>
      <c r="JF435" s="362">
        <f t="shared" si="322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23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24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</row>
    <row r="436" spans="1:436" x14ac:dyDescent="0.2">
      <c r="A436" s="55"/>
      <c r="B436" s="27" t="s">
        <v>45</v>
      </c>
      <c r="C436" s="174">
        <f ca="1">SUM(C412:C435)</f>
        <v>22</v>
      </c>
      <c r="D436" s="154"/>
      <c r="E436" s="154"/>
      <c r="F436" s="154"/>
      <c r="G436" s="325">
        <f t="shared" ref="G436:R436" si="325">SUM(G412:G435)</f>
        <v>36</v>
      </c>
      <c r="H436" s="325">
        <f t="shared" si="325"/>
        <v>30</v>
      </c>
      <c r="I436" s="325">
        <f t="shared" si="325"/>
        <v>29.5</v>
      </c>
      <c r="J436" s="325">
        <f t="shared" si="325"/>
        <v>29</v>
      </c>
      <c r="K436" s="325">
        <f t="shared" si="325"/>
        <v>30</v>
      </c>
      <c r="L436" s="325">
        <f t="shared" si="325"/>
        <v>27</v>
      </c>
      <c r="M436" s="325">
        <f t="shared" si="325"/>
        <v>28</v>
      </c>
      <c r="N436" s="325">
        <f t="shared" si="325"/>
        <v>28</v>
      </c>
      <c r="O436" s="325">
        <f t="shared" si="325"/>
        <v>29</v>
      </c>
      <c r="P436" s="325">
        <f t="shared" si="325"/>
        <v>31</v>
      </c>
      <c r="Q436" s="325">
        <f t="shared" si="325"/>
        <v>34</v>
      </c>
      <c r="R436" s="325">
        <f t="shared" si="325"/>
        <v>35</v>
      </c>
      <c r="S436" s="325">
        <f t="shared" ref="S436:CD436" si="326">SUM(S412:S435)</f>
        <v>32</v>
      </c>
      <c r="T436" s="325">
        <f t="shared" si="326"/>
        <v>36</v>
      </c>
      <c r="U436" s="325">
        <f t="shared" si="326"/>
        <v>32</v>
      </c>
      <c r="V436" s="325">
        <f t="shared" si="326"/>
        <v>31</v>
      </c>
      <c r="W436" s="325">
        <f t="shared" si="326"/>
        <v>33</v>
      </c>
      <c r="X436" s="325">
        <f t="shared" si="326"/>
        <v>25</v>
      </c>
      <c r="Y436" s="325">
        <f t="shared" si="326"/>
        <v>27</v>
      </c>
      <c r="Z436" s="325">
        <f t="shared" si="326"/>
        <v>31</v>
      </c>
      <c r="AA436" s="325">
        <f t="shared" si="326"/>
        <v>33</v>
      </c>
      <c r="AB436" s="325">
        <f t="shared" si="326"/>
        <v>31</v>
      </c>
      <c r="AC436" s="325">
        <f t="shared" si="326"/>
        <v>31</v>
      </c>
      <c r="AD436" s="325">
        <f t="shared" si="326"/>
        <v>29</v>
      </c>
      <c r="AE436" s="325">
        <f t="shared" si="326"/>
        <v>34</v>
      </c>
      <c r="AF436" s="325">
        <f t="shared" si="326"/>
        <v>33</v>
      </c>
      <c r="AG436" s="325">
        <f t="shared" si="326"/>
        <v>30</v>
      </c>
      <c r="AH436" s="325">
        <f t="shared" si="326"/>
        <v>29</v>
      </c>
      <c r="AI436" s="325">
        <f t="shared" si="326"/>
        <v>29</v>
      </c>
      <c r="AJ436" s="325">
        <f t="shared" si="326"/>
        <v>31</v>
      </c>
      <c r="AK436" s="325">
        <f t="shared" si="326"/>
        <v>31</v>
      </c>
      <c r="AL436" s="325">
        <f t="shared" si="326"/>
        <v>32</v>
      </c>
      <c r="AM436" s="325">
        <f t="shared" si="326"/>
        <v>34</v>
      </c>
      <c r="AN436" s="325">
        <f t="shared" si="326"/>
        <v>34</v>
      </c>
      <c r="AO436" s="325">
        <f t="shared" si="326"/>
        <v>33</v>
      </c>
      <c r="AP436" s="325">
        <f t="shared" si="326"/>
        <v>29.5</v>
      </c>
      <c r="AQ436" s="325">
        <f t="shared" si="326"/>
        <v>26</v>
      </c>
      <c r="AR436" s="325">
        <f t="shared" si="326"/>
        <v>27</v>
      </c>
      <c r="AS436" s="325">
        <f t="shared" si="326"/>
        <v>27</v>
      </c>
      <c r="AT436" s="325">
        <f t="shared" si="326"/>
        <v>23</v>
      </c>
      <c r="AU436" s="325">
        <f t="shared" si="326"/>
        <v>25</v>
      </c>
      <c r="AV436" s="325">
        <f t="shared" si="326"/>
        <v>31</v>
      </c>
      <c r="AW436" s="420">
        <f t="shared" si="326"/>
        <v>31</v>
      </c>
      <c r="AX436" s="420">
        <f t="shared" si="326"/>
        <v>27</v>
      </c>
      <c r="AY436" s="420">
        <f t="shared" si="326"/>
        <v>29</v>
      </c>
      <c r="AZ436" s="420">
        <f t="shared" si="326"/>
        <v>26</v>
      </c>
      <c r="BA436" s="420">
        <f t="shared" si="326"/>
        <v>26</v>
      </c>
      <c r="BB436" s="420">
        <f t="shared" si="326"/>
        <v>28</v>
      </c>
      <c r="BC436" s="420">
        <f t="shared" si="326"/>
        <v>25</v>
      </c>
      <c r="BD436" s="420">
        <f t="shared" si="326"/>
        <v>25</v>
      </c>
      <c r="BE436" s="420">
        <f t="shared" si="326"/>
        <v>27</v>
      </c>
      <c r="BF436" s="420">
        <f t="shared" si="326"/>
        <v>29</v>
      </c>
      <c r="BG436" s="325">
        <f t="shared" si="326"/>
        <v>29</v>
      </c>
      <c r="BH436" s="325">
        <f t="shared" si="326"/>
        <v>26</v>
      </c>
      <c r="BI436" s="325">
        <f t="shared" si="326"/>
        <v>31</v>
      </c>
      <c r="BJ436" s="325">
        <f t="shared" si="326"/>
        <v>28</v>
      </c>
      <c r="BK436" s="325">
        <f t="shared" si="326"/>
        <v>31</v>
      </c>
      <c r="BL436" s="325">
        <f t="shared" si="326"/>
        <v>31</v>
      </c>
      <c r="BM436" s="325">
        <f t="shared" si="326"/>
        <v>33</v>
      </c>
      <c r="BN436" s="325">
        <f t="shared" si="326"/>
        <v>32</v>
      </c>
      <c r="BO436" s="325">
        <f t="shared" si="326"/>
        <v>28</v>
      </c>
      <c r="BP436" s="325">
        <f t="shared" si="326"/>
        <v>24</v>
      </c>
      <c r="BQ436" s="325">
        <f t="shared" si="326"/>
        <v>25</v>
      </c>
      <c r="BR436" s="325">
        <f t="shared" si="326"/>
        <v>24</v>
      </c>
      <c r="BS436" s="325">
        <f t="shared" si="326"/>
        <v>24.5</v>
      </c>
      <c r="BT436" s="325">
        <f t="shared" si="326"/>
        <v>26</v>
      </c>
      <c r="BU436" s="325">
        <f t="shared" si="326"/>
        <v>22</v>
      </c>
      <c r="BV436" s="325">
        <f t="shared" si="326"/>
        <v>23</v>
      </c>
      <c r="BW436" s="325">
        <f t="shared" si="326"/>
        <v>25</v>
      </c>
      <c r="BX436" s="325">
        <f t="shared" si="326"/>
        <v>25</v>
      </c>
      <c r="BY436" s="325">
        <f t="shared" si="326"/>
        <v>20</v>
      </c>
      <c r="BZ436" s="325">
        <f t="shared" si="326"/>
        <v>23</v>
      </c>
      <c r="CA436" s="325">
        <f t="shared" si="326"/>
        <v>23</v>
      </c>
      <c r="CB436" s="325">
        <f t="shared" si="326"/>
        <v>26</v>
      </c>
      <c r="CC436" s="325">
        <f t="shared" si="326"/>
        <v>25</v>
      </c>
      <c r="CD436" s="325">
        <f t="shared" si="326"/>
        <v>28</v>
      </c>
      <c r="CE436" s="325">
        <f t="shared" ref="CE436:DQ436" si="327">SUM(CE412:CE435)</f>
        <v>28</v>
      </c>
      <c r="CF436" s="325">
        <f t="shared" si="327"/>
        <v>31</v>
      </c>
      <c r="CG436" s="325">
        <f t="shared" si="327"/>
        <v>34</v>
      </c>
      <c r="CH436" s="325">
        <f t="shared" si="327"/>
        <v>36</v>
      </c>
      <c r="CI436" s="325">
        <f t="shared" si="327"/>
        <v>34</v>
      </c>
      <c r="CJ436" s="325">
        <f t="shared" si="327"/>
        <v>31</v>
      </c>
      <c r="CK436" s="325">
        <f t="shared" si="327"/>
        <v>27</v>
      </c>
      <c r="CL436" s="325">
        <f t="shared" si="327"/>
        <v>25</v>
      </c>
      <c r="CM436" s="325">
        <f t="shared" si="327"/>
        <v>27</v>
      </c>
      <c r="CN436" s="325">
        <f t="shared" si="327"/>
        <v>24</v>
      </c>
      <c r="CO436" s="325">
        <f t="shared" si="327"/>
        <v>28</v>
      </c>
      <c r="CP436" s="325">
        <f t="shared" si="327"/>
        <v>29</v>
      </c>
      <c r="CQ436" s="325">
        <f t="shared" si="327"/>
        <v>28</v>
      </c>
      <c r="CR436" s="325">
        <f t="shared" si="327"/>
        <v>31</v>
      </c>
      <c r="CS436" s="325">
        <f t="shared" si="327"/>
        <v>29</v>
      </c>
      <c r="CT436" s="325">
        <f t="shared" si="327"/>
        <v>28</v>
      </c>
      <c r="CU436" s="325">
        <f t="shared" si="327"/>
        <v>25</v>
      </c>
      <c r="CV436" s="325">
        <f t="shared" si="327"/>
        <v>26</v>
      </c>
      <c r="CW436" s="325">
        <f t="shared" si="327"/>
        <v>26</v>
      </c>
      <c r="CX436" s="325">
        <f t="shared" si="327"/>
        <v>27</v>
      </c>
      <c r="CY436" s="325">
        <f t="shared" si="327"/>
        <v>26</v>
      </c>
      <c r="CZ436" s="325">
        <f t="shared" si="327"/>
        <v>30</v>
      </c>
      <c r="DA436" s="325">
        <f t="shared" si="327"/>
        <v>32</v>
      </c>
      <c r="DB436" s="325">
        <f t="shared" si="327"/>
        <v>30</v>
      </c>
      <c r="DC436" s="325">
        <f t="shared" si="327"/>
        <v>24</v>
      </c>
      <c r="DD436" s="325">
        <f t="shared" si="327"/>
        <v>26</v>
      </c>
      <c r="DE436" s="325">
        <f t="shared" si="327"/>
        <v>27</v>
      </c>
      <c r="DF436" s="325">
        <f t="shared" si="327"/>
        <v>25.5</v>
      </c>
      <c r="DG436" s="325">
        <f t="shared" si="327"/>
        <v>24</v>
      </c>
      <c r="DH436" s="325">
        <f t="shared" si="327"/>
        <v>22</v>
      </c>
      <c r="DI436" s="325">
        <f t="shared" si="327"/>
        <v>23</v>
      </c>
      <c r="DJ436" s="325">
        <f t="shared" si="327"/>
        <v>24</v>
      </c>
      <c r="DK436" s="325">
        <f t="shared" si="327"/>
        <v>25</v>
      </c>
      <c r="DL436" s="325">
        <f t="shared" si="327"/>
        <v>25</v>
      </c>
      <c r="DM436" s="325">
        <f t="shared" si="327"/>
        <v>21</v>
      </c>
      <c r="DN436" s="325">
        <f t="shared" si="327"/>
        <v>19</v>
      </c>
      <c r="DO436" s="325">
        <f t="shared" si="327"/>
        <v>0</v>
      </c>
      <c r="DP436" s="325">
        <f t="shared" si="327"/>
        <v>18</v>
      </c>
      <c r="DQ436" s="325">
        <f t="shared" si="327"/>
        <v>23</v>
      </c>
      <c r="DR436" s="396">
        <f>SUM(DR412:DR435)</f>
        <v>23</v>
      </c>
      <c r="DS436" s="325">
        <f t="shared" ref="DS436:EL436" si="328">SUM(DS412:DS435)</f>
        <v>25</v>
      </c>
      <c r="DT436" s="325">
        <f t="shared" si="328"/>
        <v>19</v>
      </c>
      <c r="DU436" s="325">
        <f t="shared" si="328"/>
        <v>19</v>
      </c>
      <c r="DV436" s="325">
        <f t="shared" si="328"/>
        <v>21</v>
      </c>
      <c r="DW436" s="325">
        <f t="shared" si="328"/>
        <v>26</v>
      </c>
      <c r="DX436" s="325">
        <f t="shared" si="328"/>
        <v>25</v>
      </c>
      <c r="DY436" s="325">
        <f t="shared" si="328"/>
        <v>23</v>
      </c>
      <c r="DZ436" s="325">
        <f t="shared" si="328"/>
        <v>21</v>
      </c>
      <c r="EA436" s="325">
        <f t="shared" si="328"/>
        <v>21</v>
      </c>
      <c r="EB436" s="325">
        <f t="shared" si="328"/>
        <v>21</v>
      </c>
      <c r="EC436" s="325">
        <f t="shared" si="328"/>
        <v>22</v>
      </c>
      <c r="ED436" s="325">
        <f t="shared" si="328"/>
        <v>22</v>
      </c>
      <c r="EE436" s="325">
        <f t="shared" si="328"/>
        <v>27</v>
      </c>
      <c r="EF436" s="325">
        <f t="shared" si="328"/>
        <v>30</v>
      </c>
      <c r="EG436" s="325">
        <f t="shared" si="328"/>
        <v>31</v>
      </c>
      <c r="EH436" s="325">
        <f t="shared" si="328"/>
        <v>32</v>
      </c>
      <c r="EI436" s="325">
        <f t="shared" si="328"/>
        <v>30</v>
      </c>
      <c r="EJ436" s="325">
        <f t="shared" si="328"/>
        <v>24</v>
      </c>
      <c r="EK436" s="325">
        <f t="shared" si="328"/>
        <v>24</v>
      </c>
      <c r="EL436" s="325">
        <f t="shared" si="328"/>
        <v>25</v>
      </c>
      <c r="EM436" s="396">
        <f t="shared" ref="EM436:EW436" si="329">SUM(EM412:EM435)</f>
        <v>25</v>
      </c>
      <c r="EN436" s="396">
        <f t="shared" si="329"/>
        <v>27</v>
      </c>
      <c r="EO436" s="396">
        <f t="shared" si="329"/>
        <v>23</v>
      </c>
      <c r="EP436" s="396">
        <f t="shared" si="329"/>
        <v>19</v>
      </c>
      <c r="EQ436" s="396">
        <f t="shared" si="329"/>
        <v>18</v>
      </c>
      <c r="ER436" s="396">
        <f t="shared" si="329"/>
        <v>18</v>
      </c>
      <c r="ES436" s="396">
        <f t="shared" si="329"/>
        <v>18</v>
      </c>
      <c r="ET436" s="396">
        <f t="shared" si="329"/>
        <v>17</v>
      </c>
      <c r="EU436" s="396">
        <f t="shared" si="329"/>
        <v>16</v>
      </c>
      <c r="EV436" s="396">
        <f t="shared" si="329"/>
        <v>18</v>
      </c>
      <c r="EW436" s="396">
        <f t="shared" si="329"/>
        <v>17</v>
      </c>
      <c r="EX436" s="396">
        <f t="shared" ref="EX436:FC436" si="330">SUM(EX412:EX435)</f>
        <v>18</v>
      </c>
      <c r="EY436" s="400">
        <f t="shared" si="330"/>
        <v>20</v>
      </c>
      <c r="EZ436" s="396">
        <f t="shared" si="330"/>
        <v>21</v>
      </c>
      <c r="FA436" s="396">
        <f t="shared" si="330"/>
        <v>19</v>
      </c>
      <c r="FB436" s="400">
        <f t="shared" si="330"/>
        <v>18</v>
      </c>
      <c r="FC436" s="396">
        <f t="shared" si="330"/>
        <v>20</v>
      </c>
      <c r="FD436" s="396">
        <f t="shared" ref="FD436:FN436" si="331">SUM(FD412:FD435)</f>
        <v>19</v>
      </c>
      <c r="FE436" s="419">
        <f t="shared" si="331"/>
        <v>22</v>
      </c>
      <c r="FF436" s="396">
        <f t="shared" si="331"/>
        <v>25</v>
      </c>
      <c r="FG436" s="396">
        <f t="shared" si="331"/>
        <v>24</v>
      </c>
      <c r="FH436" s="396">
        <f t="shared" si="331"/>
        <v>20</v>
      </c>
      <c r="FI436" s="396">
        <f t="shared" si="331"/>
        <v>22</v>
      </c>
      <c r="FJ436" s="396">
        <f t="shared" si="331"/>
        <v>21</v>
      </c>
      <c r="FK436" s="396">
        <f t="shared" si="331"/>
        <v>20</v>
      </c>
      <c r="FL436" s="396">
        <f t="shared" si="331"/>
        <v>20</v>
      </c>
      <c r="FM436" s="396">
        <f t="shared" si="331"/>
        <v>17</v>
      </c>
      <c r="FN436" s="396">
        <f t="shared" si="331"/>
        <v>17</v>
      </c>
      <c r="FO436" s="396">
        <f t="shared" ref="FO436:HZ436" si="332">SUM(FO412:FO435)</f>
        <v>19</v>
      </c>
      <c r="FP436" s="396">
        <f t="shared" si="332"/>
        <v>18</v>
      </c>
      <c r="FQ436" s="396">
        <f t="shared" si="332"/>
        <v>16</v>
      </c>
      <c r="FR436" s="396">
        <f t="shared" si="332"/>
        <v>19</v>
      </c>
      <c r="FS436" s="396">
        <f t="shared" si="332"/>
        <v>19</v>
      </c>
      <c r="FT436" s="396">
        <f t="shared" si="332"/>
        <v>19</v>
      </c>
      <c r="FU436" s="396">
        <f t="shared" si="332"/>
        <v>19</v>
      </c>
      <c r="FV436" s="396">
        <f t="shared" si="332"/>
        <v>20</v>
      </c>
      <c r="FW436" s="396">
        <f t="shared" si="332"/>
        <v>19</v>
      </c>
      <c r="FX436" s="396">
        <f t="shared" si="332"/>
        <v>14</v>
      </c>
      <c r="FY436" s="396">
        <f t="shared" si="332"/>
        <v>14</v>
      </c>
      <c r="FZ436" s="396">
        <f t="shared" si="332"/>
        <v>13</v>
      </c>
      <c r="GA436" s="396">
        <f t="shared" si="332"/>
        <v>17</v>
      </c>
      <c r="GB436" s="396">
        <f t="shared" si="332"/>
        <v>21</v>
      </c>
      <c r="GC436" s="396">
        <f t="shared" si="332"/>
        <v>18</v>
      </c>
      <c r="GD436" s="396">
        <f t="shared" si="332"/>
        <v>23</v>
      </c>
      <c r="GE436" s="396">
        <f t="shared" si="332"/>
        <v>25</v>
      </c>
      <c r="GF436" s="396">
        <f t="shared" si="332"/>
        <v>29</v>
      </c>
      <c r="GG436" s="396">
        <f t="shared" si="332"/>
        <v>26</v>
      </c>
      <c r="GH436" s="396">
        <f t="shared" si="332"/>
        <v>22</v>
      </c>
      <c r="GI436" s="396">
        <f t="shared" si="332"/>
        <v>20</v>
      </c>
      <c r="GJ436" s="396">
        <f t="shared" si="332"/>
        <v>18</v>
      </c>
      <c r="GK436" s="396">
        <f t="shared" si="332"/>
        <v>21</v>
      </c>
      <c r="GL436" s="396">
        <f t="shared" si="332"/>
        <v>20</v>
      </c>
      <c r="GM436" s="396">
        <f t="shared" si="332"/>
        <v>22</v>
      </c>
      <c r="GN436" s="396">
        <f t="shared" si="332"/>
        <v>22</v>
      </c>
      <c r="GO436" s="396">
        <f t="shared" si="332"/>
        <v>26</v>
      </c>
      <c r="GP436" s="396">
        <f t="shared" si="332"/>
        <v>26</v>
      </c>
      <c r="GQ436" s="396">
        <f t="shared" si="332"/>
        <v>20</v>
      </c>
      <c r="GR436" s="396">
        <f t="shared" si="332"/>
        <v>20</v>
      </c>
      <c r="GS436" s="396">
        <f t="shared" si="332"/>
        <v>26</v>
      </c>
      <c r="GT436" s="396">
        <f t="shared" si="332"/>
        <v>25</v>
      </c>
      <c r="GU436" s="396">
        <f t="shared" si="332"/>
        <v>25</v>
      </c>
      <c r="GV436" s="396">
        <f t="shared" si="332"/>
        <v>25</v>
      </c>
      <c r="GW436" s="396">
        <f t="shared" si="332"/>
        <v>26</v>
      </c>
      <c r="GX436" s="396">
        <f t="shared" si="332"/>
        <v>25</v>
      </c>
      <c r="GY436" s="396">
        <f t="shared" si="332"/>
        <v>22</v>
      </c>
      <c r="GZ436" s="396">
        <f t="shared" si="332"/>
        <v>29</v>
      </c>
      <c r="HA436" s="396">
        <f t="shared" si="332"/>
        <v>27</v>
      </c>
      <c r="HB436" s="396">
        <f t="shared" si="332"/>
        <v>29</v>
      </c>
      <c r="HC436" s="396">
        <f t="shared" si="332"/>
        <v>28</v>
      </c>
      <c r="HD436" s="396">
        <f t="shared" si="332"/>
        <v>31</v>
      </c>
      <c r="HE436" s="396">
        <f t="shared" si="332"/>
        <v>32</v>
      </c>
      <c r="HF436" s="396">
        <f t="shared" si="332"/>
        <v>30</v>
      </c>
      <c r="HG436" s="396">
        <f t="shared" si="332"/>
        <v>49</v>
      </c>
      <c r="HH436" s="396">
        <f t="shared" si="332"/>
        <v>46</v>
      </c>
      <c r="HI436" s="396">
        <f t="shared" si="332"/>
        <v>45</v>
      </c>
      <c r="HJ436" s="396">
        <f t="shared" si="332"/>
        <v>28</v>
      </c>
      <c r="HK436" s="396">
        <f t="shared" si="332"/>
        <v>27</v>
      </c>
      <c r="HL436" s="396">
        <f t="shared" si="332"/>
        <v>30</v>
      </c>
      <c r="HM436" s="396">
        <f t="shared" si="332"/>
        <v>31</v>
      </c>
      <c r="HN436" s="396">
        <f t="shared" si="332"/>
        <v>27</v>
      </c>
      <c r="HO436" s="396">
        <f t="shared" si="332"/>
        <v>29</v>
      </c>
      <c r="HP436" s="396">
        <f t="shared" si="332"/>
        <v>21</v>
      </c>
      <c r="HQ436" s="396">
        <f t="shared" si="332"/>
        <v>23</v>
      </c>
      <c r="HR436" s="396">
        <f t="shared" si="332"/>
        <v>23</v>
      </c>
      <c r="HS436" s="396">
        <f t="shared" si="332"/>
        <v>27</v>
      </c>
      <c r="HT436" s="396">
        <f t="shared" si="332"/>
        <v>25</v>
      </c>
      <c r="HU436" s="396">
        <f t="shared" si="332"/>
        <v>21</v>
      </c>
      <c r="HV436" s="396">
        <f t="shared" si="332"/>
        <v>21</v>
      </c>
      <c r="HW436" s="396">
        <f t="shared" si="332"/>
        <v>21</v>
      </c>
      <c r="HX436" s="396">
        <f t="shared" si="332"/>
        <v>21</v>
      </c>
      <c r="HY436" s="396">
        <f t="shared" si="332"/>
        <v>19</v>
      </c>
      <c r="HZ436" s="396">
        <f t="shared" si="332"/>
        <v>20</v>
      </c>
      <c r="IA436" s="396">
        <f t="shared" ref="IA436:KL436" si="333">SUM(IA412:IA435)</f>
        <v>23</v>
      </c>
      <c r="IB436" s="396">
        <f t="shared" si="333"/>
        <v>23</v>
      </c>
      <c r="IC436" s="396">
        <f t="shared" si="333"/>
        <v>27</v>
      </c>
      <c r="ID436" s="396">
        <f t="shared" si="333"/>
        <v>26</v>
      </c>
      <c r="IE436" s="396">
        <f t="shared" si="333"/>
        <v>26</v>
      </c>
      <c r="IF436" s="396">
        <f t="shared" si="333"/>
        <v>25</v>
      </c>
      <c r="IG436" s="396">
        <f t="shared" si="333"/>
        <v>25</v>
      </c>
      <c r="IH436" s="396">
        <f t="shared" si="333"/>
        <v>24</v>
      </c>
      <c r="II436" s="396">
        <f t="shared" si="333"/>
        <v>26</v>
      </c>
      <c r="IJ436" s="396">
        <f t="shared" si="333"/>
        <v>26</v>
      </c>
      <c r="IK436" s="396">
        <f t="shared" si="333"/>
        <v>26</v>
      </c>
      <c r="IL436" s="396">
        <f t="shared" si="333"/>
        <v>24</v>
      </c>
      <c r="IM436" s="396">
        <f t="shared" si="333"/>
        <v>21</v>
      </c>
      <c r="IN436" s="442">
        <f t="shared" si="333"/>
        <v>21</v>
      </c>
      <c r="IO436" s="396">
        <f t="shared" si="333"/>
        <v>21</v>
      </c>
      <c r="IP436" s="396">
        <f t="shared" si="333"/>
        <v>27</v>
      </c>
      <c r="IQ436" s="396">
        <f t="shared" si="333"/>
        <v>22</v>
      </c>
      <c r="IR436" s="396">
        <f t="shared" si="333"/>
        <v>23</v>
      </c>
      <c r="IS436" s="396">
        <f t="shared" si="333"/>
        <v>23</v>
      </c>
      <c r="IT436" s="396">
        <f t="shared" si="333"/>
        <v>24</v>
      </c>
      <c r="IU436" s="396">
        <f t="shared" si="333"/>
        <v>25</v>
      </c>
      <c r="IV436" s="396">
        <f t="shared" si="333"/>
        <v>29</v>
      </c>
      <c r="IW436" s="396">
        <f t="shared" si="333"/>
        <v>31</v>
      </c>
      <c r="IX436" s="396">
        <f t="shared" si="333"/>
        <v>28</v>
      </c>
      <c r="IY436" s="396">
        <f t="shared" si="333"/>
        <v>29</v>
      </c>
      <c r="IZ436" s="396">
        <f t="shared" si="333"/>
        <v>25</v>
      </c>
      <c r="JA436" s="396">
        <f t="shared" si="333"/>
        <v>27</v>
      </c>
      <c r="JB436" s="396">
        <f t="shared" si="333"/>
        <v>29</v>
      </c>
      <c r="JC436" s="442">
        <f t="shared" si="333"/>
        <v>29</v>
      </c>
      <c r="JD436" s="396">
        <f t="shared" si="333"/>
        <v>29</v>
      </c>
      <c r="JE436" s="396">
        <f t="shared" si="333"/>
        <v>26</v>
      </c>
      <c r="JF436" s="454">
        <f t="shared" si="333"/>
        <v>25.5</v>
      </c>
      <c r="JG436" s="396">
        <f t="shared" si="333"/>
        <v>25</v>
      </c>
      <c r="JH436" s="396">
        <f t="shared" si="333"/>
        <v>28</v>
      </c>
      <c r="JI436" s="396">
        <f t="shared" si="333"/>
        <v>29</v>
      </c>
      <c r="JJ436" s="396">
        <f t="shared" si="333"/>
        <v>31</v>
      </c>
      <c r="JK436" s="396">
        <f t="shared" si="333"/>
        <v>28</v>
      </c>
      <c r="JL436" s="396">
        <f t="shared" si="333"/>
        <v>28</v>
      </c>
      <c r="JM436" s="396">
        <f t="shared" si="333"/>
        <v>24</v>
      </c>
      <c r="JN436" s="442">
        <f t="shared" si="333"/>
        <v>22.5</v>
      </c>
      <c r="JO436" s="396">
        <f t="shared" si="333"/>
        <v>21</v>
      </c>
      <c r="JP436" s="396">
        <f t="shared" si="333"/>
        <v>22</v>
      </c>
      <c r="JQ436" s="396">
        <f t="shared" si="333"/>
        <v>24</v>
      </c>
      <c r="JR436" s="396">
        <f t="shared" si="333"/>
        <v>31</v>
      </c>
      <c r="JS436" s="396">
        <f t="shared" si="333"/>
        <v>32</v>
      </c>
      <c r="JT436" s="396">
        <f t="shared" si="333"/>
        <v>32</v>
      </c>
      <c r="JU436" s="396">
        <f t="shared" si="333"/>
        <v>31</v>
      </c>
      <c r="JV436" s="442">
        <f t="shared" si="333"/>
        <v>34.5</v>
      </c>
      <c r="JW436" s="396">
        <f t="shared" si="333"/>
        <v>38</v>
      </c>
      <c r="JX436" s="396">
        <f t="shared" si="333"/>
        <v>42</v>
      </c>
      <c r="JY436" s="396">
        <f t="shared" si="333"/>
        <v>34</v>
      </c>
      <c r="JZ436" s="396">
        <f t="shared" si="333"/>
        <v>36</v>
      </c>
      <c r="KA436" s="396">
        <f t="shared" si="333"/>
        <v>43</v>
      </c>
      <c r="KB436" s="396">
        <f t="shared" si="333"/>
        <v>44</v>
      </c>
      <c r="KC436" s="396">
        <f t="shared" si="333"/>
        <v>43</v>
      </c>
      <c r="KD436" s="396">
        <f t="shared" si="333"/>
        <v>37</v>
      </c>
      <c r="KE436" s="396">
        <f t="shared" si="333"/>
        <v>37</v>
      </c>
      <c r="KF436" s="396">
        <f t="shared" si="333"/>
        <v>36</v>
      </c>
      <c r="KG436" s="396">
        <f t="shared" si="333"/>
        <v>34</v>
      </c>
      <c r="KH436" s="396">
        <f t="shared" si="333"/>
        <v>33</v>
      </c>
      <c r="KI436" s="396">
        <f t="shared" si="333"/>
        <v>34</v>
      </c>
      <c r="KJ436" s="396">
        <f t="shared" si="333"/>
        <v>36</v>
      </c>
      <c r="KK436" s="396">
        <f t="shared" si="333"/>
        <v>42</v>
      </c>
      <c r="KL436" s="396">
        <f t="shared" si="333"/>
        <v>39</v>
      </c>
      <c r="KM436" s="396">
        <f t="shared" ref="KM436:MX436" si="334">SUM(KM412:KM435)</f>
        <v>36</v>
      </c>
      <c r="KN436" s="396">
        <f t="shared" si="334"/>
        <v>42</v>
      </c>
      <c r="KO436" s="396">
        <f t="shared" si="334"/>
        <v>44</v>
      </c>
      <c r="KP436" s="396">
        <f t="shared" si="334"/>
        <v>44</v>
      </c>
      <c r="KQ436" s="396">
        <f t="shared" si="334"/>
        <v>42</v>
      </c>
      <c r="KR436" s="396">
        <f t="shared" si="334"/>
        <v>46</v>
      </c>
      <c r="KS436" s="396">
        <f t="shared" si="334"/>
        <v>43</v>
      </c>
      <c r="KT436" s="396">
        <f t="shared" si="334"/>
        <v>45</v>
      </c>
      <c r="KU436" s="396">
        <f t="shared" si="334"/>
        <v>42</v>
      </c>
      <c r="KV436" s="396">
        <f t="shared" si="334"/>
        <v>47</v>
      </c>
      <c r="KW436" s="396">
        <f t="shared" si="334"/>
        <v>43</v>
      </c>
      <c r="KX436" s="396">
        <f t="shared" si="334"/>
        <v>40</v>
      </c>
      <c r="KY436" s="396">
        <f t="shared" si="334"/>
        <v>41</v>
      </c>
      <c r="KZ436" s="396">
        <f t="shared" si="334"/>
        <v>40</v>
      </c>
      <c r="LA436" s="396">
        <f t="shared" si="334"/>
        <v>42</v>
      </c>
      <c r="LB436" s="396">
        <f t="shared" si="334"/>
        <v>36</v>
      </c>
      <c r="LC436" s="396">
        <f t="shared" si="334"/>
        <v>35</v>
      </c>
      <c r="LD436" s="396">
        <f t="shared" si="334"/>
        <v>38</v>
      </c>
      <c r="LE436" s="396">
        <f t="shared" si="334"/>
        <v>40</v>
      </c>
      <c r="LF436" s="396">
        <f t="shared" si="334"/>
        <v>38</v>
      </c>
      <c r="LG436" s="396">
        <f t="shared" si="334"/>
        <v>38</v>
      </c>
      <c r="LH436" s="396">
        <f t="shared" si="334"/>
        <v>41</v>
      </c>
      <c r="LI436" s="396">
        <f t="shared" si="334"/>
        <v>43</v>
      </c>
      <c r="LJ436" s="396">
        <f t="shared" si="334"/>
        <v>39</v>
      </c>
      <c r="LK436" s="396">
        <f t="shared" si="334"/>
        <v>37</v>
      </c>
      <c r="LL436" s="396">
        <f t="shared" si="334"/>
        <v>31</v>
      </c>
      <c r="LM436" s="396">
        <f t="shared" si="334"/>
        <v>28</v>
      </c>
      <c r="LN436" s="396">
        <f t="shared" si="334"/>
        <v>25</v>
      </c>
      <c r="LO436" s="396">
        <f t="shared" si="334"/>
        <v>26</v>
      </c>
      <c r="LP436" s="396">
        <f t="shared" si="334"/>
        <v>29</v>
      </c>
      <c r="LQ436" s="396">
        <f t="shared" si="334"/>
        <v>34</v>
      </c>
      <c r="LR436" s="396">
        <f t="shared" si="334"/>
        <v>36</v>
      </c>
      <c r="LS436" s="396">
        <f t="shared" si="334"/>
        <v>41</v>
      </c>
      <c r="LT436" s="396">
        <f t="shared" si="334"/>
        <v>45</v>
      </c>
      <c r="LU436" s="396">
        <f t="shared" si="334"/>
        <v>40</v>
      </c>
      <c r="LV436" s="396">
        <f t="shared" si="334"/>
        <v>41</v>
      </c>
      <c r="LW436" s="396">
        <f t="shared" si="334"/>
        <v>39</v>
      </c>
      <c r="LX436" s="396">
        <f t="shared" si="334"/>
        <v>39</v>
      </c>
      <c r="LY436" s="396">
        <f t="shared" si="334"/>
        <v>37</v>
      </c>
      <c r="LZ436" s="396">
        <f t="shared" si="334"/>
        <v>36</v>
      </c>
      <c r="MA436" s="396">
        <f t="shared" si="334"/>
        <v>35</v>
      </c>
      <c r="MB436" s="396">
        <f t="shared" si="334"/>
        <v>37</v>
      </c>
      <c r="MC436" s="396">
        <f t="shared" si="334"/>
        <v>37</v>
      </c>
      <c r="MD436" s="396">
        <f t="shared" si="334"/>
        <v>37</v>
      </c>
      <c r="ME436" s="396">
        <f t="shared" si="334"/>
        <v>34</v>
      </c>
      <c r="MF436" s="396">
        <f t="shared" si="334"/>
        <v>34</v>
      </c>
      <c r="MG436" s="396">
        <f t="shared" si="334"/>
        <v>30</v>
      </c>
      <c r="MH436" s="396">
        <f t="shared" si="334"/>
        <v>25</v>
      </c>
      <c r="MI436" s="396">
        <f t="shared" si="334"/>
        <v>25</v>
      </c>
      <c r="MJ436" s="396">
        <f t="shared" si="334"/>
        <v>18</v>
      </c>
      <c r="MK436" s="396">
        <f t="shared" si="334"/>
        <v>17</v>
      </c>
      <c r="ML436" s="396">
        <f t="shared" si="334"/>
        <v>17</v>
      </c>
      <c r="MM436" s="396">
        <f t="shared" si="334"/>
        <v>17</v>
      </c>
      <c r="MN436" s="396">
        <f t="shared" si="334"/>
        <v>16</v>
      </c>
      <c r="MO436" s="396">
        <f t="shared" si="334"/>
        <v>15</v>
      </c>
      <c r="MP436" s="396">
        <f t="shared" ref="MP436" si="335">SUM(MP412:MP435)</f>
        <v>14</v>
      </c>
      <c r="MQ436" s="396">
        <f t="shared" si="334"/>
        <v>13</v>
      </c>
      <c r="MR436" s="396">
        <f t="shared" si="334"/>
        <v>15</v>
      </c>
      <c r="MS436" s="396">
        <f t="shared" si="334"/>
        <v>15</v>
      </c>
      <c r="MT436" s="396">
        <f t="shared" si="334"/>
        <v>14</v>
      </c>
      <c r="MU436" s="396">
        <f t="shared" si="334"/>
        <v>13</v>
      </c>
      <c r="MV436" s="396">
        <f t="shared" si="334"/>
        <v>16</v>
      </c>
      <c r="MW436" s="396">
        <f t="shared" si="334"/>
        <v>16</v>
      </c>
      <c r="MX436" s="396">
        <f t="shared" si="334"/>
        <v>18</v>
      </c>
      <c r="MY436" s="396">
        <f t="shared" ref="MY436:PJ436" si="336">SUM(MY412:MY435)</f>
        <v>16</v>
      </c>
      <c r="MZ436" s="396">
        <f t="shared" si="336"/>
        <v>15</v>
      </c>
      <c r="NA436" s="396">
        <f t="shared" si="336"/>
        <v>14</v>
      </c>
      <c r="NB436" s="396">
        <f t="shared" si="336"/>
        <v>13</v>
      </c>
      <c r="NC436" s="396">
        <f t="shared" si="336"/>
        <v>15</v>
      </c>
      <c r="ND436" s="396">
        <f t="shared" si="336"/>
        <v>15</v>
      </c>
      <c r="NE436" s="396">
        <f t="shared" si="336"/>
        <v>16</v>
      </c>
      <c r="NF436" s="396">
        <f t="shared" si="336"/>
        <v>14</v>
      </c>
      <c r="NG436" s="396">
        <f t="shared" si="336"/>
        <v>12</v>
      </c>
      <c r="NH436" s="396">
        <f t="shared" si="336"/>
        <v>9</v>
      </c>
      <c r="NI436" s="396">
        <f t="shared" si="336"/>
        <v>8</v>
      </c>
      <c r="NJ436" s="396">
        <f t="shared" si="336"/>
        <v>10</v>
      </c>
      <c r="NK436" s="396">
        <f t="shared" si="336"/>
        <v>9</v>
      </c>
      <c r="NL436" s="396">
        <f t="shared" si="336"/>
        <v>11</v>
      </c>
      <c r="NM436" s="396">
        <f t="shared" si="336"/>
        <v>11</v>
      </c>
      <c r="NN436" s="396">
        <f t="shared" si="336"/>
        <v>11</v>
      </c>
      <c r="NO436" s="396">
        <f t="shared" si="336"/>
        <v>11</v>
      </c>
      <c r="NP436" s="396">
        <f t="shared" si="336"/>
        <v>13</v>
      </c>
      <c r="NQ436" s="396">
        <f t="shared" si="336"/>
        <v>10</v>
      </c>
      <c r="NR436" s="396">
        <f t="shared" si="336"/>
        <v>10</v>
      </c>
      <c r="NS436" s="396">
        <f t="shared" si="336"/>
        <v>9</v>
      </c>
      <c r="NT436" s="396">
        <f t="shared" si="336"/>
        <v>9</v>
      </c>
      <c r="NU436" s="396">
        <f t="shared" si="336"/>
        <v>12</v>
      </c>
      <c r="NV436" s="396">
        <f t="shared" si="336"/>
        <v>11</v>
      </c>
      <c r="NW436" s="396">
        <f t="shared" si="336"/>
        <v>11</v>
      </c>
      <c r="NX436" s="396">
        <f t="shared" si="336"/>
        <v>12</v>
      </c>
      <c r="NY436" s="396">
        <f t="shared" si="336"/>
        <v>12</v>
      </c>
      <c r="NZ436" s="396">
        <f t="shared" si="336"/>
        <v>12</v>
      </c>
      <c r="OA436" s="396">
        <f t="shared" si="336"/>
        <v>13</v>
      </c>
      <c r="OB436" s="396">
        <f t="shared" si="336"/>
        <v>14</v>
      </c>
      <c r="OC436" s="396">
        <f t="shared" si="336"/>
        <v>14</v>
      </c>
      <c r="OD436" s="396">
        <f t="shared" si="336"/>
        <v>14</v>
      </c>
      <c r="OE436" s="396">
        <f t="shared" si="336"/>
        <v>16</v>
      </c>
      <c r="OF436" s="396">
        <f t="shared" si="336"/>
        <v>17</v>
      </c>
      <c r="OG436" s="396">
        <f t="shared" si="336"/>
        <v>17</v>
      </c>
      <c r="OH436" s="396">
        <f t="shared" si="336"/>
        <v>17</v>
      </c>
      <c r="OI436" s="396">
        <f t="shared" si="336"/>
        <v>17</v>
      </c>
      <c r="OJ436" s="396">
        <f t="shared" si="336"/>
        <v>14</v>
      </c>
      <c r="OK436" s="396">
        <f t="shared" si="336"/>
        <v>13</v>
      </c>
      <c r="OL436" s="396">
        <f t="shared" si="336"/>
        <v>16</v>
      </c>
      <c r="OM436" s="396">
        <f t="shared" si="336"/>
        <v>15</v>
      </c>
      <c r="ON436" s="396">
        <f t="shared" si="336"/>
        <v>15</v>
      </c>
      <c r="OO436" s="396">
        <f t="shared" si="336"/>
        <v>16</v>
      </c>
      <c r="OP436" s="396">
        <f t="shared" si="336"/>
        <v>15</v>
      </c>
      <c r="OQ436" s="396">
        <f t="shared" si="336"/>
        <v>14</v>
      </c>
      <c r="OR436" s="396">
        <f t="shared" si="336"/>
        <v>15</v>
      </c>
      <c r="OS436" s="396">
        <f t="shared" si="336"/>
        <v>17</v>
      </c>
      <c r="OT436" s="396">
        <f t="shared" si="336"/>
        <v>17</v>
      </c>
      <c r="OU436" s="396">
        <f t="shared" si="336"/>
        <v>19</v>
      </c>
      <c r="OV436" s="396">
        <f t="shared" si="336"/>
        <v>19</v>
      </c>
      <c r="OW436" s="396">
        <f t="shared" si="336"/>
        <v>22</v>
      </c>
      <c r="OX436" s="396">
        <f t="shared" si="336"/>
        <v>0</v>
      </c>
      <c r="OY436" s="396">
        <f t="shared" si="336"/>
        <v>0</v>
      </c>
      <c r="OZ436" s="396">
        <f t="shared" si="336"/>
        <v>0</v>
      </c>
      <c r="PA436" s="396">
        <f t="shared" si="336"/>
        <v>0</v>
      </c>
      <c r="PB436" s="396">
        <f t="shared" si="336"/>
        <v>0</v>
      </c>
      <c r="PC436" s="396">
        <f t="shared" si="336"/>
        <v>0</v>
      </c>
      <c r="PD436" s="396">
        <f t="shared" si="336"/>
        <v>0</v>
      </c>
      <c r="PE436" s="396">
        <f t="shared" si="336"/>
        <v>0</v>
      </c>
      <c r="PF436" s="396">
        <f t="shared" si="336"/>
        <v>0</v>
      </c>
      <c r="PG436" s="396">
        <f t="shared" si="336"/>
        <v>0</v>
      </c>
      <c r="PH436" s="396">
        <f t="shared" si="336"/>
        <v>0</v>
      </c>
      <c r="PI436" s="396">
        <f t="shared" si="336"/>
        <v>0</v>
      </c>
      <c r="PJ436" s="396">
        <f t="shared" si="336"/>
        <v>0</v>
      </c>
      <c r="PK436" s="396">
        <f t="shared" ref="PK436:PT436" si="337">SUM(PK412:PK435)</f>
        <v>0</v>
      </c>
      <c r="PL436" s="396">
        <f t="shared" si="337"/>
        <v>0</v>
      </c>
      <c r="PM436" s="396">
        <f t="shared" si="337"/>
        <v>0</v>
      </c>
      <c r="PN436" s="396">
        <f t="shared" si="337"/>
        <v>0</v>
      </c>
      <c r="PO436" s="396">
        <f t="shared" si="337"/>
        <v>0</v>
      </c>
      <c r="PP436" s="396">
        <f t="shared" si="337"/>
        <v>0</v>
      </c>
      <c r="PQ436" s="396">
        <f t="shared" si="337"/>
        <v>0</v>
      </c>
      <c r="PR436" s="396">
        <f t="shared" si="337"/>
        <v>0</v>
      </c>
      <c r="PS436" s="396">
        <f t="shared" si="337"/>
        <v>0</v>
      </c>
      <c r="PT436" s="396">
        <f t="shared" si="337"/>
        <v>0</v>
      </c>
    </row>
    <row r="437" spans="1:436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36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36" x14ac:dyDescent="0.2">
      <c r="B439" s="1">
        <v>1</v>
      </c>
      <c r="C439" s="166">
        <f t="shared" ref="C439:C462" ca="1" si="338">OFFSET($F$438,$B439,$E$4)</f>
        <v>3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339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</row>
    <row r="440" spans="1:436" x14ac:dyDescent="0.2">
      <c r="A440" s="55"/>
      <c r="B440" s="1">
        <v>2</v>
      </c>
      <c r="C440" s="166">
        <f t="shared" ca="1" si="338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339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340">(JB440+JD440)/2</f>
        <v>1</v>
      </c>
      <c r="JD440">
        <v>1</v>
      </c>
      <c r="JE440">
        <v>1</v>
      </c>
      <c r="JF440" s="362">
        <f t="shared" ref="JF440:JF462" si="341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342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343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</row>
    <row r="441" spans="1:436" x14ac:dyDescent="0.2">
      <c r="B441" s="1">
        <v>3</v>
      </c>
      <c r="C441" s="166">
        <f t="shared" ca="1" si="338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339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340"/>
        <v>0</v>
      </c>
      <c r="JD441">
        <v>0</v>
      </c>
      <c r="JE441">
        <v>0</v>
      </c>
      <c r="JF441" s="362">
        <f t="shared" si="341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342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343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</row>
    <row r="442" spans="1:436" x14ac:dyDescent="0.2">
      <c r="A442" s="55"/>
      <c r="B442" s="1">
        <v>4</v>
      </c>
      <c r="C442" s="166">
        <f t="shared" ca="1" si="338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339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340"/>
        <v>1</v>
      </c>
      <c r="JD442">
        <v>1</v>
      </c>
      <c r="JE442">
        <v>2</v>
      </c>
      <c r="JF442" s="362">
        <f t="shared" si="341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342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343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</row>
    <row r="443" spans="1:436" s="144" customFormat="1" x14ac:dyDescent="0.2">
      <c r="A443" s="318"/>
      <c r="B443" s="318">
        <v>5</v>
      </c>
      <c r="C443" s="319">
        <f t="shared" ca="1" si="338"/>
        <v>4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339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340"/>
        <v>4</v>
      </c>
      <c r="JD443" s="144">
        <v>4</v>
      </c>
      <c r="JE443" s="144">
        <v>5</v>
      </c>
      <c r="JF443" s="362">
        <f t="shared" si="341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342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343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</row>
    <row r="444" spans="1:436" s="144" customFormat="1" x14ac:dyDescent="0.2">
      <c r="A444" s="55"/>
      <c r="B444" s="318">
        <v>6</v>
      </c>
      <c r="C444" s="319">
        <f t="shared" ca="1" si="338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339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340"/>
        <v>3</v>
      </c>
      <c r="JD444" s="144">
        <v>3</v>
      </c>
      <c r="JE444" s="144">
        <v>3</v>
      </c>
      <c r="JF444" s="362">
        <f t="shared" si="341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342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343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</row>
    <row r="445" spans="1:436" s="144" customFormat="1" x14ac:dyDescent="0.2">
      <c r="A445" s="318"/>
      <c r="B445" s="318">
        <v>7</v>
      </c>
      <c r="C445" s="319">
        <f t="shared" ca="1" si="338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339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340"/>
        <v>0</v>
      </c>
      <c r="JD445" s="144">
        <v>0</v>
      </c>
      <c r="JE445" s="144">
        <v>0</v>
      </c>
      <c r="JF445" s="362">
        <f t="shared" si="341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342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343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</row>
    <row r="446" spans="1:436" s="144" customFormat="1" x14ac:dyDescent="0.2">
      <c r="A446" s="55"/>
      <c r="B446" s="318">
        <v>8</v>
      </c>
      <c r="C446" s="319">
        <f t="shared" ca="1" si="338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339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340"/>
        <v>0</v>
      </c>
      <c r="JD446" s="144">
        <v>0</v>
      </c>
      <c r="JE446" s="144">
        <v>2</v>
      </c>
      <c r="JF446" s="362">
        <f t="shared" si="341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342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343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</row>
    <row r="447" spans="1:436" s="144" customFormat="1" x14ac:dyDescent="0.2">
      <c r="A447" s="318"/>
      <c r="B447" s="318">
        <v>9</v>
      </c>
      <c r="C447" s="319">
        <f t="shared" ca="1" si="338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339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340"/>
        <v>0</v>
      </c>
      <c r="JD447" s="144">
        <v>0</v>
      </c>
      <c r="JE447" s="144">
        <v>0</v>
      </c>
      <c r="JF447" s="362">
        <f t="shared" si="341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342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343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</row>
    <row r="448" spans="1:436" s="144" customFormat="1" x14ac:dyDescent="0.2">
      <c r="A448" s="55"/>
      <c r="B448" s="318">
        <v>10</v>
      </c>
      <c r="C448" s="319">
        <f t="shared" ca="1" si="338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339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340"/>
        <v>0</v>
      </c>
      <c r="JD448" s="144">
        <v>0</v>
      </c>
      <c r="JE448" s="144">
        <v>0</v>
      </c>
      <c r="JF448" s="362">
        <f t="shared" si="341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342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343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</row>
    <row r="449" spans="1:436" s="144" customFormat="1" x14ac:dyDescent="0.2">
      <c r="A449" s="318"/>
      <c r="B449" s="318">
        <v>11</v>
      </c>
      <c r="C449" s="319">
        <f t="shared" ca="1" si="338"/>
        <v>1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339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340"/>
        <v>0</v>
      </c>
      <c r="JD449" s="144">
        <v>0</v>
      </c>
      <c r="JE449" s="144">
        <v>0</v>
      </c>
      <c r="JF449" s="362">
        <f t="shared" si="341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342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343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</row>
    <row r="450" spans="1:436" s="144" customFormat="1" x14ac:dyDescent="0.2">
      <c r="A450" s="55"/>
      <c r="B450" s="318">
        <v>12</v>
      </c>
      <c r="C450" s="319">
        <f t="shared" ca="1" si="338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339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340"/>
        <v>2</v>
      </c>
      <c r="JD450" s="144">
        <v>2</v>
      </c>
      <c r="JE450" s="144">
        <v>1</v>
      </c>
      <c r="JF450" s="362">
        <f t="shared" si="341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342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343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</row>
    <row r="451" spans="1:436" s="144" customFormat="1" x14ac:dyDescent="0.2">
      <c r="A451" s="318"/>
      <c r="B451" s="318">
        <v>13</v>
      </c>
      <c r="C451" s="319">
        <f t="shared" ca="1" si="338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339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340"/>
        <v>0</v>
      </c>
      <c r="JD451" s="144">
        <v>0</v>
      </c>
      <c r="JE451" s="144">
        <v>0</v>
      </c>
      <c r="JF451" s="362">
        <f t="shared" si="341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342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343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</row>
    <row r="452" spans="1:436" s="144" customFormat="1" x14ac:dyDescent="0.2">
      <c r="A452" s="55"/>
      <c r="B452" s="318">
        <v>14</v>
      </c>
      <c r="C452" s="319">
        <f t="shared" ca="1" si="338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339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340"/>
        <v>0</v>
      </c>
      <c r="JD452" s="144">
        <v>0</v>
      </c>
      <c r="JE452" s="144">
        <v>0</v>
      </c>
      <c r="JF452" s="362">
        <f t="shared" si="341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342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343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</row>
    <row r="453" spans="1:436" s="144" customFormat="1" x14ac:dyDescent="0.2">
      <c r="A453" s="318"/>
      <c r="B453" s="318">
        <v>15</v>
      </c>
      <c r="C453" s="319">
        <f t="shared" ca="1" si="338"/>
        <v>0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339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340"/>
        <v>3</v>
      </c>
      <c r="JD453" s="144">
        <v>3</v>
      </c>
      <c r="JE453" s="144">
        <v>2</v>
      </c>
      <c r="JF453" s="362">
        <f t="shared" si="341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342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343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</row>
    <row r="454" spans="1:436" s="144" customFormat="1" x14ac:dyDescent="0.2">
      <c r="A454" s="55"/>
      <c r="B454" s="318">
        <v>16</v>
      </c>
      <c r="C454" s="319">
        <f t="shared" ca="1" si="338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339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340"/>
        <v>0</v>
      </c>
      <c r="JD454" s="144">
        <v>0</v>
      </c>
      <c r="JE454" s="144">
        <v>0</v>
      </c>
      <c r="JF454" s="362">
        <f t="shared" si="341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342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343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</row>
    <row r="455" spans="1:436" s="144" customFormat="1" x14ac:dyDescent="0.2">
      <c r="A455" s="318"/>
      <c r="B455" s="318">
        <v>17</v>
      </c>
      <c r="C455" s="319">
        <f t="shared" ca="1" si="338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339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340"/>
        <v>0</v>
      </c>
      <c r="JD455" s="144">
        <v>0</v>
      </c>
      <c r="JE455" s="144">
        <v>0</v>
      </c>
      <c r="JF455" s="362">
        <f t="shared" si="341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342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343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</row>
    <row r="456" spans="1:436" s="144" customFormat="1" x14ac:dyDescent="0.2">
      <c r="A456" s="55"/>
      <c r="B456" s="318">
        <v>18</v>
      </c>
      <c r="C456" s="319">
        <f t="shared" ca="1" si="338"/>
        <v>1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339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340"/>
        <v>1</v>
      </c>
      <c r="JD456" s="144">
        <v>1</v>
      </c>
      <c r="JE456" s="144">
        <v>1</v>
      </c>
      <c r="JF456" s="362">
        <f t="shared" si="341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342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343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</row>
    <row r="457" spans="1:436" s="144" customFormat="1" x14ac:dyDescent="0.2">
      <c r="A457" s="318"/>
      <c r="B457" s="318">
        <v>19</v>
      </c>
      <c r="C457" s="319">
        <f t="shared" ca="1" si="338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339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340"/>
        <v>0</v>
      </c>
      <c r="JD457" s="144">
        <v>0</v>
      </c>
      <c r="JE457" s="144">
        <v>0</v>
      </c>
      <c r="JF457" s="362">
        <f t="shared" si="341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342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343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</row>
    <row r="458" spans="1:436" s="144" customFormat="1" x14ac:dyDescent="0.2">
      <c r="A458" s="55"/>
      <c r="B458" s="318">
        <v>20</v>
      </c>
      <c r="C458" s="319">
        <f t="shared" ca="1" si="338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339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340"/>
        <v>0</v>
      </c>
      <c r="JD458" s="144">
        <v>0</v>
      </c>
      <c r="JE458" s="144">
        <v>0</v>
      </c>
      <c r="JF458" s="362">
        <f t="shared" si="341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342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343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</row>
    <row r="459" spans="1:436" s="144" customFormat="1" x14ac:dyDescent="0.2">
      <c r="A459" s="318"/>
      <c r="B459" s="318">
        <v>21</v>
      </c>
      <c r="C459" s="319">
        <f t="shared" ca="1" si="338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339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340"/>
        <v>0</v>
      </c>
      <c r="JD459" s="144">
        <v>0</v>
      </c>
      <c r="JE459" s="144">
        <v>0</v>
      </c>
      <c r="JF459" s="362">
        <f t="shared" si="341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342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343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</row>
    <row r="460" spans="1:436" s="144" customFormat="1" x14ac:dyDescent="0.2">
      <c r="A460" s="55"/>
      <c r="B460" s="318">
        <v>22</v>
      </c>
      <c r="C460" s="319">
        <f t="shared" ca="1" si="338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339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340"/>
        <v>0</v>
      </c>
      <c r="JD460" s="144">
        <v>0</v>
      </c>
      <c r="JE460" s="144">
        <v>0</v>
      </c>
      <c r="JF460" s="362">
        <f t="shared" si="341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342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343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</row>
    <row r="461" spans="1:436" s="144" customFormat="1" x14ac:dyDescent="0.2">
      <c r="A461" s="318"/>
      <c r="B461" s="318">
        <v>23</v>
      </c>
      <c r="C461" s="319">
        <f t="shared" ca="1" si="338"/>
        <v>2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339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340"/>
        <v>12.5</v>
      </c>
      <c r="JD461" s="144">
        <v>13</v>
      </c>
      <c r="JE461" s="144">
        <v>8</v>
      </c>
      <c r="JF461" s="362">
        <f t="shared" si="341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342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343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</row>
    <row r="462" spans="1:436" s="144" customFormat="1" x14ac:dyDescent="0.2">
      <c r="A462" s="55"/>
      <c r="B462" s="318">
        <v>24</v>
      </c>
      <c r="C462" s="319">
        <f t="shared" ca="1" si="338"/>
        <v>0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339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340"/>
        <v>1</v>
      </c>
      <c r="JD462" s="144">
        <v>1</v>
      </c>
      <c r="JE462" s="144">
        <v>1</v>
      </c>
      <c r="JF462" s="362">
        <f t="shared" si="341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342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343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</row>
    <row r="463" spans="1:436" x14ac:dyDescent="0.2">
      <c r="B463" s="27" t="s">
        <v>45</v>
      </c>
      <c r="C463" s="174">
        <f ca="1">SUM(C439:C462)</f>
        <v>11</v>
      </c>
      <c r="D463" s="154"/>
      <c r="E463" s="154"/>
      <c r="F463" s="154"/>
      <c r="G463" s="325">
        <f t="shared" ref="G463:R463" si="344">SUM(G439:G462)</f>
        <v>11</v>
      </c>
      <c r="H463" s="325">
        <f t="shared" si="344"/>
        <v>9</v>
      </c>
      <c r="I463" s="325">
        <f t="shared" si="344"/>
        <v>8.5</v>
      </c>
      <c r="J463" s="325">
        <f t="shared" si="344"/>
        <v>8</v>
      </c>
      <c r="K463" s="325">
        <f t="shared" si="344"/>
        <v>7</v>
      </c>
      <c r="L463" s="325">
        <f t="shared" si="344"/>
        <v>6</v>
      </c>
      <c r="M463" s="325">
        <f t="shared" si="344"/>
        <v>7</v>
      </c>
      <c r="N463" s="325">
        <f t="shared" si="344"/>
        <v>7</v>
      </c>
      <c r="O463" s="325">
        <f t="shared" si="344"/>
        <v>9</v>
      </c>
      <c r="P463" s="325">
        <f t="shared" si="344"/>
        <v>9</v>
      </c>
      <c r="Q463" s="325">
        <f t="shared" si="344"/>
        <v>7</v>
      </c>
      <c r="R463" s="325">
        <f t="shared" si="344"/>
        <v>8</v>
      </c>
      <c r="S463" s="325">
        <f t="shared" ref="S463:CD463" si="345">SUM(S439:S462)</f>
        <v>8</v>
      </c>
      <c r="T463" s="325">
        <f t="shared" si="345"/>
        <v>8</v>
      </c>
      <c r="U463" s="325">
        <f t="shared" si="345"/>
        <v>6</v>
      </c>
      <c r="V463" s="325">
        <f t="shared" si="345"/>
        <v>6</v>
      </c>
      <c r="W463" s="325">
        <f t="shared" si="345"/>
        <v>5</v>
      </c>
      <c r="X463" s="325">
        <f t="shared" si="345"/>
        <v>5</v>
      </c>
      <c r="Y463" s="325">
        <f t="shared" si="345"/>
        <v>5</v>
      </c>
      <c r="Z463" s="325">
        <f t="shared" si="345"/>
        <v>4</v>
      </c>
      <c r="AA463" s="325">
        <f t="shared" si="345"/>
        <v>4</v>
      </c>
      <c r="AB463" s="325">
        <f t="shared" si="345"/>
        <v>4</v>
      </c>
      <c r="AC463" s="325">
        <f t="shared" si="345"/>
        <v>5</v>
      </c>
      <c r="AD463" s="325">
        <f t="shared" si="345"/>
        <v>5</v>
      </c>
      <c r="AE463" s="325">
        <f t="shared" si="345"/>
        <v>5</v>
      </c>
      <c r="AF463" s="325">
        <f t="shared" si="345"/>
        <v>5</v>
      </c>
      <c r="AG463" s="325">
        <f t="shared" si="345"/>
        <v>3</v>
      </c>
      <c r="AH463" s="325">
        <f t="shared" si="345"/>
        <v>3</v>
      </c>
      <c r="AI463" s="325">
        <f t="shared" si="345"/>
        <v>3</v>
      </c>
      <c r="AJ463" s="325">
        <f t="shared" si="345"/>
        <v>3</v>
      </c>
      <c r="AK463" s="325">
        <f t="shared" si="345"/>
        <v>6</v>
      </c>
      <c r="AL463" s="325">
        <f t="shared" si="345"/>
        <v>6</v>
      </c>
      <c r="AM463" s="325">
        <f t="shared" si="345"/>
        <v>6</v>
      </c>
      <c r="AN463" s="325">
        <f t="shared" si="345"/>
        <v>8</v>
      </c>
      <c r="AO463" s="325">
        <f t="shared" si="345"/>
        <v>6</v>
      </c>
      <c r="AP463" s="325">
        <f t="shared" si="345"/>
        <v>4.5</v>
      </c>
      <c r="AQ463" s="325">
        <f t="shared" si="345"/>
        <v>3</v>
      </c>
      <c r="AR463" s="325">
        <f t="shared" si="345"/>
        <v>2</v>
      </c>
      <c r="AS463" s="325">
        <f t="shared" si="345"/>
        <v>1</v>
      </c>
      <c r="AT463" s="325">
        <f t="shared" si="345"/>
        <v>5</v>
      </c>
      <c r="AU463" s="325">
        <f t="shared" si="345"/>
        <v>4</v>
      </c>
      <c r="AV463" s="325">
        <f t="shared" si="345"/>
        <v>4</v>
      </c>
      <c r="AW463" s="420">
        <f t="shared" si="345"/>
        <v>2</v>
      </c>
      <c r="AX463" s="420">
        <f t="shared" si="345"/>
        <v>2</v>
      </c>
      <c r="AY463" s="420">
        <f t="shared" si="345"/>
        <v>2</v>
      </c>
      <c r="AZ463" s="420">
        <f t="shared" si="345"/>
        <v>2</v>
      </c>
      <c r="BA463" s="420">
        <f t="shared" si="345"/>
        <v>2</v>
      </c>
      <c r="BB463" s="420">
        <f t="shared" si="345"/>
        <v>4</v>
      </c>
      <c r="BC463" s="420">
        <f t="shared" si="345"/>
        <v>7</v>
      </c>
      <c r="BD463" s="420">
        <f t="shared" si="345"/>
        <v>6</v>
      </c>
      <c r="BE463" s="420">
        <f t="shared" si="345"/>
        <v>7</v>
      </c>
      <c r="BF463" s="420">
        <f t="shared" si="345"/>
        <v>6</v>
      </c>
      <c r="BG463" s="325">
        <f t="shared" si="345"/>
        <v>5</v>
      </c>
      <c r="BH463" s="325">
        <f t="shared" si="345"/>
        <v>5</v>
      </c>
      <c r="BI463" s="325">
        <f t="shared" si="345"/>
        <v>27</v>
      </c>
      <c r="BJ463" s="325">
        <f t="shared" si="345"/>
        <v>27</v>
      </c>
      <c r="BK463" s="325">
        <f t="shared" si="345"/>
        <v>28</v>
      </c>
      <c r="BL463" s="325">
        <f t="shared" si="345"/>
        <v>29</v>
      </c>
      <c r="BM463" s="325">
        <f t="shared" si="345"/>
        <v>29</v>
      </c>
      <c r="BN463" s="325">
        <f t="shared" si="345"/>
        <v>28</v>
      </c>
      <c r="BO463" s="325">
        <f t="shared" si="345"/>
        <v>20</v>
      </c>
      <c r="BP463" s="325">
        <f t="shared" si="345"/>
        <v>16</v>
      </c>
      <c r="BQ463" s="325">
        <f t="shared" si="345"/>
        <v>5</v>
      </c>
      <c r="BR463" s="325">
        <f t="shared" si="345"/>
        <v>3</v>
      </c>
      <c r="BS463" s="325">
        <f t="shared" si="345"/>
        <v>0</v>
      </c>
      <c r="BT463" s="325">
        <f t="shared" si="345"/>
        <v>13</v>
      </c>
      <c r="BU463" s="325">
        <f t="shared" si="345"/>
        <v>19</v>
      </c>
      <c r="BV463" s="325">
        <f t="shared" si="345"/>
        <v>21</v>
      </c>
      <c r="BW463" s="325">
        <f t="shared" si="345"/>
        <v>23</v>
      </c>
      <c r="BX463" s="325">
        <f t="shared" si="345"/>
        <v>24</v>
      </c>
      <c r="BY463" s="325">
        <f t="shared" si="345"/>
        <v>24</v>
      </c>
      <c r="BZ463" s="325">
        <f t="shared" si="345"/>
        <v>26</v>
      </c>
      <c r="CA463" s="325">
        <f t="shared" si="345"/>
        <v>29</v>
      </c>
      <c r="CB463" s="325">
        <f t="shared" si="345"/>
        <v>25</v>
      </c>
      <c r="CC463" s="325">
        <f t="shared" si="345"/>
        <v>25</v>
      </c>
      <c r="CD463" s="325">
        <f t="shared" si="345"/>
        <v>23</v>
      </c>
      <c r="CE463" s="325">
        <f t="shared" ref="CE463:DQ463" si="346">SUM(CE439:CE462)</f>
        <v>23</v>
      </c>
      <c r="CF463" s="325">
        <f t="shared" si="346"/>
        <v>28</v>
      </c>
      <c r="CG463" s="325">
        <f t="shared" si="346"/>
        <v>23</v>
      </c>
      <c r="CH463" s="325">
        <f t="shared" si="346"/>
        <v>21</v>
      </c>
      <c r="CI463" s="325">
        <f t="shared" si="346"/>
        <v>25</v>
      </c>
      <c r="CJ463" s="325">
        <f t="shared" si="346"/>
        <v>29</v>
      </c>
      <c r="CK463" s="325">
        <f t="shared" si="346"/>
        <v>31</v>
      </c>
      <c r="CL463" s="325">
        <f t="shared" si="346"/>
        <v>31</v>
      </c>
      <c r="CM463" s="325">
        <f t="shared" si="346"/>
        <v>28</v>
      </c>
      <c r="CN463" s="325">
        <f t="shared" si="346"/>
        <v>37</v>
      </c>
      <c r="CO463" s="325">
        <f t="shared" si="346"/>
        <v>39</v>
      </c>
      <c r="CP463" s="325">
        <f t="shared" si="346"/>
        <v>33</v>
      </c>
      <c r="CQ463" s="325">
        <f t="shared" si="346"/>
        <v>35</v>
      </c>
      <c r="CR463" s="325">
        <f t="shared" si="346"/>
        <v>34</v>
      </c>
      <c r="CS463" s="325">
        <f t="shared" si="346"/>
        <v>32</v>
      </c>
      <c r="CT463" s="325">
        <f t="shared" si="346"/>
        <v>34</v>
      </c>
      <c r="CU463" s="325">
        <f t="shared" si="346"/>
        <v>37</v>
      </c>
      <c r="CV463" s="325">
        <f t="shared" si="346"/>
        <v>39</v>
      </c>
      <c r="CW463" s="325">
        <f t="shared" si="346"/>
        <v>37</v>
      </c>
      <c r="CX463" s="325">
        <f t="shared" si="346"/>
        <v>37</v>
      </c>
      <c r="CY463" s="325">
        <f t="shared" si="346"/>
        <v>54</v>
      </c>
      <c r="CZ463" s="325">
        <f t="shared" si="346"/>
        <v>32</v>
      </c>
      <c r="DA463" s="325">
        <f t="shared" si="346"/>
        <v>29</v>
      </c>
      <c r="DB463" s="325">
        <f t="shared" si="346"/>
        <v>35</v>
      </c>
      <c r="DC463" s="325">
        <f t="shared" si="346"/>
        <v>35</v>
      </c>
      <c r="DD463" s="325">
        <f t="shared" si="346"/>
        <v>37</v>
      </c>
      <c r="DE463" s="325">
        <f t="shared" si="346"/>
        <v>37</v>
      </c>
      <c r="DF463" s="325">
        <f t="shared" si="346"/>
        <v>36.5</v>
      </c>
      <c r="DG463" s="325">
        <f t="shared" si="346"/>
        <v>36</v>
      </c>
      <c r="DH463" s="325">
        <f t="shared" si="346"/>
        <v>36</v>
      </c>
      <c r="DI463" s="325">
        <f t="shared" si="346"/>
        <v>35</v>
      </c>
      <c r="DJ463" s="325">
        <f t="shared" si="346"/>
        <v>35</v>
      </c>
      <c r="DK463" s="325">
        <f t="shared" si="346"/>
        <v>33</v>
      </c>
      <c r="DL463" s="325">
        <f t="shared" si="346"/>
        <v>31</v>
      </c>
      <c r="DM463" s="325">
        <f t="shared" si="346"/>
        <v>32</v>
      </c>
      <c r="DN463" s="325">
        <f t="shared" si="346"/>
        <v>33</v>
      </c>
      <c r="DO463" s="325">
        <f t="shared" si="346"/>
        <v>37</v>
      </c>
      <c r="DP463" s="325">
        <f t="shared" si="346"/>
        <v>34</v>
      </c>
      <c r="DQ463" s="325">
        <f t="shared" si="346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347">SUM(DT439:DT462)</f>
        <v>45</v>
      </c>
      <c r="DU463" s="396">
        <f t="shared" si="347"/>
        <v>43</v>
      </c>
      <c r="DV463" s="396">
        <f t="shared" si="347"/>
        <v>41</v>
      </c>
      <c r="DW463" s="396">
        <f t="shared" si="347"/>
        <v>40</v>
      </c>
      <c r="DX463" s="396">
        <f t="shared" si="347"/>
        <v>34</v>
      </c>
      <c r="DY463" s="396">
        <f t="shared" si="347"/>
        <v>32</v>
      </c>
      <c r="DZ463" s="396">
        <f t="shared" si="347"/>
        <v>32</v>
      </c>
      <c r="EA463" s="396">
        <f t="shared" si="347"/>
        <v>37</v>
      </c>
      <c r="EB463" s="396">
        <f t="shared" si="347"/>
        <v>38</v>
      </c>
      <c r="EC463" s="396">
        <f t="shared" si="347"/>
        <v>34</v>
      </c>
      <c r="ED463" s="396">
        <f t="shared" si="347"/>
        <v>37</v>
      </c>
      <c r="EE463" s="396">
        <f t="shared" si="347"/>
        <v>32</v>
      </c>
      <c r="EF463" s="396">
        <f t="shared" si="347"/>
        <v>31</v>
      </c>
      <c r="EG463" s="396">
        <f t="shared" si="347"/>
        <v>31</v>
      </c>
      <c r="EH463" s="396">
        <f t="shared" si="347"/>
        <v>35</v>
      </c>
      <c r="EI463" s="396">
        <f t="shared" si="347"/>
        <v>34</v>
      </c>
      <c r="EJ463" s="396">
        <f t="shared" si="347"/>
        <v>31</v>
      </c>
      <c r="EK463" s="396">
        <f t="shared" si="347"/>
        <v>29</v>
      </c>
      <c r="EL463" s="396">
        <f t="shared" si="347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348">SUM(EP439:EP462)</f>
        <v>28</v>
      </c>
      <c r="EQ463" s="396">
        <f t="shared" si="348"/>
        <v>28</v>
      </c>
      <c r="ER463" s="396">
        <f t="shared" si="348"/>
        <v>26</v>
      </c>
      <c r="ES463" s="396">
        <f t="shared" si="348"/>
        <v>27</v>
      </c>
      <c r="ET463" s="396">
        <f t="shared" si="348"/>
        <v>27</v>
      </c>
      <c r="EU463" s="396">
        <f t="shared" si="348"/>
        <v>27</v>
      </c>
      <c r="EV463" s="396">
        <f t="shared" si="348"/>
        <v>27</v>
      </c>
      <c r="EW463" s="396">
        <f t="shared" si="348"/>
        <v>30</v>
      </c>
      <c r="EX463" s="396">
        <f t="shared" ref="EX463:FC463" si="349">SUM(EX439:EX462)</f>
        <v>31</v>
      </c>
      <c r="EY463" s="414">
        <f t="shared" si="349"/>
        <v>30</v>
      </c>
      <c r="EZ463" s="396">
        <f t="shared" si="349"/>
        <v>32</v>
      </c>
      <c r="FA463" s="396">
        <f t="shared" si="349"/>
        <v>32</v>
      </c>
      <c r="FB463" s="396">
        <f t="shared" si="349"/>
        <v>31</v>
      </c>
      <c r="FC463" s="396">
        <f t="shared" si="349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350">SUM(FH439:FH462)</f>
        <v>32</v>
      </c>
      <c r="FI463" s="418">
        <f t="shared" si="350"/>
        <v>31</v>
      </c>
      <c r="FJ463" s="418">
        <f t="shared" si="350"/>
        <v>33</v>
      </c>
      <c r="FK463" s="418">
        <f t="shared" si="350"/>
        <v>28</v>
      </c>
      <c r="FL463" s="418">
        <f t="shared" si="350"/>
        <v>26</v>
      </c>
      <c r="FM463" s="418">
        <f t="shared" si="350"/>
        <v>27</v>
      </c>
      <c r="FN463" s="418">
        <f t="shared" si="350"/>
        <v>31</v>
      </c>
      <c r="FO463" s="418">
        <f t="shared" ref="FO463:HZ463" si="351">SUM(FO439:FO462)</f>
        <v>29</v>
      </c>
      <c r="FP463" s="418">
        <f t="shared" si="351"/>
        <v>24</v>
      </c>
      <c r="FQ463" s="418">
        <f t="shared" si="351"/>
        <v>25</v>
      </c>
      <c r="FR463" s="418">
        <f t="shared" si="351"/>
        <v>26</v>
      </c>
      <c r="FS463" s="418">
        <f t="shared" si="351"/>
        <v>25</v>
      </c>
      <c r="FT463" s="418">
        <f t="shared" si="351"/>
        <v>21</v>
      </c>
      <c r="FU463" s="418">
        <f t="shared" si="351"/>
        <v>20</v>
      </c>
      <c r="FV463" s="418">
        <f t="shared" si="351"/>
        <v>19</v>
      </c>
      <c r="FW463" s="418">
        <f t="shared" si="351"/>
        <v>22</v>
      </c>
      <c r="FX463" s="418">
        <f t="shared" si="351"/>
        <v>22</v>
      </c>
      <c r="FY463" s="418">
        <f t="shared" si="351"/>
        <v>23</v>
      </c>
      <c r="FZ463" s="418">
        <f t="shared" si="351"/>
        <v>26</v>
      </c>
      <c r="GA463" s="418">
        <f t="shared" si="351"/>
        <v>27</v>
      </c>
      <c r="GB463" s="418">
        <f t="shared" si="351"/>
        <v>27</v>
      </c>
      <c r="GC463" s="418">
        <f t="shared" si="351"/>
        <v>23</v>
      </c>
      <c r="GD463" s="418">
        <f t="shared" si="351"/>
        <v>21</v>
      </c>
      <c r="GE463" s="418">
        <f t="shared" si="351"/>
        <v>25</v>
      </c>
      <c r="GF463" s="418">
        <f t="shared" si="351"/>
        <v>23</v>
      </c>
      <c r="GG463" s="418">
        <f t="shared" si="351"/>
        <v>21</v>
      </c>
      <c r="GH463" s="418">
        <f t="shared" si="351"/>
        <v>22</v>
      </c>
      <c r="GI463" s="418">
        <f t="shared" si="351"/>
        <v>24</v>
      </c>
      <c r="GJ463" s="418">
        <f t="shared" si="351"/>
        <v>25</v>
      </c>
      <c r="GK463" s="418">
        <f t="shared" si="351"/>
        <v>22</v>
      </c>
      <c r="GL463" s="418">
        <f t="shared" si="351"/>
        <v>24</v>
      </c>
      <c r="GM463" s="418">
        <f t="shared" si="351"/>
        <v>28</v>
      </c>
      <c r="GN463" s="418">
        <f t="shared" si="351"/>
        <v>31</v>
      </c>
      <c r="GO463" s="418">
        <f t="shared" si="351"/>
        <v>27</v>
      </c>
      <c r="GP463" s="418">
        <f t="shared" si="351"/>
        <v>29</v>
      </c>
      <c r="GQ463" s="418">
        <f t="shared" si="351"/>
        <v>27</v>
      </c>
      <c r="GR463" s="418">
        <f t="shared" si="351"/>
        <v>31</v>
      </c>
      <c r="GS463" s="418">
        <f t="shared" si="351"/>
        <v>36</v>
      </c>
      <c r="GT463" s="418">
        <f t="shared" si="351"/>
        <v>33</v>
      </c>
      <c r="GU463" s="418">
        <f t="shared" si="351"/>
        <v>31</v>
      </c>
      <c r="GV463" s="418">
        <f t="shared" si="351"/>
        <v>30</v>
      </c>
      <c r="GW463" s="418">
        <f t="shared" si="351"/>
        <v>31</v>
      </c>
      <c r="GX463" s="418">
        <f t="shared" si="351"/>
        <v>30</v>
      </c>
      <c r="GY463" s="418">
        <f t="shared" si="351"/>
        <v>28</v>
      </c>
      <c r="GZ463" s="418">
        <f t="shared" si="351"/>
        <v>27</v>
      </c>
      <c r="HA463" s="418">
        <f t="shared" si="351"/>
        <v>30</v>
      </c>
      <c r="HB463" s="418">
        <f t="shared" si="351"/>
        <v>36</v>
      </c>
      <c r="HC463" s="418">
        <f t="shared" si="351"/>
        <v>32</v>
      </c>
      <c r="HD463" s="418">
        <f t="shared" si="351"/>
        <v>31</v>
      </c>
      <c r="HE463" s="418">
        <f t="shared" si="351"/>
        <v>30</v>
      </c>
      <c r="HF463" s="418">
        <f t="shared" si="351"/>
        <v>32</v>
      </c>
      <c r="HG463" s="418">
        <f t="shared" si="351"/>
        <v>30</v>
      </c>
      <c r="HH463" s="418">
        <f t="shared" si="351"/>
        <v>30</v>
      </c>
      <c r="HI463" s="418">
        <f t="shared" si="351"/>
        <v>35</v>
      </c>
      <c r="HJ463" s="418">
        <f t="shared" si="351"/>
        <v>32</v>
      </c>
      <c r="HK463" s="418">
        <f t="shared" si="351"/>
        <v>32</v>
      </c>
      <c r="HL463" s="418">
        <f t="shared" si="351"/>
        <v>32</v>
      </c>
      <c r="HM463" s="418">
        <f t="shared" si="351"/>
        <v>32</v>
      </c>
      <c r="HN463" s="418">
        <f t="shared" si="351"/>
        <v>34</v>
      </c>
      <c r="HO463" s="418">
        <f t="shared" si="351"/>
        <v>34</v>
      </c>
      <c r="HP463" s="418">
        <f t="shared" si="351"/>
        <v>30</v>
      </c>
      <c r="HQ463" s="418">
        <f t="shared" si="351"/>
        <v>30</v>
      </c>
      <c r="HR463" s="418">
        <f t="shared" si="351"/>
        <v>29</v>
      </c>
      <c r="HS463" s="418">
        <f t="shared" si="351"/>
        <v>33</v>
      </c>
      <c r="HT463" s="418">
        <f t="shared" si="351"/>
        <v>32</v>
      </c>
      <c r="HU463" s="418">
        <f t="shared" si="351"/>
        <v>33</v>
      </c>
      <c r="HV463" s="418">
        <f t="shared" si="351"/>
        <v>31</v>
      </c>
      <c r="HW463" s="418">
        <f t="shared" si="351"/>
        <v>32</v>
      </c>
      <c r="HX463" s="418">
        <f t="shared" si="351"/>
        <v>40</v>
      </c>
      <c r="HY463" s="418">
        <f t="shared" si="351"/>
        <v>41</v>
      </c>
      <c r="HZ463" s="418">
        <f t="shared" si="351"/>
        <v>37</v>
      </c>
      <c r="IA463" s="418">
        <f t="shared" ref="IA463:KL463" si="352">SUM(IA439:IA462)</f>
        <v>35</v>
      </c>
      <c r="IB463" s="418">
        <f t="shared" si="352"/>
        <v>36</v>
      </c>
      <c r="IC463" s="418">
        <f t="shared" si="352"/>
        <v>36</v>
      </c>
      <c r="ID463" s="418">
        <f t="shared" si="352"/>
        <v>34</v>
      </c>
      <c r="IE463" s="418">
        <f t="shared" si="352"/>
        <v>38</v>
      </c>
      <c r="IF463" s="418">
        <f t="shared" si="352"/>
        <v>40</v>
      </c>
      <c r="IG463" s="418">
        <f t="shared" si="352"/>
        <v>41</v>
      </c>
      <c r="IH463" s="418">
        <f t="shared" si="352"/>
        <v>37</v>
      </c>
      <c r="II463" s="418">
        <f t="shared" si="352"/>
        <v>33</v>
      </c>
      <c r="IJ463" s="418">
        <f t="shared" si="352"/>
        <v>34</v>
      </c>
      <c r="IK463" s="418">
        <f t="shared" si="352"/>
        <v>34</v>
      </c>
      <c r="IL463" s="418">
        <f t="shared" si="352"/>
        <v>27</v>
      </c>
      <c r="IM463" s="418">
        <f t="shared" si="352"/>
        <v>30</v>
      </c>
      <c r="IN463" s="444">
        <f t="shared" si="352"/>
        <v>27.5</v>
      </c>
      <c r="IO463" s="418">
        <f t="shared" si="352"/>
        <v>25</v>
      </c>
      <c r="IP463" s="418">
        <f t="shared" si="352"/>
        <v>23</v>
      </c>
      <c r="IQ463" s="418">
        <f t="shared" si="352"/>
        <v>26</v>
      </c>
      <c r="IR463" s="418">
        <f t="shared" si="352"/>
        <v>31</v>
      </c>
      <c r="IS463" s="418">
        <f t="shared" si="352"/>
        <v>31</v>
      </c>
      <c r="IT463" s="418">
        <f t="shared" si="352"/>
        <v>30</v>
      </c>
      <c r="IU463" s="418">
        <f t="shared" si="352"/>
        <v>27</v>
      </c>
      <c r="IV463" s="418">
        <f t="shared" si="352"/>
        <v>30</v>
      </c>
      <c r="IW463" s="418">
        <f t="shared" si="352"/>
        <v>32</v>
      </c>
      <c r="IX463" s="418">
        <f t="shared" si="352"/>
        <v>29</v>
      </c>
      <c r="IY463" s="418">
        <f t="shared" si="352"/>
        <v>26</v>
      </c>
      <c r="IZ463" s="418">
        <f t="shared" si="352"/>
        <v>30</v>
      </c>
      <c r="JA463" s="418">
        <f t="shared" si="352"/>
        <v>29</v>
      </c>
      <c r="JB463" s="418">
        <f t="shared" si="352"/>
        <v>28</v>
      </c>
      <c r="JC463" s="444">
        <f t="shared" si="352"/>
        <v>28.5</v>
      </c>
      <c r="JD463" s="418">
        <f t="shared" si="352"/>
        <v>29</v>
      </c>
      <c r="JE463" s="418">
        <f t="shared" si="352"/>
        <v>26</v>
      </c>
      <c r="JF463" s="456">
        <f t="shared" si="352"/>
        <v>27</v>
      </c>
      <c r="JG463" s="418">
        <f t="shared" si="352"/>
        <v>28</v>
      </c>
      <c r="JH463" s="418">
        <f t="shared" si="352"/>
        <v>27</v>
      </c>
      <c r="JI463" s="418">
        <f t="shared" si="352"/>
        <v>31</v>
      </c>
      <c r="JJ463" s="418">
        <f t="shared" si="352"/>
        <v>27</v>
      </c>
      <c r="JK463" s="418">
        <f t="shared" si="352"/>
        <v>25</v>
      </c>
      <c r="JL463" s="418">
        <f t="shared" si="352"/>
        <v>26</v>
      </c>
      <c r="JM463" s="418">
        <f t="shared" si="352"/>
        <v>26</v>
      </c>
      <c r="JN463" s="444">
        <f t="shared" si="352"/>
        <v>26.5</v>
      </c>
      <c r="JO463" s="418">
        <f t="shared" si="352"/>
        <v>27</v>
      </c>
      <c r="JP463" s="418">
        <f t="shared" si="352"/>
        <v>20</v>
      </c>
      <c r="JQ463" s="418">
        <f t="shared" si="352"/>
        <v>22</v>
      </c>
      <c r="JR463" s="418">
        <f t="shared" si="352"/>
        <v>31</v>
      </c>
      <c r="JS463" s="418">
        <f t="shared" si="352"/>
        <v>24</v>
      </c>
      <c r="JT463" s="418">
        <f t="shared" si="352"/>
        <v>25</v>
      </c>
      <c r="JU463" s="418">
        <f t="shared" si="352"/>
        <v>21</v>
      </c>
      <c r="JV463" s="444">
        <f t="shared" si="352"/>
        <v>23</v>
      </c>
      <c r="JW463" s="418">
        <f t="shared" si="352"/>
        <v>25</v>
      </c>
      <c r="JX463" s="418">
        <f t="shared" si="352"/>
        <v>30</v>
      </c>
      <c r="JY463" s="418">
        <f t="shared" si="352"/>
        <v>30</v>
      </c>
      <c r="JZ463" s="418">
        <f t="shared" si="352"/>
        <v>29</v>
      </c>
      <c r="KA463" s="418">
        <f t="shared" si="352"/>
        <v>28</v>
      </c>
      <c r="KB463" s="418">
        <f t="shared" si="352"/>
        <v>30</v>
      </c>
      <c r="KC463" s="418">
        <f t="shared" si="352"/>
        <v>32</v>
      </c>
      <c r="KD463" s="418">
        <f t="shared" si="352"/>
        <v>35</v>
      </c>
      <c r="KE463" s="418">
        <f t="shared" si="352"/>
        <v>25</v>
      </c>
      <c r="KF463" s="418">
        <f t="shared" si="352"/>
        <v>28</v>
      </c>
      <c r="KG463" s="418">
        <f t="shared" si="352"/>
        <v>28</v>
      </c>
      <c r="KH463" s="418">
        <f t="shared" si="352"/>
        <v>23</v>
      </c>
      <c r="KI463" s="418">
        <f t="shared" si="352"/>
        <v>21</v>
      </c>
      <c r="KJ463" s="418">
        <f t="shared" si="352"/>
        <v>26</v>
      </c>
      <c r="KK463" s="418">
        <f t="shared" si="352"/>
        <v>28</v>
      </c>
      <c r="KL463" s="418">
        <f t="shared" si="352"/>
        <v>27</v>
      </c>
      <c r="KM463" s="418">
        <f t="shared" ref="KM463:MX463" si="353">SUM(KM439:KM462)</f>
        <v>22</v>
      </c>
      <c r="KN463" s="418">
        <f t="shared" si="353"/>
        <v>23</v>
      </c>
      <c r="KO463" s="418">
        <f t="shared" si="353"/>
        <v>26</v>
      </c>
      <c r="KP463" s="418">
        <f t="shared" si="353"/>
        <v>23</v>
      </c>
      <c r="KQ463" s="418">
        <f t="shared" si="353"/>
        <v>23</v>
      </c>
      <c r="KR463" s="418">
        <f t="shared" si="353"/>
        <v>23</v>
      </c>
      <c r="KS463" s="418">
        <f t="shared" si="353"/>
        <v>23</v>
      </c>
      <c r="KT463" s="418">
        <f t="shared" si="353"/>
        <v>28</v>
      </c>
      <c r="KU463" s="418">
        <f t="shared" si="353"/>
        <v>27</v>
      </c>
      <c r="KV463" s="418">
        <f t="shared" si="353"/>
        <v>26</v>
      </c>
      <c r="KW463" s="418">
        <f t="shared" si="353"/>
        <v>24</v>
      </c>
      <c r="KX463" s="418">
        <f t="shared" si="353"/>
        <v>25</v>
      </c>
      <c r="KY463" s="418">
        <f t="shared" si="353"/>
        <v>27</v>
      </c>
      <c r="KZ463" s="418">
        <f t="shared" si="353"/>
        <v>32</v>
      </c>
      <c r="LA463" s="418">
        <f t="shared" si="353"/>
        <v>32</v>
      </c>
      <c r="LB463" s="418">
        <f t="shared" si="353"/>
        <v>28</v>
      </c>
      <c r="LC463" s="418">
        <f t="shared" si="353"/>
        <v>29</v>
      </c>
      <c r="LD463" s="418">
        <f t="shared" si="353"/>
        <v>32</v>
      </c>
      <c r="LE463" s="418">
        <f t="shared" si="353"/>
        <v>31</v>
      </c>
      <c r="LF463" s="418">
        <f t="shared" si="353"/>
        <v>29</v>
      </c>
      <c r="LG463" s="418">
        <f t="shared" si="353"/>
        <v>29</v>
      </c>
      <c r="LH463" s="418">
        <f t="shared" si="353"/>
        <v>24</v>
      </c>
      <c r="LI463" s="418">
        <f t="shared" si="353"/>
        <v>27</v>
      </c>
      <c r="LJ463" s="418">
        <f t="shared" si="353"/>
        <v>19</v>
      </c>
      <c r="LK463" s="418">
        <f t="shared" si="353"/>
        <v>21</v>
      </c>
      <c r="LL463" s="418">
        <f t="shared" si="353"/>
        <v>27</v>
      </c>
      <c r="LM463" s="418">
        <f t="shared" si="353"/>
        <v>21</v>
      </c>
      <c r="LN463" s="418">
        <f t="shared" si="353"/>
        <v>21</v>
      </c>
      <c r="LO463" s="418">
        <f t="shared" si="353"/>
        <v>21</v>
      </c>
      <c r="LP463" s="418">
        <f t="shared" si="353"/>
        <v>21</v>
      </c>
      <c r="LQ463" s="418">
        <f t="shared" si="353"/>
        <v>18</v>
      </c>
      <c r="LR463" s="418">
        <f t="shared" si="353"/>
        <v>19</v>
      </c>
      <c r="LS463" s="418">
        <f t="shared" si="353"/>
        <v>20</v>
      </c>
      <c r="LT463" s="418">
        <f t="shared" si="353"/>
        <v>18</v>
      </c>
      <c r="LU463" s="418">
        <f t="shared" si="353"/>
        <v>17</v>
      </c>
      <c r="LV463" s="418">
        <f t="shared" si="353"/>
        <v>18</v>
      </c>
      <c r="LW463" s="418">
        <f t="shared" si="353"/>
        <v>18</v>
      </c>
      <c r="LX463" s="418">
        <f t="shared" si="353"/>
        <v>21</v>
      </c>
      <c r="LY463" s="418">
        <f t="shared" si="353"/>
        <v>18</v>
      </c>
      <c r="LZ463" s="418">
        <f t="shared" si="353"/>
        <v>17</v>
      </c>
      <c r="MA463" s="418">
        <f t="shared" si="353"/>
        <v>19</v>
      </c>
      <c r="MB463" s="418">
        <f t="shared" si="353"/>
        <v>17</v>
      </c>
      <c r="MC463" s="418">
        <f t="shared" si="353"/>
        <v>17</v>
      </c>
      <c r="MD463" s="418">
        <f t="shared" si="353"/>
        <v>17</v>
      </c>
      <c r="ME463" s="418">
        <f t="shared" si="353"/>
        <v>20</v>
      </c>
      <c r="MF463" s="418">
        <f t="shared" si="353"/>
        <v>19</v>
      </c>
      <c r="MG463" s="418">
        <f t="shared" si="353"/>
        <v>17</v>
      </c>
      <c r="MH463" s="418">
        <f t="shared" si="353"/>
        <v>15</v>
      </c>
      <c r="MI463" s="418">
        <f t="shared" si="353"/>
        <v>14</v>
      </c>
      <c r="MJ463" s="418">
        <f t="shared" si="353"/>
        <v>14</v>
      </c>
      <c r="MK463" s="418">
        <f t="shared" si="353"/>
        <v>18</v>
      </c>
      <c r="ML463" s="418">
        <f t="shared" si="353"/>
        <v>19</v>
      </c>
      <c r="MM463" s="418">
        <f t="shared" si="353"/>
        <v>16</v>
      </c>
      <c r="MN463" s="418">
        <f t="shared" si="353"/>
        <v>17</v>
      </c>
      <c r="MO463" s="418">
        <f t="shared" si="353"/>
        <v>15</v>
      </c>
      <c r="MP463" s="418">
        <f t="shared" ref="MP463" si="354">SUM(MP439:MP462)</f>
        <v>15</v>
      </c>
      <c r="MQ463" s="418">
        <f t="shared" si="353"/>
        <v>15</v>
      </c>
      <c r="MR463" s="418">
        <f t="shared" si="353"/>
        <v>15</v>
      </c>
      <c r="MS463" s="418">
        <f t="shared" si="353"/>
        <v>12</v>
      </c>
      <c r="MT463" s="418">
        <f t="shared" si="353"/>
        <v>11</v>
      </c>
      <c r="MU463" s="418">
        <f t="shared" si="353"/>
        <v>11</v>
      </c>
      <c r="MV463" s="418">
        <f t="shared" si="353"/>
        <v>9</v>
      </c>
      <c r="MW463" s="418">
        <f t="shared" si="353"/>
        <v>10</v>
      </c>
      <c r="MX463" s="418">
        <f t="shared" si="353"/>
        <v>9</v>
      </c>
      <c r="MY463" s="418">
        <f t="shared" ref="MY463:PJ463" si="355">SUM(MY439:MY462)</f>
        <v>10</v>
      </c>
      <c r="MZ463" s="418">
        <f t="shared" si="355"/>
        <v>10</v>
      </c>
      <c r="NA463" s="418">
        <f t="shared" si="355"/>
        <v>9</v>
      </c>
      <c r="NB463" s="418">
        <f t="shared" si="355"/>
        <v>12</v>
      </c>
      <c r="NC463" s="418">
        <f t="shared" si="355"/>
        <v>11</v>
      </c>
      <c r="ND463" s="418">
        <f t="shared" si="355"/>
        <v>13</v>
      </c>
      <c r="NE463" s="418">
        <f t="shared" si="355"/>
        <v>17</v>
      </c>
      <c r="NF463" s="418">
        <f t="shared" si="355"/>
        <v>17</v>
      </c>
      <c r="NG463" s="418">
        <f t="shared" si="355"/>
        <v>18</v>
      </c>
      <c r="NH463" s="418">
        <f t="shared" si="355"/>
        <v>16</v>
      </c>
      <c r="NI463" s="418">
        <f t="shared" si="355"/>
        <v>15</v>
      </c>
      <c r="NJ463" s="418">
        <f t="shared" si="355"/>
        <v>15</v>
      </c>
      <c r="NK463" s="418">
        <f t="shared" si="355"/>
        <v>14</v>
      </c>
      <c r="NL463" s="418">
        <f t="shared" si="355"/>
        <v>16</v>
      </c>
      <c r="NM463" s="418">
        <f t="shared" si="355"/>
        <v>16</v>
      </c>
      <c r="NN463" s="418">
        <f t="shared" si="355"/>
        <v>15</v>
      </c>
      <c r="NO463" s="418">
        <f t="shared" si="355"/>
        <v>16</v>
      </c>
      <c r="NP463" s="418">
        <f t="shared" si="355"/>
        <v>14</v>
      </c>
      <c r="NQ463" s="418">
        <f t="shared" si="355"/>
        <v>16</v>
      </c>
      <c r="NR463" s="418">
        <f t="shared" si="355"/>
        <v>18</v>
      </c>
      <c r="NS463" s="418">
        <f t="shared" si="355"/>
        <v>20</v>
      </c>
      <c r="NT463" s="418">
        <f t="shared" si="355"/>
        <v>19</v>
      </c>
      <c r="NU463" s="418">
        <f t="shared" si="355"/>
        <v>18</v>
      </c>
      <c r="NV463" s="418">
        <f t="shared" si="355"/>
        <v>17</v>
      </c>
      <c r="NW463" s="418">
        <f t="shared" si="355"/>
        <v>14</v>
      </c>
      <c r="NX463" s="418">
        <f t="shared" si="355"/>
        <v>16</v>
      </c>
      <c r="NY463" s="418">
        <f t="shared" si="355"/>
        <v>17</v>
      </c>
      <c r="NZ463" s="418">
        <f t="shared" si="355"/>
        <v>15</v>
      </c>
      <c r="OA463" s="418">
        <f t="shared" si="355"/>
        <v>15</v>
      </c>
      <c r="OB463" s="418">
        <f t="shared" si="355"/>
        <v>12</v>
      </c>
      <c r="OC463" s="418">
        <f t="shared" si="355"/>
        <v>15</v>
      </c>
      <c r="OD463" s="418">
        <f t="shared" si="355"/>
        <v>14</v>
      </c>
      <c r="OE463" s="418">
        <f t="shared" si="355"/>
        <v>14</v>
      </c>
      <c r="OF463" s="418">
        <f t="shared" si="355"/>
        <v>15</v>
      </c>
      <c r="OG463" s="418">
        <f t="shared" si="355"/>
        <v>15</v>
      </c>
      <c r="OH463" s="418">
        <f t="shared" si="355"/>
        <v>14</v>
      </c>
      <c r="OI463" s="418">
        <f t="shared" si="355"/>
        <v>14</v>
      </c>
      <c r="OJ463" s="418">
        <f t="shared" si="355"/>
        <v>13</v>
      </c>
      <c r="OK463" s="418">
        <f t="shared" si="355"/>
        <v>14</v>
      </c>
      <c r="OL463" s="418">
        <f t="shared" si="355"/>
        <v>18</v>
      </c>
      <c r="OM463" s="418">
        <f t="shared" si="355"/>
        <v>19</v>
      </c>
      <c r="ON463" s="418">
        <f t="shared" si="355"/>
        <v>17</v>
      </c>
      <c r="OO463" s="418">
        <f t="shared" si="355"/>
        <v>16</v>
      </c>
      <c r="OP463" s="418">
        <f t="shared" si="355"/>
        <v>16</v>
      </c>
      <c r="OQ463" s="418">
        <f t="shared" si="355"/>
        <v>16</v>
      </c>
      <c r="OR463" s="418">
        <f t="shared" si="355"/>
        <v>16</v>
      </c>
      <c r="OS463" s="418">
        <f t="shared" si="355"/>
        <v>15</v>
      </c>
      <c r="OT463" s="418">
        <f t="shared" si="355"/>
        <v>13</v>
      </c>
      <c r="OU463" s="418">
        <f t="shared" si="355"/>
        <v>12</v>
      </c>
      <c r="OV463" s="418">
        <f t="shared" si="355"/>
        <v>12</v>
      </c>
      <c r="OW463" s="418">
        <f t="shared" si="355"/>
        <v>11</v>
      </c>
      <c r="OX463" s="418">
        <f t="shared" si="355"/>
        <v>0</v>
      </c>
      <c r="OY463" s="418">
        <f t="shared" si="355"/>
        <v>0</v>
      </c>
      <c r="OZ463" s="418">
        <f t="shared" si="355"/>
        <v>0</v>
      </c>
      <c r="PA463" s="418">
        <f t="shared" si="355"/>
        <v>0</v>
      </c>
      <c r="PB463" s="418">
        <f t="shared" si="355"/>
        <v>0</v>
      </c>
      <c r="PC463" s="418">
        <f t="shared" si="355"/>
        <v>0</v>
      </c>
      <c r="PD463" s="418">
        <f t="shared" si="355"/>
        <v>0</v>
      </c>
      <c r="PE463" s="418">
        <f t="shared" si="355"/>
        <v>0</v>
      </c>
      <c r="PF463" s="418">
        <f t="shared" si="355"/>
        <v>0</v>
      </c>
      <c r="PG463" s="418">
        <f t="shared" si="355"/>
        <v>0</v>
      </c>
      <c r="PH463" s="418">
        <f t="shared" si="355"/>
        <v>0</v>
      </c>
      <c r="PI463" s="418">
        <f t="shared" si="355"/>
        <v>0</v>
      </c>
      <c r="PJ463" s="418">
        <f t="shared" si="355"/>
        <v>0</v>
      </c>
      <c r="PK463" s="418">
        <f t="shared" ref="PK463:PT463" si="356">SUM(PK439:PK462)</f>
        <v>0</v>
      </c>
      <c r="PL463" s="418">
        <f t="shared" si="356"/>
        <v>0</v>
      </c>
      <c r="PM463" s="418">
        <f t="shared" si="356"/>
        <v>0</v>
      </c>
      <c r="PN463" s="418">
        <f t="shared" si="356"/>
        <v>0</v>
      </c>
      <c r="PO463" s="418">
        <f t="shared" si="356"/>
        <v>0</v>
      </c>
      <c r="PP463" s="418">
        <f t="shared" si="356"/>
        <v>0</v>
      </c>
      <c r="PQ463" s="418">
        <f t="shared" si="356"/>
        <v>0</v>
      </c>
      <c r="PR463" s="418">
        <f t="shared" si="356"/>
        <v>0</v>
      </c>
      <c r="PS463" s="418">
        <f t="shared" si="356"/>
        <v>0</v>
      </c>
      <c r="PT463" s="418">
        <f t="shared" si="356"/>
        <v>0</v>
      </c>
    </row>
    <row r="464" spans="1:436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13" s="144" customFormat="1" x14ac:dyDescent="0.2">
      <c r="A465" s="1"/>
      <c r="B465" s="53" t="s">
        <v>118</v>
      </c>
      <c r="C465" s="173"/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13" x14ac:dyDescent="0.2">
      <c r="A466" s="55"/>
      <c r="B466" s="1">
        <v>1</v>
      </c>
      <c r="C466" s="166">
        <f t="shared" ref="C466:C489" ca="1" si="357">OFFSET($F$465,$B466,$E$4)</f>
        <v>32</v>
      </c>
      <c r="D466" s="167">
        <f ca="1">IF(C7&gt;0,C466/C7,0)</f>
        <v>0.10884353741496598</v>
      </c>
      <c r="E466" s="188">
        <f ca="1">RANK(D466,$D$466:$D$489,1)</f>
        <v>7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35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</row>
    <row r="467" spans="1:413" x14ac:dyDescent="0.2">
      <c r="B467" s="1">
        <v>2</v>
      </c>
      <c r="C467" s="166">
        <f t="shared" ca="1" si="357"/>
        <v>26</v>
      </c>
      <c r="D467" s="167">
        <f t="shared" ref="D467:D490" ca="1" si="359">IF(C8&gt;0,C467/C8,0)</f>
        <v>0.22033898305084745</v>
      </c>
      <c r="E467" s="188">
        <f t="shared" ref="E467:E489" ca="1" si="360">RANK(D467,$D$466:$D$489,1)</f>
        <v>23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35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361">(JB467+JD467)/2</f>
        <v>19</v>
      </c>
      <c r="JD467">
        <v>20</v>
      </c>
      <c r="JE467">
        <v>20</v>
      </c>
      <c r="JF467" s="362">
        <f t="shared" ref="JF467:JF489" si="362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363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364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</row>
    <row r="468" spans="1:413" x14ac:dyDescent="0.2">
      <c r="A468" s="55"/>
      <c r="B468" s="1">
        <v>3</v>
      </c>
      <c r="C468" s="166">
        <f t="shared" ca="1" si="357"/>
        <v>15</v>
      </c>
      <c r="D468" s="167">
        <f t="shared" ca="1" si="359"/>
        <v>0.19230769230769232</v>
      </c>
      <c r="E468" s="188">
        <f t="shared" ca="1" si="360"/>
        <v>22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35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361"/>
        <v>87</v>
      </c>
      <c r="JD468">
        <v>87</v>
      </c>
      <c r="JE468">
        <v>119</v>
      </c>
      <c r="JF468" s="362">
        <f t="shared" si="362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363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364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</row>
    <row r="469" spans="1:413" x14ac:dyDescent="0.2">
      <c r="B469" s="1">
        <v>4</v>
      </c>
      <c r="C469" s="166">
        <f t="shared" ca="1" si="357"/>
        <v>17</v>
      </c>
      <c r="D469" s="167">
        <f t="shared" ca="1" si="359"/>
        <v>0.17</v>
      </c>
      <c r="E469" s="188">
        <f t="shared" ca="1" si="360"/>
        <v>21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35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361"/>
        <v>26</v>
      </c>
      <c r="JD469">
        <v>26</v>
      </c>
      <c r="JE469">
        <v>28</v>
      </c>
      <c r="JF469" s="362">
        <f t="shared" si="362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363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364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</row>
    <row r="470" spans="1:413" s="144" customFormat="1" x14ac:dyDescent="0.2">
      <c r="A470" s="55"/>
      <c r="B470" s="318">
        <v>5</v>
      </c>
      <c r="C470" s="319">
        <f t="shared" ca="1" si="357"/>
        <v>44</v>
      </c>
      <c r="D470" s="320">
        <f t="shared" ca="1" si="359"/>
        <v>9.1858037578288101E-2</v>
      </c>
      <c r="E470" s="188">
        <f t="shared" ca="1" si="360"/>
        <v>5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358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361"/>
        <v>42</v>
      </c>
      <c r="JD470" s="144">
        <v>41</v>
      </c>
      <c r="JE470" s="144">
        <v>43</v>
      </c>
      <c r="JF470" s="362">
        <f t="shared" si="362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363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364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</row>
    <row r="471" spans="1:413" s="144" customFormat="1" x14ac:dyDescent="0.2">
      <c r="A471" s="318"/>
      <c r="B471" s="318">
        <v>6</v>
      </c>
      <c r="C471" s="319">
        <f t="shared" ca="1" si="357"/>
        <v>9</v>
      </c>
      <c r="D471" s="320">
        <f t="shared" ca="1" si="359"/>
        <v>0.16071428571428573</v>
      </c>
      <c r="E471" s="188">
        <f t="shared" ca="1" si="360"/>
        <v>19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358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361"/>
        <v>13.5</v>
      </c>
      <c r="JD471" s="144">
        <v>14</v>
      </c>
      <c r="JE471" s="144">
        <v>15</v>
      </c>
      <c r="JF471" s="362">
        <f t="shared" si="362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363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364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</row>
    <row r="472" spans="1:413" s="144" customFormat="1" x14ac:dyDescent="0.2">
      <c r="A472" s="55"/>
      <c r="B472" s="318">
        <v>7</v>
      </c>
      <c r="C472" s="319">
        <f t="shared" ca="1" si="357"/>
        <v>16</v>
      </c>
      <c r="D472" s="320">
        <f t="shared" ca="1" si="359"/>
        <v>0.16161616161616163</v>
      </c>
      <c r="E472" s="188">
        <f t="shared" ca="1" si="360"/>
        <v>20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358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361"/>
        <v>19</v>
      </c>
      <c r="JD472" s="144">
        <v>19</v>
      </c>
      <c r="JE472" s="144">
        <v>22</v>
      </c>
      <c r="JF472" s="362">
        <f t="shared" si="362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363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364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</row>
    <row r="473" spans="1:413" s="144" customFormat="1" x14ac:dyDescent="0.2">
      <c r="A473" s="318"/>
      <c r="B473" s="318">
        <v>8</v>
      </c>
      <c r="C473" s="319">
        <f t="shared" ca="1" si="357"/>
        <v>179</v>
      </c>
      <c r="D473" s="320">
        <f t="shared" ca="1" si="359"/>
        <v>0.15312232677502138</v>
      </c>
      <c r="E473" s="188">
        <f t="shared" ca="1" si="360"/>
        <v>18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358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361"/>
        <v>201</v>
      </c>
      <c r="JD473" s="144">
        <v>205</v>
      </c>
      <c r="JE473" s="144">
        <v>224</v>
      </c>
      <c r="JF473" s="362">
        <f t="shared" si="362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363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364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</row>
    <row r="474" spans="1:413" s="144" customFormat="1" x14ac:dyDescent="0.2">
      <c r="A474" s="55"/>
      <c r="B474" s="318">
        <v>9</v>
      </c>
      <c r="C474" s="319">
        <f t="shared" ca="1" si="357"/>
        <v>14</v>
      </c>
      <c r="D474" s="320">
        <f t="shared" ca="1" si="359"/>
        <v>7.179487179487179E-2</v>
      </c>
      <c r="E474" s="188">
        <f t="shared" ca="1" si="360"/>
        <v>3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358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361"/>
        <v>6</v>
      </c>
      <c r="JD474" s="144">
        <v>6</v>
      </c>
      <c r="JE474" s="144">
        <v>7</v>
      </c>
      <c r="JF474" s="362">
        <f t="shared" si="362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363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364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</row>
    <row r="475" spans="1:413" s="144" customFormat="1" x14ac:dyDescent="0.2">
      <c r="A475" s="318"/>
      <c r="B475" s="318">
        <v>10</v>
      </c>
      <c r="C475" s="319">
        <f t="shared" ca="1" si="357"/>
        <v>45</v>
      </c>
      <c r="D475" s="320">
        <f t="shared" ca="1" si="359"/>
        <v>0.15</v>
      </c>
      <c r="E475" s="188">
        <f t="shared" ca="1" si="360"/>
        <v>16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358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361"/>
        <v>46.5</v>
      </c>
      <c r="JD475" s="144">
        <v>46</v>
      </c>
      <c r="JE475" s="144">
        <v>45</v>
      </c>
      <c r="JF475" s="362">
        <f t="shared" si="362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363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364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</row>
    <row r="476" spans="1:413" s="144" customFormat="1" x14ac:dyDescent="0.2">
      <c r="A476" s="55"/>
      <c r="B476" s="318">
        <v>11</v>
      </c>
      <c r="C476" s="319">
        <f t="shared" ca="1" si="357"/>
        <v>74</v>
      </c>
      <c r="D476" s="320">
        <f t="shared" ca="1" si="359"/>
        <v>0.12736660929432014</v>
      </c>
      <c r="E476" s="188">
        <f t="shared" ca="1" si="360"/>
        <v>12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358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361"/>
        <v>98.5</v>
      </c>
      <c r="JD476" s="144">
        <v>100</v>
      </c>
      <c r="JE476" s="144">
        <v>104</v>
      </c>
      <c r="JF476" s="362">
        <f t="shared" si="362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363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364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</row>
    <row r="477" spans="1:413" s="144" customFormat="1" x14ac:dyDescent="0.2">
      <c r="A477" s="318"/>
      <c r="B477" s="318">
        <v>12</v>
      </c>
      <c r="C477" s="319">
        <f t="shared" ca="1" si="357"/>
        <v>152</v>
      </c>
      <c r="D477" s="320">
        <f t="shared" ca="1" si="359"/>
        <v>0.13427561837455831</v>
      </c>
      <c r="E477" s="188">
        <f t="shared" ca="1" si="360"/>
        <v>15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358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361"/>
        <v>242.5</v>
      </c>
      <c r="JD477" s="144">
        <v>243</v>
      </c>
      <c r="JE477" s="144">
        <v>221</v>
      </c>
      <c r="JF477" s="362">
        <f t="shared" si="362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363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364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</row>
    <row r="478" spans="1:413" s="144" customFormat="1" x14ac:dyDescent="0.2">
      <c r="A478" s="55"/>
      <c r="B478" s="318">
        <v>13</v>
      </c>
      <c r="C478" s="319">
        <f t="shared" ca="1" si="357"/>
        <v>12</v>
      </c>
      <c r="D478" s="320">
        <f t="shared" ca="1" si="359"/>
        <v>0.12903225806451613</v>
      </c>
      <c r="E478" s="188">
        <f t="shared" ca="1" si="360"/>
        <v>13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358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361"/>
        <v>44</v>
      </c>
      <c r="JD478" s="144">
        <v>44</v>
      </c>
      <c r="JE478" s="144">
        <v>41</v>
      </c>
      <c r="JF478" s="362">
        <f t="shared" si="362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363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364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</row>
    <row r="479" spans="1:413" s="144" customFormat="1" x14ac:dyDescent="0.2">
      <c r="A479" s="318"/>
      <c r="B479" s="318">
        <v>14</v>
      </c>
      <c r="C479" s="319">
        <f t="shared" ca="1" si="357"/>
        <v>9</v>
      </c>
      <c r="D479" s="320">
        <f t="shared" ca="1" si="359"/>
        <v>1.9313304721030045E-2</v>
      </c>
      <c r="E479" s="188">
        <f t="shared" ca="1" si="360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358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361"/>
        <v>14</v>
      </c>
      <c r="JD479" s="144">
        <v>14</v>
      </c>
      <c r="JE479" s="144">
        <v>16</v>
      </c>
      <c r="JF479" s="362">
        <f t="shared" si="362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363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364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</row>
    <row r="480" spans="1:413" s="144" customFormat="1" x14ac:dyDescent="0.2">
      <c r="A480" s="55"/>
      <c r="B480" s="318">
        <v>15</v>
      </c>
      <c r="C480" s="319">
        <f t="shared" ca="1" si="357"/>
        <v>48</v>
      </c>
      <c r="D480" s="320">
        <f t="shared" ca="1" si="359"/>
        <v>7.407407407407407E-2</v>
      </c>
      <c r="E480" s="188">
        <f t="shared" ca="1" si="360"/>
        <v>4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358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361"/>
        <v>85</v>
      </c>
      <c r="JD480" s="144">
        <v>86</v>
      </c>
      <c r="JE480" s="144">
        <v>85</v>
      </c>
      <c r="JF480" s="362">
        <f t="shared" si="362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363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364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</row>
    <row r="481" spans="1:436" s="144" customFormat="1" x14ac:dyDescent="0.2">
      <c r="A481" s="318"/>
      <c r="B481" s="318">
        <v>16</v>
      </c>
      <c r="C481" s="319">
        <f t="shared" ca="1" si="357"/>
        <v>32</v>
      </c>
      <c r="D481" s="320">
        <f t="shared" ca="1" si="359"/>
        <v>0.10921501706484642</v>
      </c>
      <c r="E481" s="188">
        <f t="shared" ca="1" si="360"/>
        <v>8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358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361"/>
        <v>72</v>
      </c>
      <c r="JD481" s="144">
        <v>73</v>
      </c>
      <c r="JE481" s="144">
        <v>75</v>
      </c>
      <c r="JF481" s="362">
        <f t="shared" si="362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363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364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</row>
    <row r="482" spans="1:436" s="144" customFormat="1" x14ac:dyDescent="0.2">
      <c r="A482" s="55"/>
      <c r="B482" s="318">
        <v>17</v>
      </c>
      <c r="C482" s="319">
        <f t="shared" ca="1" si="357"/>
        <v>37</v>
      </c>
      <c r="D482" s="320">
        <f t="shared" ca="1" si="359"/>
        <v>0.11212121212121212</v>
      </c>
      <c r="E482" s="188">
        <f t="shared" ca="1" si="360"/>
        <v>9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358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361"/>
        <v>75</v>
      </c>
      <c r="JD482" s="144">
        <v>75</v>
      </c>
      <c r="JE482" s="144">
        <v>85</v>
      </c>
      <c r="JF482" s="362">
        <f t="shared" si="362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363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364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</row>
    <row r="483" spans="1:436" s="144" customFormat="1" x14ac:dyDescent="0.2">
      <c r="A483" s="318"/>
      <c r="B483" s="318">
        <v>18</v>
      </c>
      <c r="C483" s="319">
        <f t="shared" ca="1" si="357"/>
        <v>39</v>
      </c>
      <c r="D483" s="320">
        <f t="shared" ca="1" si="359"/>
        <v>0.13310580204778158</v>
      </c>
      <c r="E483" s="188">
        <f t="shared" ca="1" si="360"/>
        <v>14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358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361"/>
        <v>66.5</v>
      </c>
      <c r="JD483" s="144">
        <v>67</v>
      </c>
      <c r="JE483" s="144">
        <v>68</v>
      </c>
      <c r="JF483" s="362">
        <f t="shared" si="362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363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364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</row>
    <row r="484" spans="1:436" s="144" customFormat="1" x14ac:dyDescent="0.2">
      <c r="A484" s="55"/>
      <c r="B484" s="318">
        <v>19</v>
      </c>
      <c r="C484" s="319">
        <f t="shared" ca="1" si="357"/>
        <v>7</v>
      </c>
      <c r="D484" s="320">
        <f t="shared" ca="1" si="359"/>
        <v>0.12727272727272726</v>
      </c>
      <c r="E484" s="188">
        <f t="shared" ca="1" si="360"/>
        <v>11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358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361"/>
        <v>8</v>
      </c>
      <c r="JD484" s="144">
        <v>8</v>
      </c>
      <c r="JE484" s="144">
        <v>6</v>
      </c>
      <c r="JF484" s="362">
        <f t="shared" si="362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363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364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</row>
    <row r="485" spans="1:436" s="144" customFormat="1" x14ac:dyDescent="0.2">
      <c r="A485" s="318"/>
      <c r="B485" s="318">
        <v>20</v>
      </c>
      <c r="C485" s="319">
        <f t="shared" ca="1" si="357"/>
        <v>39</v>
      </c>
      <c r="D485" s="320">
        <f t="shared" ca="1" si="359"/>
        <v>0.27464788732394368</v>
      </c>
      <c r="E485" s="188">
        <f t="shared" ca="1" si="360"/>
        <v>24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358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361"/>
        <v>56</v>
      </c>
      <c r="JD485" s="144">
        <v>58</v>
      </c>
      <c r="JE485" s="144">
        <v>63</v>
      </c>
      <c r="JF485" s="362">
        <f t="shared" si="362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363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364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</row>
    <row r="486" spans="1:436" s="144" customFormat="1" x14ac:dyDescent="0.2">
      <c r="A486" s="55"/>
      <c r="B486" s="318">
        <v>21</v>
      </c>
      <c r="C486" s="319">
        <f t="shared" ca="1" si="357"/>
        <v>35</v>
      </c>
      <c r="D486" s="320">
        <f t="shared" ca="1" si="359"/>
        <v>9.4339622641509441E-2</v>
      </c>
      <c r="E486" s="188">
        <f t="shared" ca="1" si="360"/>
        <v>6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358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361"/>
        <v>104</v>
      </c>
      <c r="JD486" s="144">
        <v>102</v>
      </c>
      <c r="JE486" s="144">
        <v>97</v>
      </c>
      <c r="JF486" s="362">
        <f t="shared" si="362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363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364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</row>
    <row r="487" spans="1:436" s="144" customFormat="1" x14ac:dyDescent="0.2">
      <c r="A487" s="318"/>
      <c r="B487" s="318">
        <v>22</v>
      </c>
      <c r="C487" s="319">
        <f t="shared" ca="1" si="357"/>
        <v>100</v>
      </c>
      <c r="D487" s="320">
        <f t="shared" ca="1" si="359"/>
        <v>0.11235955056179775</v>
      </c>
      <c r="E487" s="188">
        <f t="shared" ca="1" si="360"/>
        <v>10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358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361"/>
        <v>138.5</v>
      </c>
      <c r="JD487" s="144">
        <v>141</v>
      </c>
      <c r="JE487" s="144">
        <v>161</v>
      </c>
      <c r="JF487" s="362">
        <f t="shared" si="362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363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364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</row>
    <row r="488" spans="1:436" s="144" customFormat="1" x14ac:dyDescent="0.2">
      <c r="A488" s="55"/>
      <c r="B488" s="318">
        <v>23</v>
      </c>
      <c r="C488" s="319">
        <f t="shared" ca="1" si="357"/>
        <v>130</v>
      </c>
      <c r="D488" s="320">
        <f t="shared" ca="1" si="359"/>
        <v>6.8746694870438926E-2</v>
      </c>
      <c r="E488" s="188">
        <f t="shared" ca="1" si="360"/>
        <v>2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358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361"/>
        <v>329.5</v>
      </c>
      <c r="JD488" s="144">
        <v>337</v>
      </c>
      <c r="JE488" s="144">
        <v>326</v>
      </c>
      <c r="JF488" s="362">
        <f t="shared" si="362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363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364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</row>
    <row r="489" spans="1:436" s="144" customFormat="1" x14ac:dyDescent="0.2">
      <c r="A489" s="318"/>
      <c r="B489" s="318">
        <v>24</v>
      </c>
      <c r="C489" s="319">
        <f t="shared" ca="1" si="357"/>
        <v>31</v>
      </c>
      <c r="D489" s="320">
        <f t="shared" ca="1" si="359"/>
        <v>0.15270935960591134</v>
      </c>
      <c r="E489" s="188">
        <f t="shared" ca="1" si="360"/>
        <v>17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358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361"/>
        <v>57.5</v>
      </c>
      <c r="JD489" s="144">
        <v>59</v>
      </c>
      <c r="JE489" s="144">
        <v>66</v>
      </c>
      <c r="JF489" s="362">
        <f t="shared" si="362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363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364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</row>
    <row r="490" spans="1:436" x14ac:dyDescent="0.2">
      <c r="A490" s="55"/>
      <c r="B490" s="27" t="s">
        <v>45</v>
      </c>
      <c r="C490" s="174">
        <f ca="1">SUM(C466:C489)</f>
        <v>1142</v>
      </c>
      <c r="D490" s="171">
        <f t="shared" ca="1" si="359"/>
        <v>0.11113273647333592</v>
      </c>
      <c r="E490" s="176"/>
      <c r="F490" s="154"/>
      <c r="G490" s="325">
        <f t="shared" ref="G490:R490" si="365">SUM(G466:G489)</f>
        <v>1699</v>
      </c>
      <c r="H490" s="325">
        <f t="shared" si="365"/>
        <v>1675</v>
      </c>
      <c r="I490" s="325">
        <f t="shared" si="365"/>
        <v>1691</v>
      </c>
      <c r="J490" s="325">
        <f t="shared" si="365"/>
        <v>1722</v>
      </c>
      <c r="K490" s="325">
        <f t="shared" si="365"/>
        <v>1693</v>
      </c>
      <c r="L490" s="325">
        <f t="shared" si="365"/>
        <v>1690</v>
      </c>
      <c r="M490" s="325">
        <f t="shared" si="365"/>
        <v>1702</v>
      </c>
      <c r="N490" s="325">
        <f t="shared" si="365"/>
        <v>1706</v>
      </c>
      <c r="O490" s="325">
        <f t="shared" si="365"/>
        <v>1636</v>
      </c>
      <c r="P490" s="325">
        <f t="shared" si="365"/>
        <v>1606</v>
      </c>
      <c r="Q490" s="325">
        <f t="shared" si="365"/>
        <v>1613</v>
      </c>
      <c r="R490" s="325">
        <f t="shared" si="365"/>
        <v>1616</v>
      </c>
      <c r="S490" s="325">
        <f t="shared" ref="S490:CD490" si="366">SUM(S466:S489)</f>
        <v>1638</v>
      </c>
      <c r="T490" s="325">
        <f t="shared" si="366"/>
        <v>1613</v>
      </c>
      <c r="U490" s="325">
        <f t="shared" si="366"/>
        <v>1617</v>
      </c>
      <c r="V490" s="325">
        <f t="shared" si="366"/>
        <v>1642</v>
      </c>
      <c r="W490" s="325">
        <f t="shared" si="366"/>
        <v>1647</v>
      </c>
      <c r="X490" s="325">
        <f t="shared" si="366"/>
        <v>1628</v>
      </c>
      <c r="Y490" s="325">
        <f t="shared" si="366"/>
        <v>1632</v>
      </c>
      <c r="Z490" s="325">
        <f t="shared" si="366"/>
        <v>1677</v>
      </c>
      <c r="AA490" s="325">
        <f t="shared" si="366"/>
        <v>1713</v>
      </c>
      <c r="AB490" s="325">
        <f t="shared" si="366"/>
        <v>1714</v>
      </c>
      <c r="AC490" s="325">
        <f t="shared" si="366"/>
        <v>1724</v>
      </c>
      <c r="AD490" s="325">
        <f t="shared" si="366"/>
        <v>1785</v>
      </c>
      <c r="AE490" s="325">
        <f t="shared" si="366"/>
        <v>0</v>
      </c>
      <c r="AF490" s="325">
        <f t="shared" si="366"/>
        <v>1899</v>
      </c>
      <c r="AG490" s="325">
        <f t="shared" si="366"/>
        <v>1802</v>
      </c>
      <c r="AH490" s="325">
        <f t="shared" si="366"/>
        <v>1785</v>
      </c>
      <c r="AI490" s="325">
        <f t="shared" si="366"/>
        <v>1817</v>
      </c>
      <c r="AJ490" s="325">
        <f t="shared" si="366"/>
        <v>1818</v>
      </c>
      <c r="AK490" s="325">
        <f t="shared" si="366"/>
        <v>1819</v>
      </c>
      <c r="AL490" s="325">
        <f t="shared" si="366"/>
        <v>1832</v>
      </c>
      <c r="AM490" s="325">
        <f t="shared" si="366"/>
        <v>1845</v>
      </c>
      <c r="AN490" s="325">
        <f t="shared" si="366"/>
        <v>1836.5</v>
      </c>
      <c r="AO490" s="325">
        <f t="shared" si="366"/>
        <v>1828</v>
      </c>
      <c r="AP490" s="325">
        <f t="shared" si="366"/>
        <v>1824</v>
      </c>
      <c r="AQ490" s="325">
        <f t="shared" si="366"/>
        <v>1800</v>
      </c>
      <c r="AR490" s="325">
        <f t="shared" si="366"/>
        <v>1806</v>
      </c>
      <c r="AS490" s="325">
        <f t="shared" si="366"/>
        <v>1847</v>
      </c>
      <c r="AT490" s="325">
        <f t="shared" si="366"/>
        <v>1886</v>
      </c>
      <c r="AU490" s="325">
        <f t="shared" si="366"/>
        <v>1902</v>
      </c>
      <c r="AV490" s="325">
        <f t="shared" si="366"/>
        <v>1916</v>
      </c>
      <c r="AW490" s="420">
        <f t="shared" si="366"/>
        <v>1934</v>
      </c>
      <c r="AX490" s="420">
        <f t="shared" si="366"/>
        <v>1915</v>
      </c>
      <c r="AY490" s="420">
        <f t="shared" si="366"/>
        <v>1905</v>
      </c>
      <c r="AZ490" s="420">
        <f t="shared" si="366"/>
        <v>1914</v>
      </c>
      <c r="BA490" s="420">
        <f t="shared" si="366"/>
        <v>1938</v>
      </c>
      <c r="BB490" s="420">
        <f t="shared" si="366"/>
        <v>1971</v>
      </c>
      <c r="BC490" s="420">
        <f t="shared" si="366"/>
        <v>1934</v>
      </c>
      <c r="BD490" s="420">
        <f t="shared" si="366"/>
        <v>1992</v>
      </c>
      <c r="BE490" s="420">
        <f t="shared" si="366"/>
        <v>2057</v>
      </c>
      <c r="BF490" s="420">
        <f t="shared" si="366"/>
        <v>2080</v>
      </c>
      <c r="BG490" s="325">
        <f t="shared" si="366"/>
        <v>2072</v>
      </c>
      <c r="BH490" s="325">
        <f t="shared" si="366"/>
        <v>1979</v>
      </c>
      <c r="BI490" s="361">
        <f t="shared" si="366"/>
        <v>1996</v>
      </c>
      <c r="BJ490" s="325">
        <f t="shared" si="366"/>
        <v>2013</v>
      </c>
      <c r="BK490" s="325">
        <f t="shared" si="366"/>
        <v>2021</v>
      </c>
      <c r="BL490" s="325">
        <f t="shared" si="366"/>
        <v>1986</v>
      </c>
      <c r="BM490" s="325">
        <f t="shared" si="366"/>
        <v>2019</v>
      </c>
      <c r="BN490" s="325">
        <f t="shared" si="366"/>
        <v>2029</v>
      </c>
      <c r="BO490" s="325">
        <f t="shared" si="366"/>
        <v>2024</v>
      </c>
      <c r="BP490" s="325">
        <f t="shared" si="366"/>
        <v>2018</v>
      </c>
      <c r="BQ490" s="325">
        <f t="shared" si="366"/>
        <v>2007</v>
      </c>
      <c r="BR490" s="325">
        <f t="shared" si="366"/>
        <v>2035</v>
      </c>
      <c r="BS490" s="325">
        <f t="shared" si="366"/>
        <v>2056</v>
      </c>
      <c r="BT490" s="325">
        <f t="shared" si="366"/>
        <v>2032</v>
      </c>
      <c r="BU490" s="325">
        <f t="shared" si="366"/>
        <v>1998</v>
      </c>
      <c r="BV490" s="325">
        <f t="shared" si="366"/>
        <v>2007</v>
      </c>
      <c r="BW490" s="325">
        <f t="shared" si="366"/>
        <v>2018</v>
      </c>
      <c r="BX490" s="325">
        <f t="shared" si="366"/>
        <v>1978</v>
      </c>
      <c r="BY490" s="325">
        <f t="shared" si="366"/>
        <v>1994</v>
      </c>
      <c r="BZ490" s="325">
        <f t="shared" si="366"/>
        <v>2034</v>
      </c>
      <c r="CA490" s="325">
        <f t="shared" si="366"/>
        <v>2050</v>
      </c>
      <c r="CB490" s="325">
        <f t="shared" si="366"/>
        <v>2072</v>
      </c>
      <c r="CC490" s="325">
        <f t="shared" si="366"/>
        <v>2052</v>
      </c>
      <c r="CD490" s="325">
        <f t="shared" si="366"/>
        <v>2067</v>
      </c>
      <c r="CE490" s="325">
        <f t="shared" ref="CE490:DQ490" si="367">SUM(CE466:CE489)</f>
        <v>2138</v>
      </c>
      <c r="CF490" s="325">
        <f t="shared" si="367"/>
        <v>2187</v>
      </c>
      <c r="CG490" s="325">
        <f t="shared" si="367"/>
        <v>2161</v>
      </c>
      <c r="CH490" s="325">
        <f t="shared" si="367"/>
        <v>2159</v>
      </c>
      <c r="CI490" s="325">
        <f t="shared" si="367"/>
        <v>2134</v>
      </c>
      <c r="CJ490" s="325">
        <f t="shared" si="367"/>
        <v>2176</v>
      </c>
      <c r="CK490" s="325">
        <f t="shared" si="367"/>
        <v>2197</v>
      </c>
      <c r="CL490" s="325">
        <f t="shared" si="367"/>
        <v>2212</v>
      </c>
      <c r="CM490" s="325">
        <f t="shared" si="367"/>
        <v>2264</v>
      </c>
      <c r="CN490" s="325">
        <f t="shared" si="367"/>
        <v>2277</v>
      </c>
      <c r="CO490" s="325">
        <f t="shared" si="367"/>
        <v>2294</v>
      </c>
      <c r="CP490" s="364">
        <f t="shared" si="367"/>
        <v>2294.5</v>
      </c>
      <c r="CQ490" s="325">
        <f t="shared" si="367"/>
        <v>2295</v>
      </c>
      <c r="CR490" s="325">
        <f t="shared" si="367"/>
        <v>2282</v>
      </c>
      <c r="CS490" s="325">
        <f t="shared" si="367"/>
        <v>2308</v>
      </c>
      <c r="CT490" s="325">
        <f t="shared" si="367"/>
        <v>2284</v>
      </c>
      <c r="CU490" s="325">
        <f t="shared" si="367"/>
        <v>2299</v>
      </c>
      <c r="CV490" s="325">
        <f t="shared" si="367"/>
        <v>2317</v>
      </c>
      <c r="CW490" s="325">
        <f t="shared" si="367"/>
        <v>2373</v>
      </c>
      <c r="CX490" s="325">
        <f t="shared" si="367"/>
        <v>2381</v>
      </c>
      <c r="CY490" s="325">
        <f t="shared" si="367"/>
        <v>2339</v>
      </c>
      <c r="CZ490" s="325">
        <f t="shared" si="367"/>
        <v>2338</v>
      </c>
      <c r="DA490" s="325">
        <f t="shared" si="367"/>
        <v>2346</v>
      </c>
      <c r="DB490" s="325">
        <f t="shared" si="367"/>
        <v>2392</v>
      </c>
      <c r="DC490" s="325">
        <f t="shared" si="367"/>
        <v>2361</v>
      </c>
      <c r="DD490" s="325">
        <f t="shared" si="367"/>
        <v>2397</v>
      </c>
      <c r="DE490" s="325">
        <f t="shared" si="367"/>
        <v>2440</v>
      </c>
      <c r="DF490" s="325">
        <f t="shared" si="367"/>
        <v>2475</v>
      </c>
      <c r="DG490" s="325">
        <f t="shared" si="367"/>
        <v>2481</v>
      </c>
      <c r="DH490" s="325">
        <f t="shared" si="367"/>
        <v>2428</v>
      </c>
      <c r="DI490" s="325">
        <f t="shared" si="367"/>
        <v>2418</v>
      </c>
      <c r="DJ490" s="325">
        <f t="shared" si="367"/>
        <v>2356</v>
      </c>
      <c r="DK490" s="325">
        <f t="shared" si="367"/>
        <v>2374</v>
      </c>
      <c r="DL490" s="325">
        <f t="shared" si="367"/>
        <v>2278</v>
      </c>
      <c r="DM490" s="325">
        <f t="shared" si="367"/>
        <v>2264</v>
      </c>
      <c r="DN490" s="325">
        <f t="shared" si="367"/>
        <v>2274</v>
      </c>
      <c r="DO490" s="325">
        <f t="shared" si="367"/>
        <v>2304</v>
      </c>
      <c r="DP490" s="325">
        <f t="shared" si="367"/>
        <v>2246</v>
      </c>
      <c r="DQ490" s="325">
        <f t="shared" si="367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368">SUM(DT466:DT489)</f>
        <v>2044</v>
      </c>
      <c r="DU490" s="396">
        <f t="shared" si="368"/>
        <v>2008</v>
      </c>
      <c r="DV490" s="396">
        <f t="shared" si="368"/>
        <v>2016</v>
      </c>
      <c r="DW490" s="396">
        <f t="shared" si="368"/>
        <v>2058</v>
      </c>
      <c r="DX490" s="396">
        <f t="shared" si="368"/>
        <v>2045</v>
      </c>
      <c r="DY490" s="396">
        <f t="shared" si="368"/>
        <v>1999</v>
      </c>
      <c r="DZ490" s="396">
        <f t="shared" si="368"/>
        <v>2024</v>
      </c>
      <c r="EA490" s="396">
        <f t="shared" si="368"/>
        <v>2030</v>
      </c>
      <c r="EB490" s="396">
        <f t="shared" si="368"/>
        <v>2016</v>
      </c>
      <c r="EC490" s="396">
        <f t="shared" si="368"/>
        <v>1989</v>
      </c>
      <c r="ED490" s="396">
        <f t="shared" si="368"/>
        <v>1996</v>
      </c>
      <c r="EE490" s="396">
        <f t="shared" si="368"/>
        <v>2001</v>
      </c>
      <c r="EF490" s="396">
        <f t="shared" si="368"/>
        <v>2022</v>
      </c>
      <c r="EG490" s="396">
        <f t="shared" si="368"/>
        <v>1992</v>
      </c>
      <c r="EH490" s="396">
        <f t="shared" si="368"/>
        <v>1968</v>
      </c>
      <c r="EI490" s="396">
        <f t="shared" si="368"/>
        <v>1972</v>
      </c>
      <c r="EJ490" s="396">
        <f t="shared" si="368"/>
        <v>1972</v>
      </c>
      <c r="EK490" s="396">
        <f t="shared" si="368"/>
        <v>2002</v>
      </c>
      <c r="EL490" s="396">
        <f t="shared" si="368"/>
        <v>1968</v>
      </c>
      <c r="EM490" s="396">
        <f t="shared" si="368"/>
        <v>1981</v>
      </c>
      <c r="EN490" s="396">
        <f t="shared" si="368"/>
        <v>1984</v>
      </c>
      <c r="EO490" s="396">
        <f t="shared" si="368"/>
        <v>1953</v>
      </c>
      <c r="EP490" s="396">
        <f t="shared" si="368"/>
        <v>1849</v>
      </c>
      <c r="EQ490" s="396">
        <f t="shared" si="368"/>
        <v>1834</v>
      </c>
      <c r="ER490" s="396">
        <f t="shared" si="368"/>
        <v>1823</v>
      </c>
      <c r="ES490" s="396">
        <f t="shared" si="368"/>
        <v>1826</v>
      </c>
      <c r="ET490" s="396">
        <f t="shared" si="368"/>
        <v>1784</v>
      </c>
      <c r="EU490" s="396">
        <f t="shared" ref="EU490:EZ490" si="369">SUM(EU466:EU489)</f>
        <v>1736</v>
      </c>
      <c r="EV490" s="396">
        <f t="shared" si="369"/>
        <v>1689</v>
      </c>
      <c r="EW490" s="396">
        <f t="shared" si="369"/>
        <v>1691</v>
      </c>
      <c r="EX490" s="396">
        <f t="shared" si="369"/>
        <v>1703</v>
      </c>
      <c r="EY490" s="396">
        <f t="shared" si="369"/>
        <v>1674</v>
      </c>
      <c r="EZ490" s="396">
        <f t="shared" si="369"/>
        <v>1693</v>
      </c>
      <c r="FA490" s="396">
        <f t="shared" ref="FA490:FF490" si="370">SUM(FA466:FA489)</f>
        <v>1711</v>
      </c>
      <c r="FB490" s="396">
        <f t="shared" si="370"/>
        <v>1744</v>
      </c>
      <c r="FC490" s="396">
        <f t="shared" si="370"/>
        <v>1724</v>
      </c>
      <c r="FD490" s="396">
        <f t="shared" si="370"/>
        <v>1774</v>
      </c>
      <c r="FE490" s="418">
        <f t="shared" si="370"/>
        <v>1791</v>
      </c>
      <c r="FF490" s="418">
        <f t="shared" si="370"/>
        <v>1826</v>
      </c>
      <c r="FG490" s="418">
        <f t="shared" ref="FG490:FM490" si="371">SUM(FG466:FG489)</f>
        <v>1863</v>
      </c>
      <c r="FH490" s="418">
        <f t="shared" si="371"/>
        <v>1833</v>
      </c>
      <c r="FI490" s="418">
        <f t="shared" si="371"/>
        <v>1819</v>
      </c>
      <c r="FJ490" s="418">
        <f t="shared" si="371"/>
        <v>1806</v>
      </c>
      <c r="FK490" s="418">
        <f t="shared" si="371"/>
        <v>1823</v>
      </c>
      <c r="FL490" s="418">
        <f t="shared" si="371"/>
        <v>1786</v>
      </c>
      <c r="FM490" s="418">
        <f t="shared" si="371"/>
        <v>1777</v>
      </c>
      <c r="FN490" s="418">
        <f t="shared" ref="FN490:HY490" si="372">SUM(FN466:FN489)</f>
        <v>1797</v>
      </c>
      <c r="FO490" s="418">
        <f t="shared" si="372"/>
        <v>1788</v>
      </c>
      <c r="FP490" s="418">
        <f t="shared" si="372"/>
        <v>1756</v>
      </c>
      <c r="FQ490" s="418">
        <f t="shared" si="372"/>
        <v>1748</v>
      </c>
      <c r="FR490" s="418">
        <f t="shared" si="372"/>
        <v>1779</v>
      </c>
      <c r="FS490" s="418">
        <f t="shared" si="372"/>
        <v>1796</v>
      </c>
      <c r="FT490" s="418">
        <f t="shared" si="372"/>
        <v>1803</v>
      </c>
      <c r="FU490" s="418">
        <f t="shared" si="372"/>
        <v>1737</v>
      </c>
      <c r="FV490" s="418">
        <f t="shared" si="372"/>
        <v>1738</v>
      </c>
      <c r="FW490" s="418">
        <f t="shared" si="372"/>
        <v>1708</v>
      </c>
      <c r="FX490" s="418">
        <f t="shared" si="372"/>
        <v>1692</v>
      </c>
      <c r="FY490" s="418">
        <f t="shared" si="372"/>
        <v>1708</v>
      </c>
      <c r="FZ490" s="418">
        <f t="shared" si="372"/>
        <v>1724</v>
      </c>
      <c r="GA490" s="418">
        <f t="shared" si="372"/>
        <v>1785</v>
      </c>
      <c r="GB490" s="418">
        <f t="shared" si="372"/>
        <v>1761</v>
      </c>
      <c r="GC490" s="418">
        <f t="shared" si="372"/>
        <v>1689</v>
      </c>
      <c r="GD490" s="418">
        <f t="shared" si="372"/>
        <v>1676</v>
      </c>
      <c r="GE490" s="418">
        <f t="shared" si="372"/>
        <v>1700</v>
      </c>
      <c r="GF490" s="418">
        <f t="shared" si="372"/>
        <v>1762</v>
      </c>
      <c r="GG490" s="418">
        <f t="shared" si="372"/>
        <v>1783</v>
      </c>
      <c r="GH490" s="418">
        <f t="shared" si="372"/>
        <v>1740</v>
      </c>
      <c r="GI490" s="418">
        <f t="shared" si="372"/>
        <v>1761</v>
      </c>
      <c r="GJ490" s="418">
        <f t="shared" si="372"/>
        <v>1776</v>
      </c>
      <c r="GK490" s="418">
        <f t="shared" si="372"/>
        <v>1809</v>
      </c>
      <c r="GL490" s="418">
        <f t="shared" si="372"/>
        <v>1771</v>
      </c>
      <c r="GM490" s="418">
        <f t="shared" si="372"/>
        <v>1815</v>
      </c>
      <c r="GN490" s="418">
        <f t="shared" si="372"/>
        <v>1842</v>
      </c>
      <c r="GO490" s="418">
        <f t="shared" si="372"/>
        <v>1888</v>
      </c>
      <c r="GP490" s="418">
        <f t="shared" si="372"/>
        <v>1873</v>
      </c>
      <c r="GQ490" s="418">
        <f t="shared" si="372"/>
        <v>1810</v>
      </c>
      <c r="GR490" s="418">
        <f t="shared" si="372"/>
        <v>1851</v>
      </c>
      <c r="GS490" s="418">
        <f t="shared" si="372"/>
        <v>1912</v>
      </c>
      <c r="GT490" s="418">
        <f t="shared" si="372"/>
        <v>1930</v>
      </c>
      <c r="GU490" s="418">
        <f t="shared" si="372"/>
        <v>1889</v>
      </c>
      <c r="GV490" s="418">
        <f t="shared" si="372"/>
        <v>1907</v>
      </c>
      <c r="GW490" s="418">
        <f t="shared" si="372"/>
        <v>1957</v>
      </c>
      <c r="GX490" s="418">
        <f t="shared" si="372"/>
        <v>2000</v>
      </c>
      <c r="GY490" s="418">
        <f t="shared" si="372"/>
        <v>1967</v>
      </c>
      <c r="GZ490" s="418">
        <f t="shared" si="372"/>
        <v>2022</v>
      </c>
      <c r="HA490" s="418">
        <f t="shared" si="372"/>
        <v>2035</v>
      </c>
      <c r="HB490" s="418">
        <f t="shared" si="372"/>
        <v>2063</v>
      </c>
      <c r="HC490" s="418">
        <f t="shared" si="372"/>
        <v>2033</v>
      </c>
      <c r="HD490" s="418">
        <f t="shared" si="372"/>
        <v>2023</v>
      </c>
      <c r="HE490" s="418">
        <f t="shared" si="372"/>
        <v>2081</v>
      </c>
      <c r="HF490" s="418">
        <f t="shared" si="372"/>
        <v>2081</v>
      </c>
      <c r="HG490" s="418">
        <f t="shared" si="372"/>
        <v>2086</v>
      </c>
      <c r="HH490" s="418">
        <f t="shared" si="372"/>
        <v>2018</v>
      </c>
      <c r="HI490" s="418">
        <f t="shared" si="372"/>
        <v>2007</v>
      </c>
      <c r="HJ490" s="418">
        <f t="shared" si="372"/>
        <v>2021</v>
      </c>
      <c r="HK490" s="418">
        <f t="shared" si="372"/>
        <v>2049</v>
      </c>
      <c r="HL490" s="418">
        <f t="shared" si="372"/>
        <v>1973</v>
      </c>
      <c r="HM490" s="418">
        <f t="shared" si="372"/>
        <v>1982</v>
      </c>
      <c r="HN490" s="418">
        <f t="shared" si="372"/>
        <v>1935</v>
      </c>
      <c r="HO490" s="418">
        <f t="shared" si="372"/>
        <v>1934</v>
      </c>
      <c r="HP490" s="418">
        <f t="shared" si="372"/>
        <v>1856</v>
      </c>
      <c r="HQ490" s="418">
        <f t="shared" si="372"/>
        <v>1832</v>
      </c>
      <c r="HR490" s="418">
        <f t="shared" si="372"/>
        <v>1854</v>
      </c>
      <c r="HS490" s="418">
        <f t="shared" si="372"/>
        <v>1865</v>
      </c>
      <c r="HT490" s="418">
        <f t="shared" si="372"/>
        <v>1838</v>
      </c>
      <c r="HU490" s="418">
        <f t="shared" si="372"/>
        <v>1790</v>
      </c>
      <c r="HV490" s="418">
        <f t="shared" si="372"/>
        <v>1763</v>
      </c>
      <c r="HW490" s="418">
        <f t="shared" si="372"/>
        <v>1800</v>
      </c>
      <c r="HX490" s="418">
        <f t="shared" si="372"/>
        <v>1850</v>
      </c>
      <c r="HY490" s="418">
        <f t="shared" si="372"/>
        <v>1800</v>
      </c>
      <c r="HZ490" s="418">
        <f t="shared" ref="HZ490:KK490" si="373">SUM(HZ466:HZ489)</f>
        <v>1815</v>
      </c>
      <c r="IA490" s="418">
        <f t="shared" si="373"/>
        <v>1813</v>
      </c>
      <c r="IB490" s="418">
        <f t="shared" si="373"/>
        <v>1826</v>
      </c>
      <c r="IC490" s="418">
        <f t="shared" si="373"/>
        <v>1839</v>
      </c>
      <c r="ID490" s="418">
        <f t="shared" si="373"/>
        <v>1823</v>
      </c>
      <c r="IE490" s="418">
        <f t="shared" si="373"/>
        <v>1867</v>
      </c>
      <c r="IF490" s="418">
        <f t="shared" si="373"/>
        <v>1914</v>
      </c>
      <c r="IG490" s="418">
        <f t="shared" si="373"/>
        <v>1916</v>
      </c>
      <c r="IH490" s="418">
        <f t="shared" si="373"/>
        <v>1880</v>
      </c>
      <c r="II490" s="418">
        <f t="shared" si="373"/>
        <v>1883</v>
      </c>
      <c r="IJ490" s="418">
        <f t="shared" si="373"/>
        <v>1894</v>
      </c>
      <c r="IK490" s="418">
        <f t="shared" si="373"/>
        <v>1955</v>
      </c>
      <c r="IL490" s="418">
        <f t="shared" si="373"/>
        <v>1873</v>
      </c>
      <c r="IM490" s="418">
        <f t="shared" si="373"/>
        <v>1861</v>
      </c>
      <c r="IN490" s="444">
        <f t="shared" si="373"/>
        <v>1880</v>
      </c>
      <c r="IO490" s="418">
        <f t="shared" si="373"/>
        <v>1899</v>
      </c>
      <c r="IP490" s="418">
        <f t="shared" si="373"/>
        <v>1921</v>
      </c>
      <c r="IQ490" s="418">
        <f t="shared" si="373"/>
        <v>1855</v>
      </c>
      <c r="IR490" s="418">
        <f t="shared" si="373"/>
        <v>1857</v>
      </c>
      <c r="IS490" s="418">
        <f t="shared" si="373"/>
        <v>1868</v>
      </c>
      <c r="IT490" s="418">
        <f t="shared" si="373"/>
        <v>1832</v>
      </c>
      <c r="IU490" s="418">
        <f t="shared" si="373"/>
        <v>1769</v>
      </c>
      <c r="IV490" s="418">
        <f t="shared" si="373"/>
        <v>1782</v>
      </c>
      <c r="IW490" s="418">
        <f t="shared" si="373"/>
        <v>1808</v>
      </c>
      <c r="IX490" s="418">
        <f t="shared" si="373"/>
        <v>1848</v>
      </c>
      <c r="IY490" s="418">
        <f t="shared" si="373"/>
        <v>1824</v>
      </c>
      <c r="IZ490" s="418">
        <f t="shared" si="373"/>
        <v>1821</v>
      </c>
      <c r="JA490" s="418">
        <f t="shared" si="373"/>
        <v>1842</v>
      </c>
      <c r="JB490" s="418">
        <f t="shared" si="373"/>
        <v>1872</v>
      </c>
      <c r="JC490" s="418">
        <f t="shared" si="373"/>
        <v>1891.5</v>
      </c>
      <c r="JD490" s="418">
        <f t="shared" si="373"/>
        <v>1911</v>
      </c>
      <c r="JE490" s="418">
        <f t="shared" si="373"/>
        <v>1967</v>
      </c>
      <c r="JF490" s="456">
        <f t="shared" si="373"/>
        <v>1971.5</v>
      </c>
      <c r="JG490" s="418">
        <f t="shared" si="373"/>
        <v>1976</v>
      </c>
      <c r="JH490" s="418">
        <f t="shared" si="373"/>
        <v>1897</v>
      </c>
      <c r="JI490" s="418">
        <f t="shared" si="373"/>
        <v>1876</v>
      </c>
      <c r="JJ490" s="418">
        <f t="shared" si="373"/>
        <v>1880</v>
      </c>
      <c r="JK490" s="418">
        <f t="shared" si="373"/>
        <v>1900</v>
      </c>
      <c r="JL490" s="418">
        <f t="shared" si="373"/>
        <v>1890</v>
      </c>
      <c r="JM490" s="418">
        <f t="shared" si="373"/>
        <v>1855</v>
      </c>
      <c r="JN490" s="444">
        <f t="shared" si="373"/>
        <v>1857</v>
      </c>
      <c r="JO490" s="418">
        <f t="shared" si="373"/>
        <v>1859</v>
      </c>
      <c r="JP490" s="418">
        <f t="shared" si="373"/>
        <v>1822</v>
      </c>
      <c r="JQ490" s="418">
        <f t="shared" si="373"/>
        <v>1738</v>
      </c>
      <c r="JR490" s="418">
        <f t="shared" si="373"/>
        <v>1751</v>
      </c>
      <c r="JS490" s="418">
        <f t="shared" si="373"/>
        <v>1780</v>
      </c>
      <c r="JT490" s="418">
        <f t="shared" si="373"/>
        <v>1820</v>
      </c>
      <c r="JU490" s="418">
        <f t="shared" si="373"/>
        <v>1717</v>
      </c>
      <c r="JV490" s="444">
        <f t="shared" si="373"/>
        <v>1734</v>
      </c>
      <c r="JW490" s="418">
        <f t="shared" si="373"/>
        <v>1751</v>
      </c>
      <c r="JX490" s="418">
        <f t="shared" si="373"/>
        <v>1757</v>
      </c>
      <c r="JY490" s="418">
        <f t="shared" si="373"/>
        <v>1678</v>
      </c>
      <c r="JZ490" s="418">
        <f t="shared" si="373"/>
        <v>1680</v>
      </c>
      <c r="KA490" s="418">
        <f t="shared" si="373"/>
        <v>1699</v>
      </c>
      <c r="KB490" s="418">
        <f t="shared" si="373"/>
        <v>1731</v>
      </c>
      <c r="KC490" s="418">
        <f t="shared" si="373"/>
        <v>1713</v>
      </c>
      <c r="KD490" s="418">
        <f t="shared" si="373"/>
        <v>1655</v>
      </c>
      <c r="KE490" s="418">
        <f t="shared" si="373"/>
        <v>1666</v>
      </c>
      <c r="KF490" s="418">
        <f t="shared" si="373"/>
        <v>1707</v>
      </c>
      <c r="KG490" s="418">
        <f t="shared" si="373"/>
        <v>1715</v>
      </c>
      <c r="KH490" s="418">
        <f t="shared" si="373"/>
        <v>1638</v>
      </c>
      <c r="KI490" s="418">
        <f t="shared" si="373"/>
        <v>1663</v>
      </c>
      <c r="KJ490" s="418">
        <f t="shared" si="373"/>
        <v>1685</v>
      </c>
      <c r="KK490" s="418">
        <f t="shared" si="373"/>
        <v>1709</v>
      </c>
      <c r="KL490" s="418">
        <f t="shared" ref="KL490:MW490" si="374">SUM(KL466:KL489)</f>
        <v>1721</v>
      </c>
      <c r="KM490" s="418">
        <f t="shared" si="374"/>
        <v>1671</v>
      </c>
      <c r="KN490" s="418">
        <f t="shared" si="374"/>
        <v>1705</v>
      </c>
      <c r="KO490" s="418">
        <f t="shared" si="374"/>
        <v>1728</v>
      </c>
      <c r="KP490" s="418">
        <f t="shared" si="374"/>
        <v>1723</v>
      </c>
      <c r="KQ490" s="418">
        <f t="shared" si="374"/>
        <v>1720</v>
      </c>
      <c r="KR490" s="418">
        <f t="shared" si="374"/>
        <v>1753</v>
      </c>
      <c r="KS490" s="418">
        <f t="shared" si="374"/>
        <v>1760</v>
      </c>
      <c r="KT490" s="418">
        <f t="shared" si="374"/>
        <v>1839</v>
      </c>
      <c r="KU490" s="418">
        <f t="shared" si="374"/>
        <v>1761</v>
      </c>
      <c r="KV490" s="418">
        <f t="shared" si="374"/>
        <v>1796</v>
      </c>
      <c r="KW490" s="418">
        <f t="shared" si="374"/>
        <v>1828</v>
      </c>
      <c r="KX490" s="418">
        <f t="shared" si="374"/>
        <v>1872</v>
      </c>
      <c r="KY490" s="418">
        <f t="shared" si="374"/>
        <v>1848</v>
      </c>
      <c r="KZ490" s="418">
        <f t="shared" si="374"/>
        <v>1887</v>
      </c>
      <c r="LA490" s="418">
        <f t="shared" si="374"/>
        <v>1939</v>
      </c>
      <c r="LB490" s="418">
        <f t="shared" si="374"/>
        <v>1945</v>
      </c>
      <c r="LC490" s="418">
        <f t="shared" si="374"/>
        <v>1907</v>
      </c>
      <c r="LD490" s="418">
        <f t="shared" si="374"/>
        <v>1870</v>
      </c>
      <c r="LE490" s="418">
        <f t="shared" si="374"/>
        <v>1880</v>
      </c>
      <c r="LF490" s="418">
        <f t="shared" si="374"/>
        <v>1952</v>
      </c>
      <c r="LG490" s="418">
        <f t="shared" si="374"/>
        <v>1963</v>
      </c>
      <c r="LH490" s="418">
        <f t="shared" si="374"/>
        <v>1838</v>
      </c>
      <c r="LI490" s="418">
        <f t="shared" si="374"/>
        <v>1806</v>
      </c>
      <c r="LJ490" s="418">
        <f t="shared" si="374"/>
        <v>1664</v>
      </c>
      <c r="LK490" s="418">
        <f t="shared" si="374"/>
        <v>1695</v>
      </c>
      <c r="LL490" s="418">
        <f t="shared" si="374"/>
        <v>1685</v>
      </c>
      <c r="LM490" s="418">
        <f t="shared" si="374"/>
        <v>1624</v>
      </c>
      <c r="LN490" s="418">
        <f t="shared" si="374"/>
        <v>1625</v>
      </c>
      <c r="LO490" s="418">
        <f t="shared" si="374"/>
        <v>1632</v>
      </c>
      <c r="LP490" s="418">
        <f t="shared" si="374"/>
        <v>1631</v>
      </c>
      <c r="LQ490" s="418">
        <f t="shared" si="374"/>
        <v>1575</v>
      </c>
      <c r="LR490" s="418">
        <f t="shared" si="374"/>
        <v>1590</v>
      </c>
      <c r="LS490" s="418">
        <f t="shared" si="374"/>
        <v>1624</v>
      </c>
      <c r="LT490" s="418">
        <f t="shared" si="374"/>
        <v>1608</v>
      </c>
      <c r="LU490" s="418">
        <f t="shared" si="374"/>
        <v>1521</v>
      </c>
      <c r="LV490" s="418">
        <f t="shared" si="374"/>
        <v>1536</v>
      </c>
      <c r="LW490" s="418">
        <f t="shared" si="374"/>
        <v>1582</v>
      </c>
      <c r="LX490" s="418">
        <f t="shared" si="374"/>
        <v>1591</v>
      </c>
      <c r="LY490" s="418">
        <f t="shared" si="374"/>
        <v>1569</v>
      </c>
      <c r="LZ490" s="418">
        <f t="shared" si="374"/>
        <v>1544</v>
      </c>
      <c r="MA490" s="418">
        <f t="shared" si="374"/>
        <v>1563</v>
      </c>
      <c r="MB490" s="418">
        <f t="shared" si="374"/>
        <v>1570</v>
      </c>
      <c r="MC490" s="418">
        <f t="shared" si="374"/>
        <v>1575</v>
      </c>
      <c r="MD490" s="418">
        <f t="shared" si="374"/>
        <v>1501</v>
      </c>
      <c r="ME490" s="418">
        <f t="shared" si="374"/>
        <v>1515</v>
      </c>
      <c r="MF490" s="418">
        <f t="shared" si="374"/>
        <v>1510</v>
      </c>
      <c r="MG490" s="418">
        <f t="shared" si="374"/>
        <v>1520</v>
      </c>
      <c r="MH490" s="418">
        <f t="shared" si="374"/>
        <v>1478</v>
      </c>
      <c r="MI490" s="418">
        <f t="shared" si="374"/>
        <v>1474</v>
      </c>
      <c r="MJ490" s="418">
        <f t="shared" si="374"/>
        <v>1501</v>
      </c>
      <c r="MK490" s="418">
        <f t="shared" si="374"/>
        <v>1524</v>
      </c>
      <c r="ML490" s="418">
        <f t="shared" si="374"/>
        <v>1517</v>
      </c>
      <c r="MM490" s="418">
        <f t="shared" si="374"/>
        <v>1462</v>
      </c>
      <c r="MN490" s="418">
        <f t="shared" si="374"/>
        <v>1463</v>
      </c>
      <c r="MO490" s="418">
        <f t="shared" si="374"/>
        <v>1462</v>
      </c>
      <c r="MP490" s="418">
        <f t="shared" ref="MP490" si="375">SUM(MP466:MP489)</f>
        <v>1453</v>
      </c>
      <c r="MQ490" s="418">
        <f t="shared" si="374"/>
        <v>1390</v>
      </c>
      <c r="MR490" s="418">
        <f t="shared" si="374"/>
        <v>1420</v>
      </c>
      <c r="MS490" s="418">
        <f t="shared" si="374"/>
        <v>1430</v>
      </c>
      <c r="MT490" s="418">
        <f t="shared" si="374"/>
        <v>1446</v>
      </c>
      <c r="MU490" s="418">
        <f t="shared" si="374"/>
        <v>1421</v>
      </c>
      <c r="MV490" s="418">
        <f t="shared" si="374"/>
        <v>1432</v>
      </c>
      <c r="MW490" s="418">
        <f t="shared" si="374"/>
        <v>1431</v>
      </c>
      <c r="MX490" s="418">
        <f t="shared" ref="MX490:PI490" si="376">SUM(MX466:MX489)</f>
        <v>1451</v>
      </c>
      <c r="MY490" s="418">
        <f t="shared" si="376"/>
        <v>1430</v>
      </c>
      <c r="MZ490" s="418">
        <f t="shared" si="376"/>
        <v>1390</v>
      </c>
      <c r="NA490" s="418">
        <f t="shared" si="376"/>
        <v>1402</v>
      </c>
      <c r="NB490" s="418">
        <f t="shared" si="376"/>
        <v>1425</v>
      </c>
      <c r="NC490" s="418">
        <f t="shared" si="376"/>
        <v>1428</v>
      </c>
      <c r="ND490" s="418">
        <f t="shared" si="376"/>
        <v>1379</v>
      </c>
      <c r="NE490" s="418">
        <f t="shared" si="376"/>
        <v>1396</v>
      </c>
      <c r="NF490" s="418">
        <f t="shared" si="376"/>
        <v>1422</v>
      </c>
      <c r="NG490" s="418">
        <f t="shared" si="376"/>
        <v>1415</v>
      </c>
      <c r="NH490" s="418">
        <f t="shared" si="376"/>
        <v>1400</v>
      </c>
      <c r="NI490" s="418">
        <f t="shared" si="376"/>
        <v>1313</v>
      </c>
      <c r="NJ490" s="418">
        <f t="shared" si="376"/>
        <v>1319</v>
      </c>
      <c r="NK490" s="418">
        <f t="shared" si="376"/>
        <v>1363</v>
      </c>
      <c r="NL490" s="418">
        <f t="shared" si="376"/>
        <v>1358</v>
      </c>
      <c r="NM490" s="418">
        <f t="shared" si="376"/>
        <v>1329</v>
      </c>
      <c r="NN490" s="418">
        <f t="shared" si="376"/>
        <v>1323</v>
      </c>
      <c r="NO490" s="418">
        <f t="shared" si="376"/>
        <v>1310</v>
      </c>
      <c r="NP490" s="418">
        <f t="shared" si="376"/>
        <v>1316</v>
      </c>
      <c r="NQ490" s="418">
        <f t="shared" si="376"/>
        <v>1271</v>
      </c>
      <c r="NR490" s="418">
        <f t="shared" si="376"/>
        <v>1276</v>
      </c>
      <c r="NS490" s="418">
        <f t="shared" si="376"/>
        <v>1268</v>
      </c>
      <c r="NT490" s="418">
        <f t="shared" si="376"/>
        <v>1264</v>
      </c>
      <c r="NU490" s="418">
        <f t="shared" si="376"/>
        <v>1223</v>
      </c>
      <c r="NV490" s="418">
        <f t="shared" si="376"/>
        <v>1200</v>
      </c>
      <c r="NW490" s="418">
        <f t="shared" si="376"/>
        <v>1190</v>
      </c>
      <c r="NX490" s="418">
        <f t="shared" si="376"/>
        <v>1209</v>
      </c>
      <c r="NY490" s="418">
        <f t="shared" si="376"/>
        <v>1174</v>
      </c>
      <c r="NZ490" s="418">
        <f t="shared" si="376"/>
        <v>1122</v>
      </c>
      <c r="OA490" s="418">
        <f t="shared" si="376"/>
        <v>1133</v>
      </c>
      <c r="OB490" s="418">
        <f t="shared" si="376"/>
        <v>1138</v>
      </c>
      <c r="OC490" s="418">
        <f t="shared" si="376"/>
        <v>1171</v>
      </c>
      <c r="OD490" s="418">
        <f t="shared" si="376"/>
        <v>1121</v>
      </c>
      <c r="OE490" s="418">
        <f t="shared" si="376"/>
        <v>1148</v>
      </c>
      <c r="OF490" s="418">
        <f t="shared" si="376"/>
        <v>1162</v>
      </c>
      <c r="OG490" s="418">
        <f t="shared" si="376"/>
        <v>1189</v>
      </c>
      <c r="OH490" s="418">
        <f t="shared" si="376"/>
        <v>1165</v>
      </c>
      <c r="OI490" s="418">
        <f t="shared" si="376"/>
        <v>1165</v>
      </c>
      <c r="OJ490" s="418">
        <f t="shared" si="376"/>
        <v>1174</v>
      </c>
      <c r="OK490" s="418">
        <f t="shared" si="376"/>
        <v>1185</v>
      </c>
      <c r="OL490" s="418">
        <f t="shared" si="376"/>
        <v>1231</v>
      </c>
      <c r="OM490" s="418">
        <f t="shared" si="376"/>
        <v>1197</v>
      </c>
      <c r="ON490" s="418">
        <f t="shared" si="376"/>
        <v>1177</v>
      </c>
      <c r="OO490" s="418">
        <f t="shared" si="376"/>
        <v>1195</v>
      </c>
      <c r="OP490" s="418">
        <f t="shared" si="376"/>
        <v>1199</v>
      </c>
      <c r="OQ490" s="418">
        <f t="shared" si="376"/>
        <v>1179</v>
      </c>
      <c r="OR490" s="418">
        <f t="shared" si="376"/>
        <v>1163</v>
      </c>
      <c r="OS490" s="418">
        <f t="shared" si="376"/>
        <v>1190</v>
      </c>
      <c r="OT490" s="418">
        <f t="shared" si="376"/>
        <v>1210</v>
      </c>
      <c r="OU490" s="418">
        <f t="shared" si="376"/>
        <v>1190</v>
      </c>
      <c r="OV490" s="418">
        <f t="shared" si="376"/>
        <v>1157</v>
      </c>
      <c r="OW490" s="418">
        <f t="shared" si="376"/>
        <v>1142</v>
      </c>
      <c r="OX490" s="418">
        <f t="shared" si="376"/>
        <v>0</v>
      </c>
      <c r="OY490" s="418">
        <f t="shared" si="376"/>
        <v>0</v>
      </c>
      <c r="OZ490" s="418">
        <f t="shared" si="376"/>
        <v>0</v>
      </c>
      <c r="PA490" s="418">
        <f t="shared" si="376"/>
        <v>0</v>
      </c>
      <c r="PB490" s="418">
        <f t="shared" si="376"/>
        <v>0</v>
      </c>
      <c r="PC490" s="418">
        <f t="shared" si="376"/>
        <v>0</v>
      </c>
      <c r="PD490" s="418">
        <f t="shared" si="376"/>
        <v>0</v>
      </c>
      <c r="PE490" s="418">
        <f t="shared" si="376"/>
        <v>0</v>
      </c>
      <c r="PF490" s="418">
        <f t="shared" si="376"/>
        <v>0</v>
      </c>
      <c r="PG490" s="418">
        <f t="shared" si="376"/>
        <v>0</v>
      </c>
      <c r="PH490" s="418">
        <f t="shared" si="376"/>
        <v>0</v>
      </c>
      <c r="PI490" s="418">
        <f t="shared" si="376"/>
        <v>0</v>
      </c>
      <c r="PJ490" s="418">
        <f t="shared" ref="PJ490:PT490" si="377">SUM(PJ466:PJ489)</f>
        <v>0</v>
      </c>
      <c r="PK490" s="418">
        <f t="shared" si="377"/>
        <v>0</v>
      </c>
      <c r="PL490" s="418">
        <f t="shared" si="377"/>
        <v>0</v>
      </c>
      <c r="PM490" s="418">
        <f t="shared" si="377"/>
        <v>0</v>
      </c>
      <c r="PN490" s="418">
        <f t="shared" si="377"/>
        <v>0</v>
      </c>
      <c r="PO490" s="418">
        <f t="shared" si="377"/>
        <v>0</v>
      </c>
      <c r="PP490" s="418">
        <f t="shared" si="377"/>
        <v>0</v>
      </c>
      <c r="PQ490" s="418">
        <f t="shared" si="377"/>
        <v>0</v>
      </c>
      <c r="PR490" s="418">
        <f t="shared" si="377"/>
        <v>0</v>
      </c>
      <c r="PS490" s="418">
        <f t="shared" si="377"/>
        <v>0</v>
      </c>
      <c r="PT490" s="418">
        <f t="shared" si="377"/>
        <v>0</v>
      </c>
    </row>
    <row r="491" spans="1:436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36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36" s="144" customFormat="1" x14ac:dyDescent="0.2">
      <c r="A493" s="1"/>
      <c r="B493" s="1">
        <v>1</v>
      </c>
      <c r="C493" s="166">
        <f t="shared" ref="C493:C516" ca="1" si="378">C142-C169</f>
        <v>38</v>
      </c>
      <c r="D493" s="167">
        <f t="shared" ref="D493:D517" ca="1" si="379">IF(C7&gt;0,C493/C7,0)</f>
        <v>0.12925170068027211</v>
      </c>
      <c r="E493" s="187">
        <f ca="1">RANK(D493,$D$493:$D$516,1)</f>
        <v>22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36" s="144" customFormat="1" x14ac:dyDescent="0.2">
      <c r="A494" s="55"/>
      <c r="B494" s="1">
        <v>2</v>
      </c>
      <c r="C494" s="166">
        <f t="shared" ca="1" si="378"/>
        <v>12</v>
      </c>
      <c r="D494" s="167">
        <f t="shared" ca="1" si="379"/>
        <v>0.10169491525423729</v>
      </c>
      <c r="E494" s="187">
        <f t="shared" ref="E494:E516" ca="1" si="380">RANK(D494,$D$493:$D$516,1)</f>
        <v>14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36" s="144" customFormat="1" x14ac:dyDescent="0.2">
      <c r="A495" s="1"/>
      <c r="B495" s="1">
        <v>3</v>
      </c>
      <c r="C495" s="166">
        <f t="shared" ca="1" si="378"/>
        <v>14</v>
      </c>
      <c r="D495" s="167">
        <f t="shared" ca="1" si="379"/>
        <v>0.17948717948717949</v>
      </c>
      <c r="E495" s="187">
        <f t="shared" ca="1" si="380"/>
        <v>24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36" s="144" customFormat="1" x14ac:dyDescent="0.2">
      <c r="A496" s="55"/>
      <c r="B496" s="1">
        <v>4</v>
      </c>
      <c r="C496" s="166">
        <f t="shared" ca="1" si="378"/>
        <v>12</v>
      </c>
      <c r="D496" s="167">
        <f t="shared" ca="1" si="379"/>
        <v>0.12</v>
      </c>
      <c r="E496" s="187">
        <f t="shared" ca="1" si="380"/>
        <v>21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378"/>
        <v>52</v>
      </c>
      <c r="D497" s="167">
        <f t="shared" ca="1" si="379"/>
        <v>0.10855949895615867</v>
      </c>
      <c r="E497" s="187">
        <f t="shared" ca="1" si="380"/>
        <v>18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378"/>
        <v>6</v>
      </c>
      <c r="D498" s="167">
        <f t="shared" ca="1" si="379"/>
        <v>0.10714285714285714</v>
      </c>
      <c r="E498" s="187">
        <f t="shared" ca="1" si="380"/>
        <v>16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378"/>
        <v>3</v>
      </c>
      <c r="D499" s="167">
        <f t="shared" ca="1" si="379"/>
        <v>3.0303030303030304E-2</v>
      </c>
      <c r="E499" s="187">
        <f t="shared" ca="1" si="380"/>
        <v>4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378"/>
        <v>120</v>
      </c>
      <c r="D500" s="167">
        <f t="shared" ca="1" si="379"/>
        <v>0.10265183917878529</v>
      </c>
      <c r="E500" s="187">
        <f t="shared" ca="1" si="380"/>
        <v>15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378"/>
        <v>13</v>
      </c>
      <c r="D501" s="167">
        <f t="shared" ca="1" si="379"/>
        <v>6.6666666666666666E-2</v>
      </c>
      <c r="E501" s="187">
        <f t="shared" ca="1" si="380"/>
        <v>9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378"/>
        <v>45</v>
      </c>
      <c r="D502" s="167">
        <f t="shared" ca="1" si="379"/>
        <v>0.15</v>
      </c>
      <c r="E502" s="187">
        <f t="shared" ca="1" si="380"/>
        <v>23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378"/>
        <v>65</v>
      </c>
      <c r="D503" s="167">
        <f t="shared" ca="1" si="379"/>
        <v>0.11187607573149742</v>
      </c>
      <c r="E503" s="187">
        <f t="shared" ca="1" si="380"/>
        <v>19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378"/>
        <v>26</v>
      </c>
      <c r="D504" s="167">
        <f t="shared" ca="1" si="379"/>
        <v>2.2968197879858657E-2</v>
      </c>
      <c r="E504" s="187">
        <f t="shared" ca="1" si="380"/>
        <v>2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378"/>
        <v>4</v>
      </c>
      <c r="D505" s="167">
        <f t="shared" ca="1" si="379"/>
        <v>4.3010752688172046E-2</v>
      </c>
      <c r="E505" s="187">
        <f t="shared" ca="1" si="380"/>
        <v>5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378"/>
        <v>12</v>
      </c>
      <c r="D506" s="167">
        <f t="shared" ca="1" si="379"/>
        <v>2.575107296137339E-2</v>
      </c>
      <c r="E506" s="187">
        <f t="shared" ca="1" si="380"/>
        <v>3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378"/>
        <v>31</v>
      </c>
      <c r="D507" s="167">
        <f t="shared" ca="1" si="379"/>
        <v>4.7839506172839504E-2</v>
      </c>
      <c r="E507" s="187">
        <f t="shared" ca="1" si="380"/>
        <v>6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378"/>
        <v>27</v>
      </c>
      <c r="D508" s="167">
        <f t="shared" ca="1" si="379"/>
        <v>9.2150170648464161E-2</v>
      </c>
      <c r="E508" s="187">
        <f t="shared" ca="1" si="380"/>
        <v>13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378"/>
        <v>24</v>
      </c>
      <c r="D509" s="167">
        <f t="shared" ca="1" si="379"/>
        <v>7.2727272727272724E-2</v>
      </c>
      <c r="E509" s="187">
        <f t="shared" ca="1" si="380"/>
        <v>11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378"/>
        <v>15</v>
      </c>
      <c r="D510" s="167">
        <f t="shared" ca="1" si="379"/>
        <v>5.1194539249146756E-2</v>
      </c>
      <c r="E510" s="187">
        <f t="shared" ca="1" si="380"/>
        <v>7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378"/>
        <v>1</v>
      </c>
      <c r="D511" s="167">
        <f t="shared" ca="1" si="379"/>
        <v>1.8181818181818181E-2</v>
      </c>
      <c r="E511" s="187">
        <f t="shared" ca="1" si="380"/>
        <v>1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378"/>
        <v>17</v>
      </c>
      <c r="D512" s="167">
        <f t="shared" ca="1" si="379"/>
        <v>0.11971830985915492</v>
      </c>
      <c r="E512" s="187">
        <f t="shared" ca="1" si="380"/>
        <v>20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378"/>
        <v>40</v>
      </c>
      <c r="D513" s="167">
        <f t="shared" ca="1" si="379"/>
        <v>0.1078167115902965</v>
      </c>
      <c r="E513" s="187">
        <f t="shared" ca="1" si="380"/>
        <v>17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378"/>
        <v>62</v>
      </c>
      <c r="D514" s="167">
        <f t="shared" ca="1" si="379"/>
        <v>6.9662921348314602E-2</v>
      </c>
      <c r="E514" s="187">
        <f t="shared" ca="1" si="380"/>
        <v>10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378"/>
        <v>172</v>
      </c>
      <c r="D515" s="167">
        <f t="shared" ca="1" si="379"/>
        <v>9.0957165520888422E-2</v>
      </c>
      <c r="E515" s="187">
        <f t="shared" ca="1" si="380"/>
        <v>12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378"/>
        <v>11</v>
      </c>
      <c r="D516" s="167">
        <f t="shared" ca="1" si="379"/>
        <v>5.4187192118226604E-2</v>
      </c>
      <c r="E516" s="187">
        <f t="shared" ca="1" si="380"/>
        <v>8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822</v>
      </c>
      <c r="D517" s="171">
        <f t="shared" ca="1" si="379"/>
        <v>7.9992214869599065E-2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381">C7-C34-C61-C88-C115-C142</f>
        <v>66</v>
      </c>
      <c r="D520" s="167">
        <f t="shared" ref="D520:D544" ca="1" si="382">IF(C7&gt;0,C520/C7,0)</f>
        <v>0.22448979591836735</v>
      </c>
      <c r="E520" s="186">
        <f ca="1">RANK(D520,$D$520:$D$543,1)</f>
        <v>19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381"/>
        <v>23</v>
      </c>
      <c r="D521" s="167">
        <f t="shared" ca="1" si="382"/>
        <v>0.19491525423728814</v>
      </c>
      <c r="E521" s="186">
        <f t="shared" ref="E521:E543" ca="1" si="383">RANK(D521,$D$520:$D$543,1)</f>
        <v>14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381"/>
        <v>11</v>
      </c>
      <c r="D522" s="167">
        <f t="shared" ca="1" si="382"/>
        <v>0.14102564102564102</v>
      </c>
      <c r="E522" s="186">
        <f t="shared" ca="1" si="383"/>
        <v>10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381"/>
        <v>11</v>
      </c>
      <c r="D523" s="167">
        <f t="shared" ca="1" si="382"/>
        <v>0.11</v>
      </c>
      <c r="E523" s="186">
        <f t="shared" ca="1" si="383"/>
        <v>3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381"/>
        <v>57</v>
      </c>
      <c r="D524" s="320">
        <f t="shared" ca="1" si="382"/>
        <v>0.11899791231732777</v>
      </c>
      <c r="E524" s="324">
        <f t="shared" ca="1" si="383"/>
        <v>5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381"/>
        <v>4</v>
      </c>
      <c r="D525" s="320">
        <f t="shared" ca="1" si="382"/>
        <v>7.1428571428571425E-2</v>
      </c>
      <c r="E525" s="324">
        <f t="shared" ca="1" si="383"/>
        <v>1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381"/>
        <v>12</v>
      </c>
      <c r="D526" s="320">
        <f t="shared" ca="1" si="382"/>
        <v>0.12121212121212122</v>
      </c>
      <c r="E526" s="324">
        <f t="shared" ca="1" si="383"/>
        <v>6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381"/>
        <v>297</v>
      </c>
      <c r="D527" s="320">
        <f t="shared" ca="1" si="382"/>
        <v>0.2540633019674936</v>
      </c>
      <c r="E527" s="324">
        <f t="shared" ca="1" si="383"/>
        <v>21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381"/>
        <v>21</v>
      </c>
      <c r="D528" s="320">
        <f t="shared" ca="1" si="382"/>
        <v>0.1076923076923077</v>
      </c>
      <c r="E528" s="324">
        <f t="shared" ca="1" si="383"/>
        <v>2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381"/>
        <v>72</v>
      </c>
      <c r="D529" s="320">
        <f t="shared" ca="1" si="382"/>
        <v>0.24</v>
      </c>
      <c r="E529" s="324">
        <f t="shared" ca="1" si="383"/>
        <v>20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381"/>
        <v>96</v>
      </c>
      <c r="D530" s="320">
        <f t="shared" ca="1" si="382"/>
        <v>0.16523235800344235</v>
      </c>
      <c r="E530" s="324">
        <f t="shared" ca="1" si="383"/>
        <v>11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381"/>
        <v>359</v>
      </c>
      <c r="D531" s="320">
        <f t="shared" ca="1" si="382"/>
        <v>0.31713780918727913</v>
      </c>
      <c r="E531" s="324">
        <f t="shared" ca="1" si="383"/>
        <v>23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381"/>
        <v>25</v>
      </c>
      <c r="D532" s="320">
        <f t="shared" ca="1" si="382"/>
        <v>0.26881720430107525</v>
      </c>
      <c r="E532" s="324">
        <f t="shared" ca="1" si="383"/>
        <v>22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381"/>
        <v>53</v>
      </c>
      <c r="D533" s="320">
        <f t="shared" ca="1" si="382"/>
        <v>0.11373390557939914</v>
      </c>
      <c r="E533" s="324">
        <f t="shared" ca="1" si="383"/>
        <v>4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381"/>
        <v>79</v>
      </c>
      <c r="D534" s="320">
        <f t="shared" ca="1" si="382"/>
        <v>0.12191358024691358</v>
      </c>
      <c r="E534" s="324">
        <f t="shared" ca="1" si="383"/>
        <v>7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381"/>
        <v>39</v>
      </c>
      <c r="D535" s="320">
        <f t="shared" ca="1" si="382"/>
        <v>0.13310580204778158</v>
      </c>
      <c r="E535" s="324">
        <f t="shared" ca="1" si="383"/>
        <v>9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381"/>
        <v>70</v>
      </c>
      <c r="D536" s="320">
        <f t="shared" ca="1" si="382"/>
        <v>0.21212121212121213</v>
      </c>
      <c r="E536" s="324">
        <f t="shared" ca="1" si="383"/>
        <v>17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381"/>
        <v>94</v>
      </c>
      <c r="D537" s="320">
        <f t="shared" ca="1" si="382"/>
        <v>0.32081911262798635</v>
      </c>
      <c r="E537" s="324">
        <f t="shared" ca="1" si="383"/>
        <v>24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381"/>
        <v>12</v>
      </c>
      <c r="D538" s="320">
        <f t="shared" ca="1" si="382"/>
        <v>0.21818181818181817</v>
      </c>
      <c r="E538" s="324">
        <f t="shared" ca="1" si="383"/>
        <v>18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381"/>
        <v>18</v>
      </c>
      <c r="D539" s="320">
        <f t="shared" ca="1" si="382"/>
        <v>0.12676056338028169</v>
      </c>
      <c r="E539" s="324">
        <f t="shared" ca="1" si="383"/>
        <v>8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381"/>
        <v>66</v>
      </c>
      <c r="D540" s="320">
        <f t="shared" ca="1" si="382"/>
        <v>0.17789757412398921</v>
      </c>
      <c r="E540" s="324">
        <f t="shared" ca="1" si="383"/>
        <v>13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381"/>
        <v>179</v>
      </c>
      <c r="D541" s="320">
        <f t="shared" ca="1" si="382"/>
        <v>0.20112359550561798</v>
      </c>
      <c r="E541" s="324">
        <f t="shared" ca="1" si="383"/>
        <v>15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381"/>
        <v>313</v>
      </c>
      <c r="D542" s="320">
        <f t="shared" ca="1" si="382"/>
        <v>0.16552088841882601</v>
      </c>
      <c r="E542" s="324">
        <f t="shared" ca="1" si="383"/>
        <v>12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381"/>
        <v>43</v>
      </c>
      <c r="D543" s="320">
        <f t="shared" ca="1" si="382"/>
        <v>0.21182266009852216</v>
      </c>
      <c r="E543" s="324">
        <f t="shared" ca="1" si="383"/>
        <v>16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2020</v>
      </c>
      <c r="D544" s="171">
        <f t="shared" ca="1" si="382"/>
        <v>0.19657454262358895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13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13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13" x14ac:dyDescent="0.2">
      <c r="B547" s="1">
        <v>1</v>
      </c>
      <c r="C547" s="166">
        <f ca="1">(25-E34)*$C$58+(25-E61)*$C$85+(25-E88)*$C$112+(25-E115)*$C$139+(25-E142)*$C$166+(25-E169)*$C$193</f>
        <v>81443</v>
      </c>
      <c r="D547" s="467">
        <f t="shared" ref="D547:D570" ca="1" si="384">RANK(C547,$C$547:$C$570)</f>
        <v>18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</row>
    <row r="548" spans="1:413" x14ac:dyDescent="0.2">
      <c r="A548" s="55"/>
      <c r="B548" s="1">
        <v>2</v>
      </c>
      <c r="C548" s="166">
        <f t="shared" ref="C548:C570" ca="1" si="385">(25-E35)*$C$58+(25-E62)*$C$85+(25-E89)*$C$112+(25-E116)*$C$139+(25-E143)*$C$166+(25-E170)*$C$193</f>
        <v>27991</v>
      </c>
      <c r="D548" s="467">
        <f t="shared" ca="1" si="384"/>
        <v>23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</row>
    <row r="549" spans="1:413" x14ac:dyDescent="0.2">
      <c r="B549" s="1">
        <v>3</v>
      </c>
      <c r="C549" s="166">
        <f t="shared" ca="1" si="385"/>
        <v>22446</v>
      </c>
      <c r="D549" s="467">
        <f t="shared" ca="1" si="384"/>
        <v>24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</row>
    <row r="550" spans="1:413" x14ac:dyDescent="0.2">
      <c r="A550" s="55"/>
      <c r="B550" s="1">
        <v>4</v>
      </c>
      <c r="C550" s="166">
        <f t="shared" ca="1" si="385"/>
        <v>30639</v>
      </c>
      <c r="D550" s="467">
        <f t="shared" ca="1" si="384"/>
        <v>22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</row>
    <row r="551" spans="1:413" s="144" customFormat="1" x14ac:dyDescent="0.2">
      <c r="A551" s="318"/>
      <c r="B551" s="318">
        <v>5</v>
      </c>
      <c r="C551" s="319">
        <f t="shared" ca="1" si="385"/>
        <v>99675</v>
      </c>
      <c r="D551" s="467">
        <f t="shared" ca="1" si="384"/>
        <v>13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</row>
    <row r="552" spans="1:413" s="144" customFormat="1" x14ac:dyDescent="0.2">
      <c r="A552" s="55"/>
      <c r="B552" s="318">
        <v>6</v>
      </c>
      <c r="C552" s="319">
        <f t="shared" ca="1" si="385"/>
        <v>158319</v>
      </c>
      <c r="D552" s="467">
        <f t="shared" ca="1" si="384"/>
        <v>5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</row>
    <row r="553" spans="1:413" s="144" customFormat="1" x14ac:dyDescent="0.2">
      <c r="A553" s="318"/>
      <c r="B553" s="318">
        <v>7</v>
      </c>
      <c r="C553" s="319">
        <f t="shared" ca="1" si="385"/>
        <v>50222</v>
      </c>
      <c r="D553" s="467">
        <f t="shared" ca="1" si="384"/>
        <v>21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</row>
    <row r="554" spans="1:413" s="144" customFormat="1" x14ac:dyDescent="0.2">
      <c r="A554" s="55"/>
      <c r="B554" s="318">
        <v>8</v>
      </c>
      <c r="C554" s="319">
        <f t="shared" ca="1" si="385"/>
        <v>86095</v>
      </c>
      <c r="D554" s="467">
        <f t="shared" ca="1" si="384"/>
        <v>16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</row>
    <row r="555" spans="1:413" s="144" customFormat="1" x14ac:dyDescent="0.2">
      <c r="A555" s="318"/>
      <c r="B555" s="318">
        <v>9</v>
      </c>
      <c r="C555" s="319">
        <f t="shared" ca="1" si="385"/>
        <v>142554</v>
      </c>
      <c r="D555" s="467">
        <f t="shared" ca="1" si="384"/>
        <v>7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</row>
    <row r="556" spans="1:413" s="144" customFormat="1" x14ac:dyDescent="0.2">
      <c r="A556" s="55"/>
      <c r="B556" s="318">
        <v>10</v>
      </c>
      <c r="C556" s="319">
        <f t="shared" ca="1" si="385"/>
        <v>59178</v>
      </c>
      <c r="D556" s="467">
        <f t="shared" ca="1" si="384"/>
        <v>20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</row>
    <row r="557" spans="1:413" s="144" customFormat="1" x14ac:dyDescent="0.2">
      <c r="A557" s="318"/>
      <c r="B557" s="318">
        <v>11</v>
      </c>
      <c r="C557" s="319">
        <f t="shared" ca="1" si="385"/>
        <v>126249</v>
      </c>
      <c r="D557" s="467">
        <f t="shared" ca="1" si="384"/>
        <v>10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</row>
    <row r="558" spans="1:413" s="144" customFormat="1" x14ac:dyDescent="0.2">
      <c r="A558" s="55"/>
      <c r="B558" s="318">
        <v>12</v>
      </c>
      <c r="C558" s="319">
        <f t="shared" ca="1" si="385"/>
        <v>135128</v>
      </c>
      <c r="D558" s="467">
        <f t="shared" ca="1" si="384"/>
        <v>9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</row>
    <row r="559" spans="1:413" s="144" customFormat="1" x14ac:dyDescent="0.2">
      <c r="A559" s="318"/>
      <c r="B559" s="318">
        <v>13</v>
      </c>
      <c r="C559" s="319">
        <f t="shared" ca="1" si="385"/>
        <v>84136</v>
      </c>
      <c r="D559" s="467">
        <f t="shared" ca="1" si="384"/>
        <v>17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</row>
    <row r="560" spans="1:413" s="144" customFormat="1" x14ac:dyDescent="0.2">
      <c r="A560" s="55"/>
      <c r="B560" s="318">
        <v>14</v>
      </c>
      <c r="C560" s="319">
        <f t="shared" ca="1" si="385"/>
        <v>208889</v>
      </c>
      <c r="D560" s="467">
        <f t="shared" ca="1" si="384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</row>
    <row r="561" spans="1:413" s="144" customFormat="1" x14ac:dyDescent="0.2">
      <c r="A561" s="318"/>
      <c r="B561" s="318">
        <v>15</v>
      </c>
      <c r="C561" s="319">
        <f t="shared" ca="1" si="385"/>
        <v>196819</v>
      </c>
      <c r="D561" s="467">
        <f t="shared" ca="1" si="384"/>
        <v>2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</row>
    <row r="562" spans="1:413" s="144" customFormat="1" x14ac:dyDescent="0.2">
      <c r="A562" s="55"/>
      <c r="B562" s="318">
        <v>16</v>
      </c>
      <c r="C562" s="319">
        <f t="shared" ca="1" si="385"/>
        <v>175523</v>
      </c>
      <c r="D562" s="467">
        <f t="shared" ca="1" si="384"/>
        <v>3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</row>
    <row r="563" spans="1:413" s="144" customFormat="1" x14ac:dyDescent="0.2">
      <c r="A563" s="318"/>
      <c r="B563" s="318">
        <v>17</v>
      </c>
      <c r="C563" s="319">
        <f t="shared" ca="1" si="385"/>
        <v>143164</v>
      </c>
      <c r="D563" s="467">
        <f t="shared" ca="1" si="384"/>
        <v>6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</row>
    <row r="564" spans="1:413" s="144" customFormat="1" x14ac:dyDescent="0.2">
      <c r="A564" s="55"/>
      <c r="B564" s="318">
        <v>18</v>
      </c>
      <c r="C564" s="319">
        <f t="shared" ca="1" si="385"/>
        <v>66067</v>
      </c>
      <c r="D564" s="467">
        <f t="shared" ca="1" si="384"/>
        <v>19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</row>
    <row r="565" spans="1:413" s="144" customFormat="1" x14ac:dyDescent="0.2">
      <c r="A565" s="318"/>
      <c r="B565" s="318">
        <v>19</v>
      </c>
      <c r="C565" s="319">
        <f t="shared" ca="1" si="385"/>
        <v>125603</v>
      </c>
      <c r="D565" s="467">
        <f t="shared" ca="1" si="384"/>
        <v>11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</row>
    <row r="566" spans="1:413" s="144" customFormat="1" x14ac:dyDescent="0.2">
      <c r="A566" s="55"/>
      <c r="B566" s="318">
        <v>20</v>
      </c>
      <c r="C566" s="319">
        <f t="shared" ca="1" si="385"/>
        <v>91547</v>
      </c>
      <c r="D566" s="467">
        <f t="shared" ca="1" si="384"/>
        <v>15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</row>
    <row r="567" spans="1:413" s="144" customFormat="1" x14ac:dyDescent="0.2">
      <c r="A567" s="318"/>
      <c r="B567" s="318">
        <v>21</v>
      </c>
      <c r="C567" s="319">
        <f t="shared" ca="1" si="385"/>
        <v>95219</v>
      </c>
      <c r="D567" s="467">
        <f t="shared" ca="1" si="384"/>
        <v>14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</row>
    <row r="568" spans="1:413" s="144" customFormat="1" x14ac:dyDescent="0.2">
      <c r="A568" s="55"/>
      <c r="B568" s="318">
        <v>22</v>
      </c>
      <c r="C568" s="319">
        <f t="shared" ca="1" si="385"/>
        <v>167859</v>
      </c>
      <c r="D568" s="467">
        <f t="shared" ca="1" si="384"/>
        <v>4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</row>
    <row r="569" spans="1:413" s="144" customFormat="1" x14ac:dyDescent="0.2">
      <c r="A569" s="318"/>
      <c r="B569" s="318">
        <v>23</v>
      </c>
      <c r="C569" s="319">
        <f t="shared" ca="1" si="385"/>
        <v>140837</v>
      </c>
      <c r="D569" s="467">
        <f t="shared" ca="1" si="384"/>
        <v>8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</row>
    <row r="570" spans="1:413" s="144" customFormat="1" x14ac:dyDescent="0.2">
      <c r="A570" s="55"/>
      <c r="B570" s="318">
        <v>24</v>
      </c>
      <c r="C570" s="319">
        <f t="shared" ca="1" si="385"/>
        <v>125165</v>
      </c>
      <c r="D570" s="467">
        <f t="shared" ca="1" si="384"/>
        <v>12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</row>
    <row r="571" spans="1:413" s="144" customFormat="1" x14ac:dyDescent="0.2">
      <c r="A571" s="1"/>
      <c r="B571" s="27" t="s">
        <v>45</v>
      </c>
      <c r="C571" s="277">
        <f ca="1">SUM(C547:C570)</f>
        <v>2640767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13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13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13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13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13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harperd</cp:lastModifiedBy>
  <cp:lastPrinted>2005-12-23T16:02:52Z</cp:lastPrinted>
  <dcterms:created xsi:type="dcterms:W3CDTF">1999-10-18T13:05:32Z</dcterms:created>
  <dcterms:modified xsi:type="dcterms:W3CDTF">2016-10-17T14:07:01Z</dcterms:modified>
</cp:coreProperties>
</file>