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ainesj\Documents\Tasks\PRA\RAChallenge\"/>
    </mc:Choice>
  </mc:AlternateContent>
  <bookViews>
    <workbookView xWindow="0" yWindow="0" windowWidth="25200" windowHeight="12570" tabRatio="696"/>
  </bookViews>
  <sheets>
    <sheet name="Placement Rate" sheetId="15" r:id="rId1"/>
    <sheet name="Average Days-to-Employment" sheetId="9" r:id="rId2"/>
  </sheets>
  <definedNames>
    <definedName name="_xlnm.Print_Area" localSheetId="1">'Average Days-to-Employment'!$A$2:$H$45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9" l="1"/>
  <c r="E30" i="9"/>
  <c r="D30" i="9"/>
  <c r="C30" i="9"/>
  <c r="H29" i="9"/>
  <c r="F29" i="9"/>
  <c r="H27" i="9"/>
  <c r="F27" i="9"/>
  <c r="H18" i="9"/>
  <c r="F18" i="9"/>
  <c r="H19" i="9"/>
  <c r="F19" i="9"/>
  <c r="H22" i="9"/>
  <c r="F22" i="9"/>
  <c r="H17" i="9"/>
  <c r="F17" i="9"/>
  <c r="H21" i="9"/>
  <c r="F21" i="9"/>
  <c r="H26" i="9"/>
  <c r="F26" i="9"/>
  <c r="H23" i="9"/>
  <c r="F23" i="9"/>
  <c r="H15" i="9"/>
  <c r="F15" i="9"/>
  <c r="H28" i="9"/>
  <c r="F28" i="9"/>
  <c r="H11" i="9"/>
  <c r="F11" i="9"/>
  <c r="H14" i="9"/>
  <c r="F14" i="9"/>
  <c r="H9" i="9"/>
  <c r="F9" i="9"/>
  <c r="H10" i="9"/>
  <c r="F10" i="9"/>
  <c r="H25" i="9"/>
  <c r="F25" i="9"/>
  <c r="H13" i="9"/>
  <c r="F13" i="9"/>
  <c r="H12" i="9"/>
  <c r="F12" i="9"/>
  <c r="H8" i="9"/>
  <c r="F8" i="9"/>
  <c r="H16" i="9"/>
  <c r="F16" i="9"/>
  <c r="H7" i="9"/>
  <c r="F7" i="9"/>
  <c r="H24" i="9"/>
  <c r="F24" i="9"/>
  <c r="H6" i="9"/>
  <c r="F6" i="9"/>
  <c r="H20" i="9"/>
  <c r="F20" i="9"/>
  <c r="D30" i="15"/>
  <c r="C30" i="15"/>
  <c r="E17" i="15"/>
  <c r="E25" i="15"/>
  <c r="E24" i="15"/>
  <c r="E10" i="15"/>
  <c r="E18" i="15"/>
  <c r="E26" i="15"/>
  <c r="E19" i="15"/>
  <c r="E12" i="15"/>
  <c r="E16" i="15"/>
  <c r="E9" i="15"/>
  <c r="E7" i="15"/>
  <c r="E13" i="15"/>
  <c r="E22" i="15"/>
  <c r="E20" i="15"/>
  <c r="E15" i="15"/>
  <c r="E14" i="15"/>
  <c r="E21" i="15"/>
  <c r="E11" i="15"/>
  <c r="E6" i="15"/>
  <c r="E28" i="15"/>
  <c r="E29" i="15"/>
  <c r="E8" i="15"/>
  <c r="E23" i="15"/>
  <c r="E27" i="15"/>
  <c r="A6" i="15" l="1"/>
  <c r="A24" i="15"/>
  <c r="A8" i="15"/>
  <c r="A20" i="15"/>
  <c r="A26" i="15"/>
  <c r="A27" i="15"/>
  <c r="A10" i="15"/>
  <c r="E30" i="15"/>
  <c r="A12" i="9"/>
  <c r="H30" i="9"/>
  <c r="A16" i="9"/>
  <c r="A21" i="9"/>
  <c r="A19" i="9"/>
  <c r="A25" i="9"/>
  <c r="A26" i="9"/>
  <c r="A24" i="9"/>
  <c r="A7" i="9"/>
  <c r="A13" i="9"/>
  <c r="A14" i="9"/>
  <c r="A23" i="9"/>
  <c r="A22" i="9"/>
  <c r="A29" i="9"/>
  <c r="A14" i="15"/>
  <c r="A7" i="15"/>
  <c r="A12" i="15"/>
  <c r="A29" i="15"/>
  <c r="A11" i="15"/>
  <c r="A22" i="15"/>
  <c r="A9" i="15"/>
  <c r="A18" i="15"/>
  <c r="A25" i="15"/>
  <c r="A23" i="15"/>
  <c r="A28" i="15"/>
  <c r="A15" i="15"/>
  <c r="A13" i="15"/>
  <c r="A19" i="15"/>
  <c r="A21" i="15"/>
  <c r="A16" i="15"/>
  <c r="A17" i="15"/>
  <c r="A9" i="9"/>
  <c r="A17" i="9"/>
  <c r="A10" i="9"/>
  <c r="A28" i="9"/>
  <c r="A18" i="9"/>
  <c r="F30" i="9"/>
  <c r="A20" i="9"/>
  <c r="A11" i="9"/>
  <c r="A15" i="9"/>
  <c r="A27" i="9"/>
  <c r="A6" i="9"/>
  <c r="A8" i="9"/>
</calcChain>
</file>

<file path=xl/sharedStrings.xml><?xml version="1.0" encoding="utf-8"?>
<sst xmlns="http://schemas.openxmlformats.org/spreadsheetml/2006/main" count="29" uniqueCount="19">
  <si>
    <t>Excludes RA Claimants Who Returned to the Same Employer</t>
  </si>
  <si>
    <t>Rank</t>
  </si>
  <si>
    <t>LWDA</t>
  </si>
  <si>
    <t>Total RA Claimants Placed</t>
  </si>
  <si>
    <t>Placement Rate</t>
  </si>
  <si>
    <t>Statewide Totals</t>
  </si>
  <si>
    <t>RA claimants who returned to the same employers from which they separated are not included.</t>
  </si>
  <si>
    <t>Total RA Claimants:  The unique count of individuals who received their first payment during the reporting period.</t>
  </si>
  <si>
    <t>Total RA Claimants Placed:  The unique count of individuals who were found employed through case management follow-up, New Hire data, UI or WRIS wage data.</t>
  </si>
  <si>
    <t>Total Days-to- Employment</t>
  </si>
  <si>
    <t>Average Days-to-Employment</t>
  </si>
  <si>
    <t>Total RA Claimants Engaged</t>
  </si>
  <si>
    <t xml:space="preserve"> Engagement Rate</t>
  </si>
  <si>
    <t>Total RA Claimants Engaged:  The unique count of individuals who were found employed through case management follow-up or New Hire  data.  Individuals who were found employed solely through the use of UI and/or WRIS wage data have been excluded, as their actual hire date is not available.</t>
  </si>
  <si>
    <t xml:space="preserve">Total Days-to-Employment:  Data is based upon individuals with placement information entered directly into the system or who were found employed through the New Hire report. </t>
  </si>
  <si>
    <t>Reemployment Challenge - Placement Rate Report</t>
  </si>
  <si>
    <t>Reemployment Challenge - Average Days-to-Employment Report</t>
  </si>
  <si>
    <r>
      <t xml:space="preserve">Total RA Claimants 
</t>
    </r>
    <r>
      <rPr>
        <sz val="8"/>
        <color theme="1"/>
        <rFont val="Calibri"/>
        <family val="2"/>
        <scheme val="minor"/>
      </rPr>
      <t>(10/1/2016 - 12/31/2016)</t>
    </r>
  </si>
  <si>
    <t>Report Date:  1/20/2017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</si>
</sst>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.0"/>
    <numFmt numFmtId="167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3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3" fontId="1" fillId="4" borderId="8" xfId="0" applyNumberFormat="1" applyFont="1" applyFill="1" applyBorder="1" applyAlignment="1">
      <alignment horizontal="center"/>
    </xf>
    <xf numFmtId="10" fontId="1" fillId="4" borderId="8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Border="1"/>
    <xf numFmtId="0" fontId="1" fillId="0" borderId="0" xfId="0" applyFont="1" applyFill="1" applyBorder="1" applyAlignment="1"/>
    <xf numFmtId="3" fontId="1" fillId="0" borderId="0" xfId="0" applyNumberFormat="1" applyFont="1" applyFill="1" applyBorder="1"/>
    <xf numFmtId="1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0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0" fontId="1" fillId="0" borderId="0" xfId="0" applyNumberFormat="1" applyFont="1"/>
    <xf numFmtId="10" fontId="0" fillId="0" borderId="0" xfId="0" applyNumberFormat="1" applyFont="1"/>
    <xf numFmtId="164" fontId="0" fillId="0" borderId="0" xfId="0" applyNumberFormat="1" applyAlignment="1">
      <alignment horizontal="center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0" fontId="1" fillId="4" borderId="9" xfId="0" applyNumberFormat="1" applyFont="1" applyFill="1" applyBorder="1" applyAlignment="1">
      <alignment horizontal="center"/>
    </xf>
    <xf numFmtId="0" fontId="2" fillId="0" borderId="0" xfId="0" applyFont="1" applyAlignment="1"/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/>
    <xf numFmtId="10" fontId="1" fillId="0" borderId="3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4" borderId="10" xfId="0" applyFont="1" applyFill="1" applyBorder="1" applyAlignment="1"/>
    <xf numFmtId="3" fontId="1" fillId="4" borderId="9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49" fontId="2" fillId="0" borderId="0" xfId="0" applyNumberFormat="1" applyFont="1" applyBorder="1" applyAlignment="1"/>
    <xf numFmtId="10" fontId="1" fillId="2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1" fillId="4" borderId="11" xfId="0" applyFont="1" applyFill="1" applyBorder="1" applyAlignment="1"/>
    <xf numFmtId="3" fontId="4" fillId="4" borderId="11" xfId="0" applyNumberFormat="1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left" wrapText="1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0" fontId="0" fillId="0" borderId="0" xfId="0" applyNumberFormat="1" applyBorder="1"/>
    <xf numFmtId="10" fontId="0" fillId="0" borderId="0" xfId="1" applyNumberFormat="1" applyFont="1"/>
    <xf numFmtId="167" fontId="0" fillId="0" borderId="0" xfId="0" applyNumberFormat="1"/>
    <xf numFmtId="166" fontId="0" fillId="0" borderId="0" xfId="1" applyNumberFormat="1" applyFont="1"/>
    <xf numFmtId="2" fontId="0" fillId="0" borderId="0" xfId="0" applyNumberFormat="1" applyBorder="1"/>
    <xf numFmtId="9" fontId="0" fillId="0" borderId="0" xfId="0" applyNumberFormat="1" applyBorder="1"/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1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</sheetPr>
  <dimension ref="A1:AF41"/>
  <sheetViews>
    <sheetView tabSelected="1" workbookViewId="0"/>
  </sheetViews>
  <sheetFormatPr defaultRowHeight="15" x14ac:dyDescent="0.25"/>
  <cols>
    <col min="1" max="1" width="15.85546875" customWidth="1"/>
    <col min="2" max="2" width="11" customWidth="1"/>
    <col min="3" max="3" width="20" style="45" customWidth="1"/>
    <col min="4" max="4" width="18.140625" customWidth="1"/>
    <col min="5" max="5" width="14.7109375" customWidth="1"/>
    <col min="6" max="15" width="9.140625" style="1"/>
    <col min="16" max="16" width="9.5703125" style="1" bestFit="1" customWidth="1"/>
    <col min="17" max="32" width="9.140625" style="1"/>
  </cols>
  <sheetData>
    <row r="1" spans="1:32" x14ac:dyDescent="0.25">
      <c r="E1" s="78" t="s">
        <v>18</v>
      </c>
    </row>
    <row r="2" spans="1:32" ht="18.75" customHeight="1" x14ac:dyDescent="0.25">
      <c r="A2" s="73" t="s">
        <v>15</v>
      </c>
      <c r="B2" s="73"/>
      <c r="C2" s="73"/>
      <c r="D2" s="73"/>
      <c r="E2" s="73"/>
    </row>
    <row r="3" spans="1:32" ht="18.75" customHeight="1" x14ac:dyDescent="0.25">
      <c r="A3" s="73" t="s">
        <v>0</v>
      </c>
      <c r="B3" s="73"/>
      <c r="C3" s="73"/>
      <c r="D3" s="73"/>
      <c r="E3" s="73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2" ht="12.75" customHeight="1" thickBot="1" x14ac:dyDescent="0.3">
      <c r="A4" s="74"/>
      <c r="B4" s="74"/>
      <c r="C4" s="74"/>
      <c r="D4" s="74"/>
      <c r="E4" s="74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2" ht="36.75" customHeight="1" thickBot="1" x14ac:dyDescent="0.3">
      <c r="A5" s="3" t="s">
        <v>1</v>
      </c>
      <c r="B5" s="4" t="s">
        <v>2</v>
      </c>
      <c r="C5" s="33" t="s">
        <v>17</v>
      </c>
      <c r="D5" s="3" t="s">
        <v>3</v>
      </c>
      <c r="E5" s="50" t="s">
        <v>4</v>
      </c>
    </row>
    <row r="6" spans="1:32" ht="15.75" customHeight="1" x14ac:dyDescent="0.25">
      <c r="A6" s="34">
        <f t="shared" ref="A6:A29" si="0">RANK(E6,$E$6:$E$29,0)</f>
        <v>1</v>
      </c>
      <c r="B6" s="70">
        <v>6</v>
      </c>
      <c r="C6" s="51">
        <v>186</v>
      </c>
      <c r="D6" s="5">
        <v>55</v>
      </c>
      <c r="E6" s="42">
        <f t="shared" ref="E6:E29" si="1">D6/C6</f>
        <v>0.29569892473118281</v>
      </c>
      <c r="G6" s="20"/>
      <c r="H6" s="20"/>
    </row>
    <row r="7" spans="1:32" ht="15.75" customHeight="1" x14ac:dyDescent="0.25">
      <c r="A7" s="35">
        <f t="shared" si="0"/>
        <v>2</v>
      </c>
      <c r="B7" s="7">
        <v>14</v>
      </c>
      <c r="C7" s="56">
        <v>1797</v>
      </c>
      <c r="D7" s="8">
        <v>498</v>
      </c>
      <c r="E7" s="43">
        <f t="shared" si="1"/>
        <v>0.27712854757929883</v>
      </c>
      <c r="G7" s="20"/>
      <c r="H7" s="20"/>
    </row>
    <row r="8" spans="1:32" ht="15.75" customHeight="1" x14ac:dyDescent="0.25">
      <c r="A8" s="35">
        <f t="shared" si="0"/>
        <v>3</v>
      </c>
      <c r="B8" s="7">
        <v>3</v>
      </c>
      <c r="C8" s="56">
        <v>142</v>
      </c>
      <c r="D8" s="8">
        <v>32</v>
      </c>
      <c r="E8" s="43">
        <f t="shared" si="1"/>
        <v>0.22535211267605634</v>
      </c>
      <c r="G8" s="20"/>
      <c r="H8" s="20"/>
      <c r="J8" s="64"/>
      <c r="K8" s="64"/>
      <c r="L8" s="69"/>
      <c r="M8" s="64"/>
      <c r="O8" s="68"/>
      <c r="P8" s="68"/>
      <c r="R8" s="68"/>
      <c r="S8" s="68"/>
    </row>
    <row r="9" spans="1:32" ht="15.75" customHeight="1" x14ac:dyDescent="0.25">
      <c r="A9" s="35">
        <f t="shared" si="0"/>
        <v>4</v>
      </c>
      <c r="B9" s="7">
        <v>15</v>
      </c>
      <c r="C9" s="56">
        <v>2977</v>
      </c>
      <c r="D9" s="8">
        <v>642</v>
      </c>
      <c r="E9" s="43">
        <f t="shared" si="1"/>
        <v>0.21565334229089689</v>
      </c>
      <c r="G9" s="20"/>
      <c r="H9" s="20"/>
      <c r="S9" s="68"/>
    </row>
    <row r="10" spans="1:32" ht="15.75" customHeight="1" x14ac:dyDescent="0.25">
      <c r="A10" s="35">
        <f t="shared" si="0"/>
        <v>5</v>
      </c>
      <c r="B10" s="11">
        <v>21</v>
      </c>
      <c r="C10" s="56">
        <v>2663</v>
      </c>
      <c r="D10" s="8">
        <v>574</v>
      </c>
      <c r="E10" s="43">
        <f t="shared" si="1"/>
        <v>0.21554637626736764</v>
      </c>
      <c r="G10" s="20"/>
      <c r="H10" s="20"/>
    </row>
    <row r="11" spans="1:32" ht="15.75" customHeight="1" x14ac:dyDescent="0.25">
      <c r="A11" s="35">
        <f t="shared" si="0"/>
        <v>6</v>
      </c>
      <c r="B11" s="7">
        <v>7</v>
      </c>
      <c r="C11" s="56">
        <v>145</v>
      </c>
      <c r="D11" s="8">
        <v>30</v>
      </c>
      <c r="E11" s="43">
        <f t="shared" si="1"/>
        <v>0.20689655172413793</v>
      </c>
      <c r="G11" s="20"/>
      <c r="H11" s="20"/>
    </row>
    <row r="12" spans="1:32" ht="15.75" customHeight="1" x14ac:dyDescent="0.25">
      <c r="A12" s="35">
        <f t="shared" si="0"/>
        <v>7</v>
      </c>
      <c r="B12" s="7">
        <v>17</v>
      </c>
      <c r="C12" s="56">
        <v>1225</v>
      </c>
      <c r="D12" s="8">
        <v>250</v>
      </c>
      <c r="E12" s="43">
        <f t="shared" si="1"/>
        <v>0.20408163265306123</v>
      </c>
      <c r="G12" s="20"/>
      <c r="H12" s="20"/>
    </row>
    <row r="13" spans="1:32" ht="15.75" customHeight="1" x14ac:dyDescent="0.25">
      <c r="A13" s="35">
        <f t="shared" si="0"/>
        <v>8</v>
      </c>
      <c r="B13" s="7">
        <v>13</v>
      </c>
      <c r="C13" s="56">
        <v>997</v>
      </c>
      <c r="D13" s="8">
        <v>197</v>
      </c>
      <c r="E13" s="43">
        <f t="shared" si="1"/>
        <v>0.19759277833500502</v>
      </c>
      <c r="G13" s="20"/>
      <c r="H13" s="20"/>
      <c r="J13" s="64"/>
      <c r="L13" s="64"/>
    </row>
    <row r="14" spans="1:32" ht="15.75" customHeight="1" x14ac:dyDescent="0.25">
      <c r="A14" s="35">
        <f t="shared" si="0"/>
        <v>9</v>
      </c>
      <c r="B14" s="7">
        <v>9</v>
      </c>
      <c r="C14" s="56">
        <v>371</v>
      </c>
      <c r="D14" s="8">
        <v>73</v>
      </c>
      <c r="E14" s="43">
        <f t="shared" si="1"/>
        <v>0.19676549865229109</v>
      </c>
      <c r="G14" s="20"/>
      <c r="H14" s="20"/>
    </row>
    <row r="15" spans="1:32" ht="15.75" customHeight="1" x14ac:dyDescent="0.25">
      <c r="A15" s="35">
        <f t="shared" si="0"/>
        <v>10</v>
      </c>
      <c r="B15" s="7">
        <v>10</v>
      </c>
      <c r="C15" s="56">
        <v>849</v>
      </c>
      <c r="D15" s="8">
        <v>166</v>
      </c>
      <c r="E15" s="43">
        <f t="shared" si="1"/>
        <v>0.19552414605418139</v>
      </c>
      <c r="G15" s="20"/>
      <c r="H15" s="20"/>
    </row>
    <row r="16" spans="1:32" ht="15.75" customHeight="1" x14ac:dyDescent="0.25">
      <c r="A16" s="35">
        <f t="shared" si="0"/>
        <v>11</v>
      </c>
      <c r="B16" s="7">
        <v>16</v>
      </c>
      <c r="C16" s="56">
        <v>1149</v>
      </c>
      <c r="D16" s="8">
        <v>219</v>
      </c>
      <c r="E16" s="43">
        <f t="shared" si="1"/>
        <v>0.1906005221932115</v>
      </c>
      <c r="G16" s="20"/>
      <c r="H16" s="20"/>
    </row>
    <row r="17" spans="1:15" ht="15.75" customHeight="1" x14ac:dyDescent="0.25">
      <c r="A17" s="35">
        <f t="shared" si="0"/>
        <v>12</v>
      </c>
      <c r="B17" s="11">
        <v>24</v>
      </c>
      <c r="C17" s="56">
        <v>1665</v>
      </c>
      <c r="D17" s="8">
        <v>312</v>
      </c>
      <c r="E17" s="43">
        <f t="shared" si="1"/>
        <v>0.18738738738738739</v>
      </c>
      <c r="G17" s="20"/>
      <c r="H17" s="20"/>
    </row>
    <row r="18" spans="1:15" ht="15.75" customHeight="1" x14ac:dyDescent="0.25">
      <c r="A18" s="35">
        <f t="shared" si="0"/>
        <v>13</v>
      </c>
      <c r="B18" s="7">
        <v>20</v>
      </c>
      <c r="C18" s="56">
        <v>1068</v>
      </c>
      <c r="D18" s="8">
        <v>197</v>
      </c>
      <c r="E18" s="43">
        <f t="shared" si="1"/>
        <v>0.18445692883895132</v>
      </c>
      <c r="G18" s="20"/>
      <c r="H18" s="20"/>
    </row>
    <row r="19" spans="1:15" ht="15.75" customHeight="1" x14ac:dyDescent="0.25">
      <c r="A19" s="35">
        <f t="shared" si="0"/>
        <v>14</v>
      </c>
      <c r="B19" s="7">
        <v>18</v>
      </c>
      <c r="C19" s="56">
        <v>1101</v>
      </c>
      <c r="D19" s="8">
        <v>197</v>
      </c>
      <c r="E19" s="43">
        <f t="shared" si="1"/>
        <v>0.17892824704813806</v>
      </c>
      <c r="G19" s="20"/>
      <c r="H19" s="20"/>
      <c r="N19" s="20"/>
      <c r="O19" s="20"/>
    </row>
    <row r="20" spans="1:15" ht="15.75" customHeight="1" x14ac:dyDescent="0.25">
      <c r="A20" s="35">
        <f t="shared" si="0"/>
        <v>15</v>
      </c>
      <c r="B20" s="7">
        <v>11</v>
      </c>
      <c r="C20" s="56">
        <v>1537</v>
      </c>
      <c r="D20" s="8">
        <v>255</v>
      </c>
      <c r="E20" s="43">
        <f t="shared" si="1"/>
        <v>0.16590761223162004</v>
      </c>
      <c r="G20" s="20"/>
      <c r="H20" s="20"/>
    </row>
    <row r="21" spans="1:15" ht="15.75" customHeight="1" x14ac:dyDescent="0.25">
      <c r="A21" s="35">
        <f t="shared" si="0"/>
        <v>16</v>
      </c>
      <c r="B21" s="7">
        <v>8</v>
      </c>
      <c r="C21" s="56">
        <v>3417</v>
      </c>
      <c r="D21" s="8">
        <v>565</v>
      </c>
      <c r="E21" s="43">
        <f t="shared" si="1"/>
        <v>0.16534972197834358</v>
      </c>
      <c r="G21" s="20"/>
      <c r="H21" s="20"/>
    </row>
    <row r="22" spans="1:15" ht="15.75" customHeight="1" x14ac:dyDescent="0.25">
      <c r="A22" s="35">
        <f t="shared" si="0"/>
        <v>17</v>
      </c>
      <c r="B22" s="7">
        <v>12</v>
      </c>
      <c r="C22" s="56">
        <v>4824</v>
      </c>
      <c r="D22" s="8">
        <v>779</v>
      </c>
      <c r="E22" s="43">
        <f t="shared" si="1"/>
        <v>0.16148424543946932</v>
      </c>
      <c r="G22" s="20"/>
      <c r="H22" s="20"/>
    </row>
    <row r="23" spans="1:15" ht="15.75" customHeight="1" x14ac:dyDescent="0.25">
      <c r="A23" s="35">
        <f t="shared" si="0"/>
        <v>18</v>
      </c>
      <c r="B23" s="7">
        <v>2</v>
      </c>
      <c r="C23" s="56">
        <v>392</v>
      </c>
      <c r="D23" s="8">
        <v>63</v>
      </c>
      <c r="E23" s="43">
        <f t="shared" si="1"/>
        <v>0.16071428571428573</v>
      </c>
      <c r="G23" s="20"/>
      <c r="H23" s="20"/>
    </row>
    <row r="24" spans="1:15" ht="15.75" customHeight="1" x14ac:dyDescent="0.25">
      <c r="A24" s="35">
        <f t="shared" si="0"/>
        <v>19</v>
      </c>
      <c r="B24" s="11">
        <v>22</v>
      </c>
      <c r="C24" s="56">
        <v>4207</v>
      </c>
      <c r="D24" s="8">
        <v>664</v>
      </c>
      <c r="E24" s="43">
        <f t="shared" si="1"/>
        <v>0.15783218445448063</v>
      </c>
      <c r="G24" s="20"/>
      <c r="H24" s="20"/>
    </row>
    <row r="25" spans="1:15" ht="15.75" customHeight="1" x14ac:dyDescent="0.25">
      <c r="A25" s="35">
        <f t="shared" si="0"/>
        <v>20</v>
      </c>
      <c r="B25" s="11">
        <v>23</v>
      </c>
      <c r="C25" s="56">
        <v>5775</v>
      </c>
      <c r="D25" s="8">
        <v>791</v>
      </c>
      <c r="E25" s="43">
        <f t="shared" si="1"/>
        <v>0.13696969696969696</v>
      </c>
      <c r="G25" s="20"/>
      <c r="H25" s="20"/>
    </row>
    <row r="26" spans="1:15" ht="15.75" customHeight="1" x14ac:dyDescent="0.25">
      <c r="A26" s="35">
        <f t="shared" si="0"/>
        <v>21</v>
      </c>
      <c r="B26" s="7">
        <v>19</v>
      </c>
      <c r="C26" s="56">
        <v>334</v>
      </c>
      <c r="D26" s="8">
        <v>41</v>
      </c>
      <c r="E26" s="43">
        <f t="shared" si="1"/>
        <v>0.12275449101796407</v>
      </c>
      <c r="G26" s="20"/>
      <c r="H26" s="20"/>
    </row>
    <row r="27" spans="1:15" ht="15.75" customHeight="1" x14ac:dyDescent="0.25">
      <c r="A27" s="35">
        <f t="shared" si="0"/>
        <v>22</v>
      </c>
      <c r="B27" s="11">
        <v>1</v>
      </c>
      <c r="C27" s="56">
        <v>780</v>
      </c>
      <c r="D27" s="8">
        <v>91</v>
      </c>
      <c r="E27" s="43">
        <f t="shared" si="1"/>
        <v>0.11666666666666667</v>
      </c>
      <c r="G27" s="20"/>
      <c r="H27" s="20"/>
    </row>
    <row r="28" spans="1:15" ht="15.75" customHeight="1" x14ac:dyDescent="0.25">
      <c r="A28" s="35">
        <f t="shared" si="0"/>
        <v>23</v>
      </c>
      <c r="B28" s="7">
        <v>5</v>
      </c>
      <c r="C28" s="56">
        <v>588</v>
      </c>
      <c r="D28" s="8">
        <v>66</v>
      </c>
      <c r="E28" s="43">
        <f t="shared" si="1"/>
        <v>0.11224489795918367</v>
      </c>
      <c r="G28" s="20"/>
      <c r="H28" s="20"/>
    </row>
    <row r="29" spans="1:15" ht="15.75" customHeight="1" thickBot="1" x14ac:dyDescent="0.3">
      <c r="A29" s="36">
        <f t="shared" si="0"/>
        <v>24</v>
      </c>
      <c r="B29" s="71">
        <v>4</v>
      </c>
      <c r="C29" s="57">
        <v>676</v>
      </c>
      <c r="D29" s="12">
        <v>70</v>
      </c>
      <c r="E29" s="44">
        <f t="shared" si="1"/>
        <v>0.10355029585798817</v>
      </c>
      <c r="G29" s="20"/>
      <c r="H29" s="20"/>
    </row>
    <row r="30" spans="1:15" ht="15.75" customHeight="1" thickBot="1" x14ac:dyDescent="0.3">
      <c r="A30" s="46" t="s">
        <v>5</v>
      </c>
      <c r="B30" s="52"/>
      <c r="C30" s="47">
        <f>SUM(C6:C29)</f>
        <v>38865</v>
      </c>
      <c r="D30" s="53">
        <f>SUM(D6:D29)</f>
        <v>6827</v>
      </c>
      <c r="E30" s="37">
        <f t="shared" ref="E30" si="2">D30/C30</f>
        <v>0.17565933359063424</v>
      </c>
    </row>
    <row r="31" spans="1:15" ht="9.75" customHeight="1" x14ac:dyDescent="0.25">
      <c r="A31" s="21"/>
      <c r="B31" s="21"/>
      <c r="C31" s="22"/>
      <c r="D31" s="22"/>
      <c r="E31" s="23"/>
    </row>
    <row r="32" spans="1:15" ht="14.1" customHeight="1" x14ac:dyDescent="0.25">
      <c r="A32" s="21" t="s">
        <v>6</v>
      </c>
      <c r="B32" s="21"/>
      <c r="C32" s="22"/>
      <c r="D32" s="22"/>
      <c r="E32" s="23"/>
    </row>
    <row r="33" spans="1:5" ht="7.5" customHeight="1" x14ac:dyDescent="0.25">
      <c r="A33" s="21"/>
      <c r="B33" s="21"/>
      <c r="C33" s="22"/>
      <c r="D33" s="22"/>
      <c r="E33" s="23"/>
    </row>
    <row r="34" spans="1:5" ht="14.1" customHeight="1" x14ac:dyDescent="0.25">
      <c r="A34" s="75" t="s">
        <v>7</v>
      </c>
      <c r="B34" s="75"/>
      <c r="C34" s="75"/>
      <c r="D34" s="75"/>
      <c r="E34" s="75"/>
    </row>
    <row r="35" spans="1:5" ht="14.1" customHeight="1" x14ac:dyDescent="0.25">
      <c r="A35" s="75"/>
      <c r="B35" s="75"/>
      <c r="C35" s="75"/>
      <c r="D35" s="75"/>
      <c r="E35" s="75"/>
    </row>
    <row r="36" spans="1:5" ht="7.5" customHeight="1" x14ac:dyDescent="0.25">
      <c r="A36" s="55"/>
      <c r="B36" s="55"/>
      <c r="C36" s="55"/>
      <c r="D36" s="55"/>
      <c r="E36" s="55"/>
    </row>
    <row r="37" spans="1:5" ht="14.1" customHeight="1" x14ac:dyDescent="0.25">
      <c r="A37" s="76" t="s">
        <v>8</v>
      </c>
      <c r="B37" s="76"/>
      <c r="C37" s="76"/>
      <c r="D37" s="76"/>
      <c r="E37" s="76"/>
    </row>
    <row r="38" spans="1:5" ht="14.1" customHeight="1" x14ac:dyDescent="0.25">
      <c r="A38" s="76"/>
      <c r="B38" s="76"/>
      <c r="C38" s="76"/>
      <c r="D38" s="76"/>
      <c r="E38" s="76"/>
    </row>
    <row r="39" spans="1:5" ht="7.5" customHeight="1" x14ac:dyDescent="0.25">
      <c r="A39" s="19"/>
      <c r="C39"/>
    </row>
    <row r="40" spans="1:5" ht="14.1" customHeight="1" x14ac:dyDescent="0.25">
      <c r="A40" s="72"/>
      <c r="B40" s="72"/>
      <c r="C40" s="72"/>
      <c r="D40" s="72"/>
      <c r="E40" s="72"/>
    </row>
    <row r="41" spans="1:5" ht="14.1" customHeight="1" x14ac:dyDescent="0.25">
      <c r="A41" s="72"/>
      <c r="B41" s="72"/>
      <c r="C41" s="72"/>
      <c r="D41" s="72"/>
      <c r="E41" s="72"/>
    </row>
  </sheetData>
  <sortState ref="A6:E29">
    <sortCondition ref="A6:A29"/>
  </sortState>
  <mergeCells count="6">
    <mergeCell ref="A40:E41"/>
    <mergeCell ref="A2:E2"/>
    <mergeCell ref="A3:E3"/>
    <mergeCell ref="A4:E4"/>
    <mergeCell ref="A34:E35"/>
    <mergeCell ref="A37:E38"/>
  </mergeCells>
  <printOptions horizontalCentered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AZ45"/>
  <sheetViews>
    <sheetView zoomScaleNormal="100" workbookViewId="0"/>
  </sheetViews>
  <sheetFormatPr defaultRowHeight="15" x14ac:dyDescent="0.25"/>
  <cols>
    <col min="1" max="1" width="9.85546875" customWidth="1"/>
    <col min="2" max="2" width="7.85546875" customWidth="1"/>
    <col min="3" max="3" width="12.85546875" customWidth="1"/>
    <col min="4" max="4" width="12.42578125" customWidth="1"/>
    <col min="5" max="5" width="13.42578125" customWidth="1"/>
    <col min="6" max="6" width="11.85546875" customWidth="1"/>
    <col min="7" max="8" width="12.140625" customWidth="1"/>
    <col min="12" max="12" width="12" customWidth="1"/>
  </cols>
  <sheetData>
    <row r="1" spans="1:52" x14ac:dyDescent="0.25">
      <c r="H1" s="78" t="s">
        <v>18</v>
      </c>
    </row>
    <row r="2" spans="1:52" ht="18.75" customHeight="1" x14ac:dyDescent="0.25">
      <c r="A2" s="73" t="s">
        <v>16</v>
      </c>
      <c r="B2" s="73"/>
      <c r="C2" s="73"/>
      <c r="D2" s="73"/>
      <c r="E2" s="73"/>
      <c r="F2" s="73"/>
      <c r="G2" s="73"/>
      <c r="H2" s="73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</row>
    <row r="3" spans="1:52" ht="18.75" customHeight="1" x14ac:dyDescent="0.25">
      <c r="A3" s="73" t="s">
        <v>0</v>
      </c>
      <c r="B3" s="73"/>
      <c r="C3" s="73"/>
      <c r="D3" s="73"/>
      <c r="E3" s="73"/>
      <c r="F3" s="73"/>
      <c r="G3" s="73"/>
      <c r="H3" s="73"/>
    </row>
    <row r="4" spans="1:52" ht="8.25" customHeight="1" thickBot="1" x14ac:dyDescent="0.3"/>
    <row r="5" spans="1:52" ht="59.25" customHeight="1" thickBot="1" x14ac:dyDescent="0.3">
      <c r="A5" s="3" t="s">
        <v>1</v>
      </c>
      <c r="B5" s="3" t="s">
        <v>2</v>
      </c>
      <c r="C5" s="4" t="s">
        <v>17</v>
      </c>
      <c r="D5" s="4" t="s">
        <v>3</v>
      </c>
      <c r="E5" s="4" t="s">
        <v>11</v>
      </c>
      <c r="F5" s="4" t="s">
        <v>12</v>
      </c>
      <c r="G5" s="4" t="s">
        <v>9</v>
      </c>
      <c r="H5" s="39" t="s">
        <v>10</v>
      </c>
    </row>
    <row r="6" spans="1:52" ht="15.75" customHeight="1" x14ac:dyDescent="0.25">
      <c r="A6" s="34">
        <f t="shared" ref="A6:A29" si="0">RANK(H6,$H$6:$H$29,1)</f>
        <v>1</v>
      </c>
      <c r="B6" s="70">
        <v>2</v>
      </c>
      <c r="C6" s="51">
        <v>392</v>
      </c>
      <c r="D6" s="5">
        <v>63</v>
      </c>
      <c r="E6" s="5">
        <v>63</v>
      </c>
      <c r="F6" s="58">
        <f>IF(D6=0,"0",E6/D6)</f>
        <v>1</v>
      </c>
      <c r="G6" s="5">
        <v>1418</v>
      </c>
      <c r="H6" s="6">
        <f t="shared" ref="H6:H29" si="1">IF(G6="NULL","N/A",G6/E6)</f>
        <v>22.50793650793651</v>
      </c>
      <c r="J6" s="61"/>
      <c r="P6" s="65"/>
      <c r="S6" s="67"/>
      <c r="Y6" s="66"/>
      <c r="Z6" s="67"/>
      <c r="AG6" s="67"/>
    </row>
    <row r="7" spans="1:52" ht="15.75" customHeight="1" x14ac:dyDescent="0.25">
      <c r="A7" s="35">
        <f t="shared" si="0"/>
        <v>2</v>
      </c>
      <c r="B7" s="7">
        <v>4</v>
      </c>
      <c r="C7" s="56">
        <v>676</v>
      </c>
      <c r="D7" s="8">
        <v>70</v>
      </c>
      <c r="E7" s="8">
        <v>70</v>
      </c>
      <c r="F7" s="59">
        <f>E7/D7</f>
        <v>1</v>
      </c>
      <c r="G7" s="8">
        <v>1620</v>
      </c>
      <c r="H7" s="9">
        <f t="shared" si="1"/>
        <v>23.142857142857142</v>
      </c>
      <c r="J7" s="61"/>
      <c r="P7" s="65"/>
      <c r="S7" s="67"/>
      <c r="T7" s="54"/>
      <c r="Y7" s="66"/>
      <c r="Z7" s="67"/>
      <c r="AG7" s="67"/>
    </row>
    <row r="8" spans="1:52" ht="15.75" customHeight="1" x14ac:dyDescent="0.25">
      <c r="A8" s="35">
        <f t="shared" si="0"/>
        <v>3</v>
      </c>
      <c r="B8" s="11">
        <v>24</v>
      </c>
      <c r="C8" s="56">
        <v>1665</v>
      </c>
      <c r="D8" s="8">
        <v>312</v>
      </c>
      <c r="E8" s="8">
        <v>312</v>
      </c>
      <c r="F8" s="59">
        <f t="shared" ref="F8:F18" si="2">IF(D8=0,"0",E8/D8)</f>
        <v>1</v>
      </c>
      <c r="G8" s="8">
        <v>7248</v>
      </c>
      <c r="H8" s="9">
        <f t="shared" si="1"/>
        <v>23.23076923076923</v>
      </c>
      <c r="J8" s="61"/>
      <c r="P8" s="65"/>
      <c r="S8" s="67"/>
      <c r="T8" s="54"/>
      <c r="Y8" s="66"/>
      <c r="Z8" s="67"/>
      <c r="AG8" s="67"/>
    </row>
    <row r="9" spans="1:52" ht="15.75" customHeight="1" x14ac:dyDescent="0.25">
      <c r="A9" s="35">
        <f t="shared" si="0"/>
        <v>4</v>
      </c>
      <c r="B9" s="11">
        <v>22</v>
      </c>
      <c r="C9" s="56">
        <v>4207</v>
      </c>
      <c r="D9" s="8">
        <v>664</v>
      </c>
      <c r="E9" s="8">
        <v>664</v>
      </c>
      <c r="F9" s="59">
        <f t="shared" si="2"/>
        <v>1</v>
      </c>
      <c r="G9" s="8">
        <v>16279</v>
      </c>
      <c r="H9" s="9">
        <f t="shared" si="1"/>
        <v>24.516566265060241</v>
      </c>
      <c r="J9" s="61"/>
      <c r="P9" s="65"/>
      <c r="S9" s="67"/>
      <c r="T9" s="54"/>
      <c r="Y9" s="66"/>
      <c r="Z9" s="67"/>
      <c r="AG9" s="67"/>
    </row>
    <row r="10" spans="1:52" ht="15.75" customHeight="1" x14ac:dyDescent="0.25">
      <c r="A10" s="35">
        <f t="shared" si="0"/>
        <v>5</v>
      </c>
      <c r="B10" s="7">
        <v>20</v>
      </c>
      <c r="C10" s="56">
        <v>1068</v>
      </c>
      <c r="D10" s="8">
        <v>197</v>
      </c>
      <c r="E10" s="8">
        <v>197</v>
      </c>
      <c r="F10" s="59">
        <f t="shared" si="2"/>
        <v>1</v>
      </c>
      <c r="G10" s="8">
        <v>4967</v>
      </c>
      <c r="H10" s="9">
        <f t="shared" si="1"/>
        <v>25.213197969543149</v>
      </c>
      <c r="J10" s="61"/>
      <c r="K10" s="2"/>
      <c r="P10" s="65"/>
      <c r="S10" s="67"/>
      <c r="T10" s="54"/>
      <c r="Y10" s="66"/>
      <c r="Z10" s="67"/>
      <c r="AG10" s="67"/>
    </row>
    <row r="11" spans="1:52" ht="15.75" customHeight="1" x14ac:dyDescent="0.25">
      <c r="A11" s="35">
        <f t="shared" si="0"/>
        <v>6</v>
      </c>
      <c r="B11" s="11">
        <v>1</v>
      </c>
      <c r="C11" s="56">
        <v>780</v>
      </c>
      <c r="D11" s="8">
        <v>91</v>
      </c>
      <c r="E11" s="8">
        <v>91</v>
      </c>
      <c r="F11" s="59">
        <f t="shared" si="2"/>
        <v>1</v>
      </c>
      <c r="G11" s="8">
        <v>2311</v>
      </c>
      <c r="H11" s="9">
        <f t="shared" si="1"/>
        <v>25.395604395604394</v>
      </c>
      <c r="J11" s="61"/>
      <c r="K11" s="2"/>
      <c r="P11" s="65"/>
      <c r="S11" s="67"/>
      <c r="T11" s="54"/>
      <c r="Y11" s="66"/>
      <c r="Z11" s="67"/>
      <c r="AG11" s="67"/>
    </row>
    <row r="12" spans="1:52" ht="15.75" customHeight="1" x14ac:dyDescent="0.25">
      <c r="A12" s="35">
        <f t="shared" si="0"/>
        <v>7</v>
      </c>
      <c r="B12" s="7">
        <v>12</v>
      </c>
      <c r="C12" s="56">
        <v>4824</v>
      </c>
      <c r="D12" s="8">
        <v>779</v>
      </c>
      <c r="E12" s="8">
        <v>779</v>
      </c>
      <c r="F12" s="59">
        <f t="shared" si="2"/>
        <v>1</v>
      </c>
      <c r="G12" s="8">
        <v>19839</v>
      </c>
      <c r="H12" s="9">
        <f t="shared" si="1"/>
        <v>25.467265725288833</v>
      </c>
      <c r="J12" s="61"/>
      <c r="K12" s="2"/>
      <c r="P12" s="65"/>
      <c r="S12" s="67"/>
      <c r="T12" s="54"/>
      <c r="Y12" s="66"/>
      <c r="Z12" s="67"/>
      <c r="AG12" s="67"/>
    </row>
    <row r="13" spans="1:52" ht="15.75" customHeight="1" x14ac:dyDescent="0.25">
      <c r="A13" s="35">
        <f t="shared" si="0"/>
        <v>8</v>
      </c>
      <c r="B13" s="11">
        <v>23</v>
      </c>
      <c r="C13" s="56">
        <v>5775</v>
      </c>
      <c r="D13" s="8">
        <v>791</v>
      </c>
      <c r="E13" s="8">
        <v>791</v>
      </c>
      <c r="F13" s="59">
        <f t="shared" si="2"/>
        <v>1</v>
      </c>
      <c r="G13" s="8">
        <v>20174</v>
      </c>
      <c r="H13" s="9">
        <f t="shared" si="1"/>
        <v>25.504424778761063</v>
      </c>
      <c r="J13" s="61"/>
      <c r="K13" s="2"/>
      <c r="P13" s="65"/>
      <c r="S13" s="67"/>
      <c r="T13" s="54"/>
      <c r="Y13" s="66"/>
      <c r="Z13" s="67"/>
      <c r="AG13" s="67"/>
    </row>
    <row r="14" spans="1:52" ht="15.75" customHeight="1" x14ac:dyDescent="0.25">
      <c r="A14" s="35">
        <f t="shared" si="0"/>
        <v>9</v>
      </c>
      <c r="B14" s="7">
        <v>16</v>
      </c>
      <c r="C14" s="56">
        <v>1149</v>
      </c>
      <c r="D14" s="8">
        <v>219</v>
      </c>
      <c r="E14" s="8">
        <v>219</v>
      </c>
      <c r="F14" s="59">
        <f t="shared" si="2"/>
        <v>1</v>
      </c>
      <c r="G14" s="8">
        <v>5594</v>
      </c>
      <c r="H14" s="9">
        <f t="shared" si="1"/>
        <v>25.543378995433791</v>
      </c>
      <c r="J14" s="61"/>
      <c r="K14" s="2"/>
      <c r="P14" s="65"/>
      <c r="S14" s="67"/>
      <c r="T14" s="54"/>
      <c r="Y14" s="66"/>
      <c r="Z14" s="67"/>
      <c r="AG14" s="67"/>
    </row>
    <row r="15" spans="1:52" ht="15.75" customHeight="1" x14ac:dyDescent="0.25">
      <c r="A15" s="35">
        <f t="shared" si="0"/>
        <v>10</v>
      </c>
      <c r="B15" s="7">
        <v>18</v>
      </c>
      <c r="C15" s="56">
        <v>1101</v>
      </c>
      <c r="D15" s="8">
        <v>197</v>
      </c>
      <c r="E15" s="8">
        <v>197</v>
      </c>
      <c r="F15" s="59">
        <f t="shared" si="2"/>
        <v>1</v>
      </c>
      <c r="G15" s="8">
        <v>5037</v>
      </c>
      <c r="H15" s="9">
        <f t="shared" si="1"/>
        <v>25.568527918781726</v>
      </c>
      <c r="J15" s="61"/>
      <c r="K15" s="2"/>
      <c r="P15" s="65"/>
      <c r="S15" s="67"/>
      <c r="T15" s="54"/>
      <c r="Y15" s="66"/>
      <c r="Z15" s="67"/>
      <c r="AG15" s="67"/>
    </row>
    <row r="16" spans="1:52" ht="15.75" customHeight="1" x14ac:dyDescent="0.25">
      <c r="A16" s="35">
        <f t="shared" si="0"/>
        <v>11</v>
      </c>
      <c r="B16" s="7">
        <v>11</v>
      </c>
      <c r="C16" s="56">
        <v>1537</v>
      </c>
      <c r="D16" s="8">
        <v>255</v>
      </c>
      <c r="E16" s="8">
        <v>255</v>
      </c>
      <c r="F16" s="59">
        <f t="shared" si="2"/>
        <v>1</v>
      </c>
      <c r="G16" s="8">
        <v>6665</v>
      </c>
      <c r="H16" s="9">
        <f t="shared" si="1"/>
        <v>26.137254901960784</v>
      </c>
      <c r="J16" s="61"/>
      <c r="K16" s="2"/>
      <c r="P16" s="65"/>
      <c r="S16" s="67"/>
      <c r="T16" s="54"/>
      <c r="Y16" s="66"/>
      <c r="Z16" s="67"/>
      <c r="AG16" s="67"/>
    </row>
    <row r="17" spans="1:52" ht="15.75" customHeight="1" x14ac:dyDescent="0.25">
      <c r="A17" s="35">
        <f t="shared" si="0"/>
        <v>12</v>
      </c>
      <c r="B17" s="11">
        <v>21</v>
      </c>
      <c r="C17" s="56">
        <v>2663</v>
      </c>
      <c r="D17" s="8">
        <v>574</v>
      </c>
      <c r="E17" s="8">
        <v>574</v>
      </c>
      <c r="F17" s="59">
        <f t="shared" si="2"/>
        <v>1</v>
      </c>
      <c r="G17" s="8">
        <v>15004</v>
      </c>
      <c r="H17" s="9">
        <f t="shared" si="1"/>
        <v>26.139372822299652</v>
      </c>
      <c r="J17" s="61"/>
      <c r="K17" s="2"/>
      <c r="P17" s="65"/>
      <c r="S17" s="67"/>
      <c r="T17" s="54"/>
      <c r="Y17" s="66"/>
      <c r="Z17" s="67"/>
      <c r="AG17" s="67"/>
    </row>
    <row r="18" spans="1:52" ht="15.75" customHeight="1" x14ac:dyDescent="0.25">
      <c r="A18" s="35">
        <f t="shared" si="0"/>
        <v>13</v>
      </c>
      <c r="B18" s="7">
        <v>17</v>
      </c>
      <c r="C18" s="56">
        <v>1225</v>
      </c>
      <c r="D18" s="8">
        <v>250</v>
      </c>
      <c r="E18" s="8">
        <v>250</v>
      </c>
      <c r="F18" s="59">
        <f t="shared" si="2"/>
        <v>1</v>
      </c>
      <c r="G18" s="8">
        <v>6731</v>
      </c>
      <c r="H18" s="9">
        <f t="shared" si="1"/>
        <v>26.923999999999999</v>
      </c>
      <c r="J18" s="61"/>
      <c r="K18" s="2"/>
      <c r="P18" s="65"/>
      <c r="S18" s="67"/>
      <c r="T18" s="54"/>
      <c r="Y18" s="66"/>
      <c r="Z18" s="67"/>
      <c r="AG18" s="67"/>
    </row>
    <row r="19" spans="1:52" ht="15.75" customHeight="1" x14ac:dyDescent="0.25">
      <c r="A19" s="35">
        <f t="shared" si="0"/>
        <v>14</v>
      </c>
      <c r="B19" s="7">
        <v>15</v>
      </c>
      <c r="C19" s="56">
        <v>2977</v>
      </c>
      <c r="D19" s="8">
        <v>642</v>
      </c>
      <c r="E19" s="8">
        <v>642</v>
      </c>
      <c r="F19" s="59">
        <f>E19/D19</f>
        <v>1</v>
      </c>
      <c r="G19" s="8">
        <v>17459</v>
      </c>
      <c r="H19" s="9">
        <f t="shared" si="1"/>
        <v>27.194704049844237</v>
      </c>
      <c r="J19" s="61"/>
      <c r="K19" s="2"/>
      <c r="P19" s="65"/>
      <c r="S19" s="67"/>
      <c r="T19" s="54"/>
      <c r="Y19" s="66"/>
      <c r="Z19" s="67"/>
      <c r="AG19" s="67"/>
    </row>
    <row r="20" spans="1:52" ht="15.75" customHeight="1" x14ac:dyDescent="0.25">
      <c r="A20" s="35">
        <f t="shared" si="0"/>
        <v>15</v>
      </c>
      <c r="B20" s="7">
        <v>5</v>
      </c>
      <c r="C20" s="56">
        <v>588</v>
      </c>
      <c r="D20" s="8">
        <v>66</v>
      </c>
      <c r="E20" s="8">
        <v>66</v>
      </c>
      <c r="F20" s="59">
        <f t="shared" ref="F20:F29" si="3">IF(D20=0,"0",E20/D20)</f>
        <v>1</v>
      </c>
      <c r="G20" s="8">
        <v>1851</v>
      </c>
      <c r="H20" s="9">
        <f t="shared" si="1"/>
        <v>28.045454545454547</v>
      </c>
      <c r="J20" s="61"/>
      <c r="K20" s="2"/>
      <c r="P20" s="65"/>
      <c r="S20" s="67"/>
      <c r="T20" s="54"/>
      <c r="Y20" s="66"/>
      <c r="Z20" s="67"/>
      <c r="AG20" s="67"/>
    </row>
    <row r="21" spans="1:52" ht="15.75" customHeight="1" x14ac:dyDescent="0.25">
      <c r="A21" s="35">
        <f t="shared" si="0"/>
        <v>16</v>
      </c>
      <c r="B21" s="7">
        <v>8</v>
      </c>
      <c r="C21" s="56">
        <v>3417</v>
      </c>
      <c r="D21" s="8">
        <v>565</v>
      </c>
      <c r="E21" s="8">
        <v>565</v>
      </c>
      <c r="F21" s="59">
        <f t="shared" si="3"/>
        <v>1</v>
      </c>
      <c r="G21" s="8">
        <v>15992</v>
      </c>
      <c r="H21" s="9">
        <f t="shared" si="1"/>
        <v>28.304424778761064</v>
      </c>
      <c r="J21" s="61"/>
      <c r="K21" s="2"/>
      <c r="P21" s="65"/>
      <c r="S21" s="67"/>
      <c r="T21" s="54"/>
      <c r="Y21" s="66"/>
      <c r="Z21" s="67"/>
      <c r="AG21" s="67"/>
    </row>
    <row r="22" spans="1:52" ht="15.75" customHeight="1" x14ac:dyDescent="0.25">
      <c r="A22" s="35">
        <f t="shared" si="0"/>
        <v>17</v>
      </c>
      <c r="B22" s="7">
        <v>10</v>
      </c>
      <c r="C22" s="56">
        <v>849</v>
      </c>
      <c r="D22" s="8">
        <v>166</v>
      </c>
      <c r="E22" s="8">
        <v>166</v>
      </c>
      <c r="F22" s="59">
        <f t="shared" si="3"/>
        <v>1</v>
      </c>
      <c r="G22" s="8">
        <v>4714</v>
      </c>
      <c r="H22" s="9">
        <f t="shared" si="1"/>
        <v>28.397590361445783</v>
      </c>
      <c r="J22" s="61"/>
      <c r="K22" s="2"/>
      <c r="P22" s="65"/>
      <c r="S22" s="67"/>
      <c r="T22" s="54"/>
      <c r="Y22" s="66"/>
      <c r="Z22" s="67"/>
      <c r="AG22" s="67"/>
    </row>
    <row r="23" spans="1:52" ht="15.75" customHeight="1" x14ac:dyDescent="0.25">
      <c r="A23" s="35">
        <f t="shared" si="0"/>
        <v>18</v>
      </c>
      <c r="B23" s="7">
        <v>7</v>
      </c>
      <c r="C23" s="56">
        <v>145</v>
      </c>
      <c r="D23" s="8">
        <v>30</v>
      </c>
      <c r="E23" s="8">
        <v>30</v>
      </c>
      <c r="F23" s="59">
        <f t="shared" si="3"/>
        <v>1</v>
      </c>
      <c r="G23" s="8">
        <v>852</v>
      </c>
      <c r="H23" s="9">
        <f t="shared" si="1"/>
        <v>28.4</v>
      </c>
      <c r="J23" s="61"/>
      <c r="K23" s="2"/>
      <c r="P23" s="65"/>
      <c r="S23" s="67"/>
      <c r="T23" s="54"/>
      <c r="Y23" s="66"/>
      <c r="Z23" s="67"/>
      <c r="AG23" s="67"/>
    </row>
    <row r="24" spans="1:52" ht="15.75" customHeight="1" x14ac:dyDescent="0.25">
      <c r="A24" s="35">
        <f t="shared" si="0"/>
        <v>19</v>
      </c>
      <c r="B24" s="7">
        <v>19</v>
      </c>
      <c r="C24" s="56">
        <v>334</v>
      </c>
      <c r="D24" s="8">
        <v>41</v>
      </c>
      <c r="E24" s="8">
        <v>41</v>
      </c>
      <c r="F24" s="59">
        <f t="shared" si="3"/>
        <v>1</v>
      </c>
      <c r="G24" s="8">
        <v>1192</v>
      </c>
      <c r="H24" s="9">
        <f t="shared" si="1"/>
        <v>29.073170731707318</v>
      </c>
      <c r="J24" s="61"/>
      <c r="K24" s="2"/>
      <c r="P24" s="65"/>
      <c r="S24" s="67"/>
      <c r="T24" s="54"/>
      <c r="Y24" s="66"/>
      <c r="Z24" s="67"/>
      <c r="AG24" s="67"/>
    </row>
    <row r="25" spans="1:52" ht="15.75" customHeight="1" x14ac:dyDescent="0.25">
      <c r="A25" s="35">
        <f t="shared" si="0"/>
        <v>20</v>
      </c>
      <c r="B25" s="7">
        <v>6</v>
      </c>
      <c r="C25" s="56">
        <v>186</v>
      </c>
      <c r="D25" s="8">
        <v>55</v>
      </c>
      <c r="E25" s="8">
        <v>55</v>
      </c>
      <c r="F25" s="59">
        <f t="shared" si="3"/>
        <v>1</v>
      </c>
      <c r="G25" s="8">
        <v>1644</v>
      </c>
      <c r="H25" s="9">
        <f t="shared" si="1"/>
        <v>29.890909090909091</v>
      </c>
      <c r="J25" s="61"/>
      <c r="K25" s="2"/>
      <c r="P25" s="65"/>
      <c r="S25" s="67"/>
      <c r="T25" s="54"/>
      <c r="Y25" s="66"/>
      <c r="Z25" s="67"/>
      <c r="AG25" s="67"/>
    </row>
    <row r="26" spans="1:52" ht="15.75" customHeight="1" x14ac:dyDescent="0.25">
      <c r="A26" s="35">
        <f t="shared" si="0"/>
        <v>21</v>
      </c>
      <c r="B26" s="7">
        <v>14</v>
      </c>
      <c r="C26" s="56">
        <v>1797</v>
      </c>
      <c r="D26" s="8">
        <v>498</v>
      </c>
      <c r="E26" s="8">
        <v>498</v>
      </c>
      <c r="F26" s="59">
        <f t="shared" si="3"/>
        <v>1</v>
      </c>
      <c r="G26" s="8">
        <v>15525</v>
      </c>
      <c r="H26" s="9">
        <f t="shared" si="1"/>
        <v>31.174698795180724</v>
      </c>
      <c r="J26" s="61"/>
      <c r="K26" s="2"/>
      <c r="P26" s="65"/>
      <c r="S26" s="67"/>
      <c r="T26" s="54"/>
      <c r="Y26" s="66"/>
      <c r="Z26" s="67"/>
      <c r="AG26" s="67"/>
    </row>
    <row r="27" spans="1:52" ht="15.75" customHeight="1" x14ac:dyDescent="0.25">
      <c r="A27" s="35">
        <f t="shared" si="0"/>
        <v>22</v>
      </c>
      <c r="B27" s="7">
        <v>9</v>
      </c>
      <c r="C27" s="56">
        <v>371</v>
      </c>
      <c r="D27" s="8">
        <v>73</v>
      </c>
      <c r="E27" s="8">
        <v>73</v>
      </c>
      <c r="F27" s="59">
        <f t="shared" si="3"/>
        <v>1</v>
      </c>
      <c r="G27" s="8">
        <v>2354</v>
      </c>
      <c r="H27" s="9">
        <f t="shared" si="1"/>
        <v>32.246575342465754</v>
      </c>
      <c r="J27" s="61"/>
      <c r="K27" s="2"/>
      <c r="P27" s="65"/>
      <c r="S27" s="67"/>
      <c r="T27" s="54"/>
      <c r="Y27" s="66"/>
      <c r="Z27" s="67"/>
      <c r="AG27" s="67"/>
    </row>
    <row r="28" spans="1:52" ht="15.75" customHeight="1" x14ac:dyDescent="0.25">
      <c r="A28" s="35">
        <f t="shared" si="0"/>
        <v>23</v>
      </c>
      <c r="B28" s="7">
        <v>13</v>
      </c>
      <c r="C28" s="56">
        <v>997</v>
      </c>
      <c r="D28" s="8">
        <v>197</v>
      </c>
      <c r="E28" s="8">
        <v>197</v>
      </c>
      <c r="F28" s="59">
        <f t="shared" si="3"/>
        <v>1</v>
      </c>
      <c r="G28" s="8">
        <v>6378</v>
      </c>
      <c r="H28" s="9">
        <f t="shared" si="1"/>
        <v>32.3756345177665</v>
      </c>
      <c r="J28" s="61"/>
      <c r="K28" s="2"/>
      <c r="P28" s="65"/>
      <c r="S28" s="67"/>
      <c r="T28" s="54"/>
      <c r="Y28" s="66"/>
      <c r="Z28" s="67"/>
      <c r="AG28" s="67"/>
    </row>
    <row r="29" spans="1:52" ht="15.75" customHeight="1" thickBot="1" x14ac:dyDescent="0.3">
      <c r="A29" s="36">
        <f t="shared" si="0"/>
        <v>24</v>
      </c>
      <c r="B29" s="71">
        <v>3</v>
      </c>
      <c r="C29" s="57">
        <v>142</v>
      </c>
      <c r="D29" s="12">
        <v>32</v>
      </c>
      <c r="E29" s="12">
        <v>32</v>
      </c>
      <c r="F29" s="60">
        <f t="shared" si="3"/>
        <v>1</v>
      </c>
      <c r="G29" s="12">
        <v>1136</v>
      </c>
      <c r="H29" s="13">
        <f t="shared" si="1"/>
        <v>35.5</v>
      </c>
      <c r="J29" s="61"/>
      <c r="K29" s="2"/>
      <c r="P29" s="65"/>
      <c r="S29" s="67"/>
      <c r="T29" s="54"/>
      <c r="Y29" s="66"/>
      <c r="Z29" s="67"/>
      <c r="AG29" s="67"/>
    </row>
    <row r="30" spans="1:52" ht="15.75" customHeight="1" thickBot="1" x14ac:dyDescent="0.3">
      <c r="A30" s="14" t="s">
        <v>5</v>
      </c>
      <c r="B30" s="15"/>
      <c r="C30" s="16">
        <f>SUM(C6:C29)</f>
        <v>38865</v>
      </c>
      <c r="D30" s="16">
        <f>SUM(D6:D29)</f>
        <v>6827</v>
      </c>
      <c r="E30" s="16">
        <f>SUM(E6:E29)</f>
        <v>6827</v>
      </c>
      <c r="F30" s="17">
        <f>E30/D30</f>
        <v>1</v>
      </c>
      <c r="G30" s="16">
        <f>SUM(G6:G29)</f>
        <v>181984</v>
      </c>
      <c r="H30" s="18">
        <f>(G30/E30)</f>
        <v>26.656510912553099</v>
      </c>
      <c r="J30" s="61"/>
      <c r="P30" s="65"/>
      <c r="S30" s="67"/>
      <c r="Y30" s="66"/>
      <c r="Z30" s="67"/>
      <c r="AG30" s="67"/>
    </row>
    <row r="31" spans="1:52" ht="6" customHeight="1" x14ac:dyDescent="0.25">
      <c r="A31" s="21"/>
      <c r="B31" s="21"/>
      <c r="C31" s="22"/>
      <c r="D31" s="22"/>
      <c r="E31" s="23"/>
      <c r="F31" s="22"/>
      <c r="G31" s="22"/>
      <c r="H31" s="23"/>
      <c r="S31" s="67"/>
      <c r="AF31" s="22"/>
      <c r="AG31" s="22"/>
      <c r="AH31" s="23"/>
      <c r="AI31" s="22"/>
      <c r="AJ31" s="22"/>
      <c r="AK31" s="23"/>
      <c r="AL31" s="22"/>
      <c r="AM31" s="22"/>
      <c r="AN31" s="23"/>
      <c r="AO31" s="22"/>
      <c r="AP31" s="22"/>
      <c r="AQ31" s="23"/>
      <c r="AR31" s="22"/>
      <c r="AS31" s="22"/>
      <c r="AT31" s="23"/>
      <c r="AU31" s="24"/>
      <c r="AV31" s="24"/>
      <c r="AW31" s="24"/>
      <c r="AX31" s="25"/>
      <c r="AY31" s="24"/>
      <c r="AZ31" s="26"/>
    </row>
    <row r="32" spans="1:52" ht="14.1" customHeight="1" x14ac:dyDescent="0.25">
      <c r="A32" s="21" t="s">
        <v>6</v>
      </c>
      <c r="B32" s="21"/>
      <c r="C32" s="22"/>
      <c r="D32" s="22"/>
      <c r="E32" s="23"/>
      <c r="F32" s="22"/>
      <c r="G32" s="22"/>
      <c r="H32" s="23"/>
      <c r="AF32" s="22"/>
      <c r="AG32" s="22"/>
      <c r="AH32" s="23"/>
      <c r="AI32" s="22"/>
      <c r="AJ32" s="22"/>
      <c r="AK32" s="23"/>
      <c r="AL32" s="22"/>
      <c r="AM32" s="22"/>
      <c r="AN32" s="23"/>
      <c r="AO32" s="22"/>
      <c r="AP32" s="22"/>
      <c r="AQ32" s="23"/>
      <c r="AR32" s="22"/>
      <c r="AS32" s="22"/>
      <c r="AT32" s="23"/>
      <c r="AU32" s="24"/>
      <c r="AV32" s="24"/>
      <c r="AW32" s="24"/>
      <c r="AX32" s="25"/>
      <c r="AY32" s="24"/>
      <c r="AZ32" s="26"/>
    </row>
    <row r="33" spans="1:52" ht="5.25" customHeight="1" x14ac:dyDescent="0.25">
      <c r="A33" s="21"/>
      <c r="B33" s="21"/>
      <c r="C33" s="22"/>
      <c r="D33" s="22"/>
      <c r="E33" s="23"/>
      <c r="F33" s="22"/>
      <c r="G33" s="22"/>
      <c r="H33" s="23"/>
      <c r="AF33" s="22"/>
      <c r="AG33" s="22"/>
      <c r="AH33" s="23"/>
      <c r="AI33" s="22"/>
      <c r="AJ33" s="22"/>
      <c r="AK33" s="23"/>
      <c r="AL33" s="22"/>
      <c r="AM33" s="22"/>
      <c r="AN33" s="23"/>
      <c r="AO33" s="22"/>
      <c r="AP33" s="22"/>
      <c r="AQ33" s="23"/>
      <c r="AR33" s="22"/>
      <c r="AS33" s="22"/>
      <c r="AT33" s="23"/>
      <c r="AU33" s="24"/>
      <c r="AV33" s="24"/>
      <c r="AW33" s="24"/>
      <c r="AX33" s="25"/>
      <c r="AY33" s="24"/>
      <c r="AZ33" s="26"/>
    </row>
    <row r="34" spans="1:52" ht="14.1" customHeight="1" x14ac:dyDescent="0.25">
      <c r="A34" s="75" t="s">
        <v>7</v>
      </c>
      <c r="B34" s="75"/>
      <c r="C34" s="75"/>
      <c r="D34" s="75"/>
      <c r="E34" s="75"/>
      <c r="F34" s="75"/>
      <c r="G34" s="75"/>
      <c r="H34" s="75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</row>
    <row r="35" spans="1:52" ht="14.1" customHeight="1" x14ac:dyDescent="0.25">
      <c r="A35" s="75"/>
      <c r="B35" s="75"/>
      <c r="C35" s="75"/>
      <c r="D35" s="75"/>
      <c r="E35" s="75"/>
      <c r="F35" s="75"/>
      <c r="G35" s="75"/>
      <c r="H35" s="75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</row>
    <row r="36" spans="1:52" ht="7.5" customHeight="1" x14ac:dyDescent="0.25">
      <c r="A36" s="55"/>
      <c r="B36" s="55"/>
      <c r="C36" s="55"/>
      <c r="D36" s="55"/>
      <c r="E36" s="55"/>
      <c r="F36" s="55"/>
      <c r="G36" s="55"/>
      <c r="H36" s="55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7"/>
      <c r="AZ36" s="29"/>
    </row>
    <row r="37" spans="1:52" ht="14.1" customHeight="1" x14ac:dyDescent="0.25">
      <c r="A37" s="75" t="s">
        <v>8</v>
      </c>
      <c r="B37" s="75"/>
      <c r="C37" s="75"/>
      <c r="D37" s="75"/>
      <c r="E37" s="75"/>
      <c r="F37" s="75"/>
      <c r="G37" s="75"/>
      <c r="H37" s="75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4.1" customHeight="1" x14ac:dyDescent="0.25">
      <c r="A38" s="75"/>
      <c r="B38" s="75"/>
      <c r="C38" s="75"/>
      <c r="D38" s="75"/>
      <c r="E38" s="75"/>
      <c r="F38" s="75"/>
      <c r="G38" s="75"/>
      <c r="H38" s="75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</row>
    <row r="39" spans="1:52" ht="5.25" customHeight="1" x14ac:dyDescent="0.25">
      <c r="A39" s="55"/>
      <c r="B39" s="55"/>
      <c r="C39" s="55"/>
      <c r="D39" s="55"/>
      <c r="E39" s="55"/>
      <c r="F39" s="55"/>
      <c r="G39" s="55"/>
      <c r="H39" s="55"/>
      <c r="I39" s="27"/>
      <c r="J39" s="27"/>
      <c r="K39" s="27"/>
      <c r="L39" s="27"/>
      <c r="M39" s="27"/>
      <c r="N39" s="27"/>
      <c r="O39" s="27"/>
      <c r="P39" s="62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42" customHeight="1" x14ac:dyDescent="0.25">
      <c r="A40" s="75" t="s">
        <v>13</v>
      </c>
      <c r="B40" s="75"/>
      <c r="C40" s="75"/>
      <c r="D40" s="75"/>
      <c r="E40" s="75"/>
      <c r="F40" s="75"/>
      <c r="G40" s="75"/>
      <c r="H40" s="75"/>
      <c r="I40" s="40"/>
      <c r="J40" s="40"/>
      <c r="K40" s="40"/>
      <c r="L40" s="40"/>
      <c r="M40" s="40"/>
      <c r="N40" s="40"/>
      <c r="O40" s="40"/>
      <c r="P40" s="63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6" customHeight="1" x14ac:dyDescent="0.25">
      <c r="A41" s="55"/>
      <c r="B41" s="55"/>
      <c r="C41" s="55"/>
      <c r="D41" s="55"/>
      <c r="E41" s="55"/>
      <c r="F41" s="55"/>
      <c r="G41" s="55"/>
      <c r="H41" s="55"/>
      <c r="I41" s="27"/>
      <c r="J41" s="27"/>
      <c r="K41" s="27"/>
      <c r="L41" s="27"/>
      <c r="M41" s="27"/>
      <c r="N41" s="27"/>
      <c r="O41" s="27"/>
      <c r="P41" s="62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8"/>
      <c r="AY41" s="27"/>
      <c r="AZ41" s="29"/>
    </row>
    <row r="42" spans="1:52" ht="14.1" customHeight="1" x14ac:dyDescent="0.25">
      <c r="A42" s="75" t="s">
        <v>14</v>
      </c>
      <c r="B42" s="75"/>
      <c r="C42" s="75"/>
      <c r="D42" s="75"/>
      <c r="E42" s="75"/>
      <c r="F42" s="75"/>
      <c r="G42" s="75"/>
      <c r="H42" s="75"/>
      <c r="I42" s="40"/>
      <c r="J42" s="40"/>
      <c r="K42" s="40"/>
      <c r="L42" s="40"/>
      <c r="M42" s="40"/>
      <c r="N42" s="40"/>
      <c r="O42" s="40"/>
      <c r="P42" s="63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</row>
    <row r="43" spans="1:52" ht="14.1" customHeight="1" x14ac:dyDescent="0.25">
      <c r="A43" s="75"/>
      <c r="B43" s="75"/>
      <c r="C43" s="75"/>
      <c r="D43" s="75"/>
      <c r="E43" s="75"/>
      <c r="F43" s="75"/>
      <c r="G43" s="75"/>
      <c r="H43" s="75"/>
      <c r="I43" s="40"/>
      <c r="J43" s="40"/>
      <c r="K43" s="40"/>
      <c r="L43" s="40"/>
      <c r="M43" s="40"/>
      <c r="N43" s="40"/>
      <c r="O43" s="40"/>
      <c r="P43" s="63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</row>
    <row r="44" spans="1:52" ht="4.5" customHeight="1" x14ac:dyDescent="0.25">
      <c r="A44" s="19"/>
      <c r="AT44" s="10"/>
      <c r="AU44" s="10"/>
      <c r="AV44" s="10"/>
      <c r="AW44" s="10"/>
      <c r="AX44" s="30"/>
      <c r="AY44" s="31"/>
      <c r="AZ44" s="32"/>
    </row>
    <row r="45" spans="1:52" ht="14.1" customHeight="1" x14ac:dyDescent="0.25">
      <c r="A45" s="77"/>
      <c r="B45" s="77"/>
      <c r="C45" s="77"/>
      <c r="D45" s="77"/>
      <c r="E45" s="77"/>
      <c r="F45" s="77"/>
      <c r="G45" s="77"/>
      <c r="H45" s="77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</sheetData>
  <sortState ref="A6:H29">
    <sortCondition ref="A6:A29"/>
  </sortState>
  <mergeCells count="7">
    <mergeCell ref="A42:H43"/>
    <mergeCell ref="A45:H45"/>
    <mergeCell ref="A2:H2"/>
    <mergeCell ref="A3:H3"/>
    <mergeCell ref="A34:H35"/>
    <mergeCell ref="A37:H38"/>
    <mergeCell ref="A40:H40"/>
  </mergeCells>
  <printOptions horizontalCentered="1"/>
  <pageMargins left="0.7" right="0.7" top="0.75" bottom="0.75" header="0.3" footer="0.3"/>
  <pageSetup scale="9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Placement Rate</vt:lpstr>
      <vt:lpstr>Average Days-to-Employment</vt:lpstr>
      <vt:lpstr>'Average Days-to-Employment'!Print_Area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Gaines, Joseph</dc:creator>
  <cp:lastModifiedBy>Gaines, Joseph</cp:lastModifiedBy>
  <cp:lastPrinted>2017-01-20T19:57:36Z</cp:lastPrinted>
  <dcterms:created xsi:type="dcterms:W3CDTF">2016-08-03T17:54:00Z</dcterms:created>
  <dcterms:modified xsi:type="dcterms:W3CDTF">2017-01-20T20:04:44Z</dcterms:modified>
</cp:coreProperties>
</file>