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K119" i="4" l="1"/>
  <c r="K89" i="4"/>
  <c r="X119" i="4"/>
  <c r="AE1343" i="4" l="1"/>
  <c r="AD1343" i="4"/>
  <c r="J89" i="4" l="1"/>
  <c r="V541" i="4" l="1"/>
  <c r="V511" i="4"/>
  <c r="V1619" i="4"/>
  <c r="I89" i="4" l="1"/>
  <c r="H89" i="4" l="1"/>
  <c r="AE1530" i="4" l="1"/>
  <c r="AE1470" i="4"/>
  <c r="G809" i="4" l="1"/>
  <c r="F89"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7" i="5" l="1"/>
  <c r="Z30" i="5"/>
  <c r="L153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27" i="7"/>
  <c r="R12" i="7"/>
  <c r="Q12" i="7"/>
  <c r="P12" i="7"/>
  <c r="Q20" i="7" l="1"/>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<sst xmlns="http://schemas.openxmlformats.org/spreadsheetml/2006/main" count="2359" uniqueCount="440">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</sst>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0.224</c:v>
                </c:pt>
                <c:pt idx="1">
                  <c:v>0.26700000000000002</c:v>
                </c:pt>
                <c:pt idx="2">
                  <c:v>0.19</c:v>
                </c:pt>
                <c:pt idx="3">
                  <c:v>0.45</c:v>
                </c:pt>
                <c:pt idx="4">
                  <c:v>0.35399999999999998</c:v>
                </c:pt>
                <c:pt idx="5">
                  <c:v>0.14299999999999999</c:v>
                </c:pt>
                <c:pt idx="6">
                  <c:v>0.27300000000000002</c:v>
                </c:pt>
                <c:pt idx="7">
                  <c:v>0.36199999999999999</c:v>
                </c:pt>
                <c:pt idx="8">
                  <c:v>0.28999999999999998</c:v>
                </c:pt>
                <c:pt idx="9">
                  <c:v>0.28599999999999998</c:v>
                </c:pt>
                <c:pt idx="10">
                  <c:v>0.46</c:v>
                </c:pt>
                <c:pt idx="11">
                  <c:v>0.40799999999999997</c:v>
                </c:pt>
                <c:pt idx="12">
                  <c:v>0.5</c:v>
                </c:pt>
                <c:pt idx="13">
                  <c:v>0.442</c:v>
                </c:pt>
                <c:pt idx="14">
                  <c:v>0.46300000000000002</c:v>
                </c:pt>
                <c:pt idx="15">
                  <c:v>0.35799999999999998</c:v>
                </c:pt>
                <c:pt idx="16">
                  <c:v>0.36399999999999999</c:v>
                </c:pt>
                <c:pt idx="17">
                  <c:v>0.41399999999999998</c:v>
                </c:pt>
                <c:pt idx="18">
                  <c:v>0.46700000000000003</c:v>
                </c:pt>
                <c:pt idx="19">
                  <c:v>0.27700000000000002</c:v>
                </c:pt>
                <c:pt idx="20">
                  <c:v>0.436</c:v>
                </c:pt>
                <c:pt idx="21">
                  <c:v>0.48</c:v>
                </c:pt>
                <c:pt idx="22">
                  <c:v>0.37</c:v>
                </c:pt>
                <c:pt idx="23">
                  <c:v>0.35899999999999999</c:v>
                </c:pt>
                <c:pt idx="24">
                  <c:v>0.38800000000000001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53798448"/>
        <c:axId val="50000639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53798448"/>
        <c:axId val="500006392"/>
      </c:lineChart>
      <c:catAx>
        <c:axId val="25379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0006392"/>
        <c:crosses val="autoZero"/>
        <c:auto val="0"/>
        <c:lblAlgn val="ctr"/>
        <c:lblOffset val="100"/>
        <c:tickLblSkip val="1"/>
        <c:tickMarkSkip val="1"/>
        <c:noMultiLvlLbl val="0"/>
      </c:catAx>
      <c:valAx>
        <c:axId val="5000063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379844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24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1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244"/>
</file>

<file path=xl/ctrlProps/ctrlProp2.xml><?xml version="1.0" encoding="utf-8"?>
<formControlPr xmlns="http://schemas.microsoft.com/office/spreadsheetml/2009/9/main" objectType="Spin" dx="15" fmlaLink="LOOK!$J$49" max="30000" min="1" page="10" val="15119"/>
</file>

<file path=xl/ctrlProps/ctrlProp3.xml><?xml version="1.0" encoding="utf-8"?>
<formControlPr xmlns="http://schemas.microsoft.com/office/spreadsheetml/2009/9/main" objectType="Spin" dx="15" fmlaLink="LOOK!$J$41" max="30000" min="1" page="10" val="1924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19"/>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244"/>
</file>

<file path=xl/ctrlProps/ctrlProp8.xml><?xml version="1.0" encoding="utf-8"?>
<formControlPr xmlns="http://schemas.microsoft.com/office/spreadsheetml/2009/9/main" objectType="Spin" dx="15" fmlaLink="$J$49" max="30000" min="1" page="10" val="15119"/>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60" zoomScaleNormal="60" workbookViewId="0">
      <selection activeCell="U23" sqref="U2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April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439</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438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24   </v>
      </c>
      <c r="D13" s="13" t="str">
        <f ca="1">IF(NT=1,TEXT(LOOK!C5,"###,###   "),IF(NT=2,TEXT(LOOK!C5,"$ 0.00     "),IF(NT=3,TEXT(LOOK!C5,"0.0         "),IF(NT=4,TEXT(LOOK!C5,"0 %"),IF(NT=5,TEXT(LOOK!C5,"0.0 %"),TEXT(LOOK!C5,"0.00 %"))))))</f>
        <v xml:space="preserve">107   </v>
      </c>
      <c r="E13" s="14" t="str">
        <f ca="1">IF(ISERR(LOOK!O5),0,IF(RT=1,TEXT(LOOK!O5,"###,###   "),IF(RT=2,TEXT(LOOK!O5,"$ 0.00     "),IF(RT=3,TEXT(LOOK!O5,"0.0           "),IF(RT=4,TEXT(LOOK!O5,"0 %   "),IF(RT=5,TEXT(LOOK!O5,"0.0 %       "),TEXT(LOOK!O5,"0.00 %  ")))))))</f>
        <v xml:space="preserve">22.4 %       </v>
      </c>
      <c r="S13" s="15"/>
      <c r="T13" s="15"/>
    </row>
    <row r="14" spans="2:20" ht="15" customHeight="1" x14ac:dyDescent="0.2">
      <c r="B14" s="12">
        <v>2</v>
      </c>
      <c r="C14" s="13" t="str">
        <f ca="1">IF(NT=1,TEXT(LOOK!B6,"###,###   "),IF(NT=2,TEXT(LOOK!B6,"$ 0.00     "),IF(NT=3,TEXT(LOOK!B6,"0.0         "),IF(NT=4,TEXT(LOOK!B6,"0 %"),IF(NT=5,TEXT(LOOK!B6,"0.0 %"),TEXT(LOOK!B6,"0.00 %"))))))</f>
        <v xml:space="preserve">8   </v>
      </c>
      <c r="D14" s="13" t="str">
        <f ca="1">IF(NT=1,TEXT(LOOK!C6,"###,###   "),IF(NT=2,TEXT(LOOK!C6,"$ 0.00     "),IF(NT=3,TEXT(LOOK!C6,"0.0         "),IF(NT=4,TEXT(LOOK!C6,"0 %"),IF(NT=5,TEXT(LOOK!C6,"0.0 %"),TEXT(LOOK!C6,"0.00 %"))))))</f>
        <v xml:space="preserve">30   </v>
      </c>
      <c r="E14" s="14" t="str">
        <f ca="1">IF(ISERR(LOOK!O6),0,IF(RT=1,TEXT(LOOK!O6,"###,###   "),IF(RT=2,TEXT(LOOK!O6,"$ 0.00     "),IF(RT=3,TEXT(LOOK!O6,"0.0           "),IF(RT=4,TEXT(LOOK!O6,"0 %   "),IF(RT=5,TEXT(LOOK!O6,"0.0 %       "),TEXT(LOOK!O6,"0.00 %  ")))))))</f>
        <v xml:space="preserve">26.7 %       </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21   </v>
      </c>
      <c r="E15" s="14" t="str">
        <f ca="1">IF(ISERR(LOOK!O7),0,IF(RT=1,TEXT(LOOK!O7,"###,###   "),IF(RT=2,TEXT(LOOK!O7,"$ 0.00     "),IF(RT=3,TEXT(LOOK!O7,"0.0           "),IF(RT=4,TEXT(LOOK!O7,"0 %   "),IF(RT=5,TEXT(LOOK!O7,"0.0 %       "),TEXT(LOOK!O7,"0.00 %  ")))))))</f>
        <v xml:space="preserve">19.0 %       </v>
      </c>
      <c r="S15" s="15"/>
      <c r="T15" s="15"/>
    </row>
    <row r="16" spans="2:20" ht="15" customHeight="1" x14ac:dyDescent="0.2">
      <c r="B16" s="12">
        <v>4</v>
      </c>
      <c r="C16" s="13" t="str">
        <f ca="1">IF(NT=1,TEXT(LOOK!B8,"###,###   "),IF(NT=2,TEXT(LOOK!B8,"$ 0.00     "),IF(NT=3,TEXT(LOOK!B8,"0.0         "),IF(NT=4,TEXT(LOOK!B8,"0 %"),IF(NT=5,TEXT(LOOK!B8,"0.0 %"),TEXT(LOOK!B8,"0.00 %"))))))</f>
        <v xml:space="preserve">9   </v>
      </c>
      <c r="D16" s="13" t="str">
        <f ca="1">IF(NT=1,TEXT(LOOK!C8,"###,###   "),IF(NT=2,TEXT(LOOK!C8,"$ 0.00     "),IF(NT=3,TEXT(LOOK!C8,"0.0         "),IF(NT=4,TEXT(LOOK!C8,"0 %"),IF(NT=5,TEXT(LOOK!C8,"0.0 %"),TEXT(LOOK!C8,"0.00 %"))))))</f>
        <v xml:space="preserve">20   </v>
      </c>
      <c r="E16" s="14" t="str">
        <f ca="1">IF(ISERR(LOOK!O8),0,IF(RT=1,TEXT(LOOK!O8,"###,###   "),IF(RT=2,TEXT(LOOK!O8,"$ 0.00     "),IF(RT=3,TEXT(LOOK!O8,"0.0           "),IF(RT=4,TEXT(LOOK!O8,"0 %   "),IF(RT=5,TEXT(LOOK!O8,"0.0 %       "),TEXT(LOOK!O8,"0.00 %  ")))))))</f>
        <v xml:space="preserve">45.0 %       </v>
      </c>
      <c r="S16" s="15"/>
      <c r="T16" s="15"/>
    </row>
    <row r="17" spans="2:24" ht="15" customHeight="1" x14ac:dyDescent="0.2">
      <c r="B17" s="12">
        <v>5</v>
      </c>
      <c r="C17" s="13" t="str">
        <f ca="1">IF(NT=1,TEXT(LOOK!B9,"###,###   "),IF(NT=2,TEXT(LOOK!B9,"$ 0.00     "),IF(NT=3,TEXT(LOOK!B9,"0.0         "),IF(NT=4,TEXT(LOOK!B9,"0 %"),IF(NT=5,TEXT(LOOK!B9,"0.0 %"),TEXT(LOOK!B9,"0.00 %"))))))</f>
        <v xml:space="preserve">29   </v>
      </c>
      <c r="D17" s="13" t="str">
        <f ca="1">IF(NT=1,TEXT(LOOK!C9,"###,###   "),IF(NT=2,TEXT(LOOK!C9,"$ 0.00     "),IF(NT=3,TEXT(LOOK!C9,"0.0         "),IF(NT=4,TEXT(LOOK!C9,"0 %"),IF(NT=5,TEXT(LOOK!C9,"0.0 %"),TEXT(LOOK!C9,"0.00 %"))))))</f>
        <v xml:space="preserve">82   </v>
      </c>
      <c r="E17" s="14" t="str">
        <f ca="1">IF(ISERR(LOOK!O9),0,IF(RT=1,TEXT(LOOK!O9,"###,###   "),IF(RT=2,TEXT(LOOK!O9,"$ 0.00     "),IF(RT=3,TEXT(LOOK!O9,"0.0           "),IF(RT=4,TEXT(LOOK!O9,"0 %   "),IF(RT=5,TEXT(LOOK!O9,"0.0 %       "),TEXT(LOOK!O9,"0.00 %  ")))))))</f>
        <v xml:space="preserve">35.4 %       </v>
      </c>
      <c r="S17" s="15"/>
      <c r="T17" s="15"/>
    </row>
    <row r="18" spans="2:24" ht="15" customHeight="1" x14ac:dyDescent="0.2">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28   </v>
      </c>
      <c r="E18" s="14" t="str">
        <f ca="1">IF(ISERR(LOOK!O10),0,IF(RT=1,TEXT(LOOK!O10,"###,###   "),IF(RT=2,TEXT(LOOK!O10,"$ 0.00     "),IF(RT=3,TEXT(LOOK!O10,"0.0           "),IF(RT=4,TEXT(LOOK!O10,"0 %   "),IF(RT=5,TEXT(LOOK!O10,"0.0 %       "),TEXT(LOOK!O10,"0.00 %  ")))))))</f>
        <v xml:space="preserve">14.3 %       </v>
      </c>
      <c r="S18" s="15"/>
      <c r="T18" s="15"/>
    </row>
    <row r="19" spans="2:24" ht="15" customHeight="1" x14ac:dyDescent="0.2">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33   </v>
      </c>
      <c r="E19" s="14" t="str">
        <f ca="1">IF(ISERR(LOOK!O11),0,IF(RT=1,TEXT(LOOK!O11,"###,###   "),IF(RT=2,TEXT(LOOK!O11,"$ 0.00     "),IF(RT=3,TEXT(LOOK!O11,"0.0           "),IF(RT=4,TEXT(LOOK!O11,"0 %   "),IF(RT=5,TEXT(LOOK!O11,"0.0 %       "),TEXT(LOOK!O11,"0.00 %  ")))))))</f>
        <v xml:space="preserve">27.3 %       </v>
      </c>
      <c r="S19" s="15"/>
      <c r="T19" s="15"/>
    </row>
    <row r="20" spans="2:24" ht="15" customHeight="1" x14ac:dyDescent="0.2">
      <c r="B20" s="12">
        <v>8</v>
      </c>
      <c r="C20" s="13" t="str">
        <f ca="1">IF(NT=1,TEXT(LOOK!B12,"###,###   "),IF(NT=2,TEXT(LOOK!B12,"$ 0.00     "),IF(NT=3,TEXT(LOOK!B12,"0.0         "),IF(NT=4,TEXT(LOOK!B12,"0 %"),IF(NT=5,TEXT(LOOK!B12,"0.0 %"),TEXT(LOOK!B12,"0.00 %"))))))</f>
        <v xml:space="preserve">124   </v>
      </c>
      <c r="D20" s="13" t="str">
        <f ca="1">IF(NT=1,TEXT(LOOK!C12,"###,###   "),IF(NT=2,TEXT(LOOK!C12,"$ 0.00     "),IF(NT=3,TEXT(LOOK!C12,"0.0         "),IF(NT=4,TEXT(LOOK!C12,"0 %"),IF(NT=5,TEXT(LOOK!C12,"0.0 %"),TEXT(LOOK!C12,"0.00 %"))))))</f>
        <v xml:space="preserve">343   </v>
      </c>
      <c r="E20" s="14" t="str">
        <f ca="1">IF(ISERR(LOOK!O12),0,IF(RT=1,TEXT(LOOK!O12,"###,###   "),IF(RT=2,TEXT(LOOK!O12,"$ 0.00     "),IF(RT=3,TEXT(LOOK!O12,"0.0           "),IF(RT=4,TEXT(LOOK!O12,"0 %   "),IF(RT=5,TEXT(LOOK!O12,"0.0 %       "),TEXT(LOOK!O12,"0.00 %  ")))))))</f>
        <v xml:space="preserve">36.2 %       </v>
      </c>
      <c r="S20" s="15"/>
      <c r="T20" s="15"/>
    </row>
    <row r="21" spans="2:24" ht="15" customHeight="1" x14ac:dyDescent="0.2">
      <c r="B21" s="12">
        <v>9</v>
      </c>
      <c r="C21" s="13" t="str">
        <f ca="1">IF(NT=1,TEXT(LOOK!B13,"###,###   "),IF(NT=2,TEXT(LOOK!B13,"$ 0.00     "),IF(NT=3,TEXT(LOOK!B13,"0.0         "),IF(NT=4,TEXT(LOOK!B13,"0 %"),IF(NT=5,TEXT(LOOK!B13,"0.0 %"),TEXT(LOOK!B13,"0.00 %"))))))</f>
        <v xml:space="preserve">9   </v>
      </c>
      <c r="D21" s="13" t="str">
        <f ca="1">IF(NT=1,TEXT(LOOK!C13,"###,###   "),IF(NT=2,TEXT(LOOK!C13,"$ 0.00     "),IF(NT=3,TEXT(LOOK!C13,"0.0         "),IF(NT=4,TEXT(LOOK!C13,"0 %"),IF(NT=5,TEXT(LOOK!C13,"0.0 %"),TEXT(LOOK!C13,"0.00 %"))))))</f>
        <v xml:space="preserve">31   </v>
      </c>
      <c r="E21" s="14" t="str">
        <f ca="1">IF(ISERR(LOOK!O13),0,IF(RT=1,TEXT(LOOK!O13,"###,###   "),IF(RT=2,TEXT(LOOK!O13,"$ 0.00     "),IF(RT=3,TEXT(LOOK!O13,"0.0           "),IF(RT=4,TEXT(LOOK!O13,"0 %   "),IF(RT=5,TEXT(LOOK!O13,"0.0 %       "),TEXT(LOOK!O13,"0.00 %  ")))))))</f>
        <v xml:space="preserve">29.0 %       </v>
      </c>
      <c r="S21" s="15"/>
      <c r="T21" s="15"/>
      <c r="X21" s="17"/>
    </row>
    <row r="22" spans="2:24" ht="15" customHeight="1" x14ac:dyDescent="0.2">
      <c r="B22" s="12">
        <v>10</v>
      </c>
      <c r="C22" s="13" t="str">
        <f ca="1">IF(NT=1,TEXT(LOOK!B14,"###,###   "),IF(NT=2,TEXT(LOOK!B14,"$ 0.00     "),IF(NT=3,TEXT(LOOK!B14,"0.0         "),IF(NT=4,TEXT(LOOK!B14,"0 %"),IF(NT=5,TEXT(LOOK!B14,"0.0 %"),TEXT(LOOK!B14,"0.00 %"))))))</f>
        <v xml:space="preserve">20   </v>
      </c>
      <c r="D22" s="13" t="str">
        <f ca="1">IF(NT=1,TEXT(LOOK!C14,"###,###   "),IF(NT=2,TEXT(LOOK!C14,"$ 0.00     "),IF(NT=3,TEXT(LOOK!C14,"0.0         "),IF(NT=4,TEXT(LOOK!C14,"0 %"),IF(NT=5,TEXT(LOOK!C14,"0.0 %"),TEXT(LOOK!C14,"0.00 %"))))))</f>
        <v xml:space="preserve">70   </v>
      </c>
      <c r="E22" s="14" t="str">
        <f ca="1">IF(ISERR(LOOK!O14),0,IF(RT=1,TEXT(LOOK!O14,"###,###   "),IF(RT=2,TEXT(LOOK!O14,"$ 0.00     "),IF(RT=3,TEXT(LOOK!O14,"0.0           "),IF(RT=4,TEXT(LOOK!O14,"0 %   "),IF(RT=5,TEXT(LOOK!O14,"0.0 %       "),TEXT(LOOK!O14,"0.00 %  ")))))))</f>
        <v xml:space="preserve">28.6 %       </v>
      </c>
      <c r="S22" s="15"/>
      <c r="T22" s="15"/>
      <c r="X22" s="17"/>
    </row>
    <row r="23" spans="2:24" ht="15" customHeight="1" x14ac:dyDescent="0.2">
      <c r="B23" s="12">
        <v>11</v>
      </c>
      <c r="C23" s="13" t="str">
        <f ca="1">IF(NT=1,TEXT(LOOK!B15,"###,###   "),IF(NT=2,TEXT(LOOK!B15,"$ 0.00     "),IF(NT=3,TEXT(LOOK!B15,"0.0         "),IF(NT=4,TEXT(LOOK!B15,"0 %"),IF(NT=5,TEXT(LOOK!B15,"0.0 %"),TEXT(LOOK!B15,"0.00 %"))))))</f>
        <v xml:space="preserve">63   </v>
      </c>
      <c r="D23" s="13" t="str">
        <f ca="1">IF(NT=1,TEXT(LOOK!C15,"###,###   "),IF(NT=2,TEXT(LOOK!C15,"$ 0.00     "),IF(NT=3,TEXT(LOOK!C15,"0.0         "),IF(NT=4,TEXT(LOOK!C15,"0 %"),IF(NT=5,TEXT(LOOK!C15,"0.0 %"),TEXT(LOOK!C15,"0.00 %"))))))</f>
        <v xml:space="preserve">137   </v>
      </c>
      <c r="E23" s="14" t="str">
        <f ca="1">IF(ISERR(LOOK!O15),0,IF(RT=1,TEXT(LOOK!O15,"###,###   "),IF(RT=2,TEXT(LOOK!O15,"$ 0.00     "),IF(RT=3,TEXT(LOOK!O15,"0.0           "),IF(RT=4,TEXT(LOOK!O15,"0 %   "),IF(RT=5,TEXT(LOOK!O15,"0.0 %       "),TEXT(LOOK!O15,"0.00 %  ")))))))</f>
        <v xml:space="preserve">46.0 %       </v>
      </c>
      <c r="S23" s="15"/>
      <c r="T23" s="15"/>
    </row>
    <row r="24" spans="2:24" ht="15" customHeight="1" x14ac:dyDescent="0.2">
      <c r="B24" s="12">
        <v>12</v>
      </c>
      <c r="C24" s="13" t="str">
        <f ca="1">IF(NT=1,TEXT(LOOK!B16,"###,###   "),IF(NT=2,TEXT(LOOK!B16,"$ 0.00     "),IF(NT=3,TEXT(LOOK!B16,"0.0         "),IF(NT=4,TEXT(LOOK!B16,"0 %"),IF(NT=5,TEXT(LOOK!B16,"0.0 %"),TEXT(LOOK!B16,"0.00 %"))))))</f>
        <v xml:space="preserve">125   </v>
      </c>
      <c r="D24" s="13" t="str">
        <f ca="1">IF(NT=1,TEXT(LOOK!C16,"###,###   "),IF(NT=2,TEXT(LOOK!C16,"$ 0.00     "),IF(NT=3,TEXT(LOOK!C16,"0.0         "),IF(NT=4,TEXT(LOOK!C16,"0 %"),IF(NT=5,TEXT(LOOK!C16,"0.0 %"),TEXT(LOOK!C16,"0.00 %"))))))</f>
        <v xml:space="preserve">306   </v>
      </c>
      <c r="E24" s="14" t="str">
        <f ca="1">IF(ISERR(LOOK!O16),0,IF(RT=1,TEXT(LOOK!O16,"###,###   "),IF(RT=2,TEXT(LOOK!O16,"$ 0.00     "),IF(RT=3,TEXT(LOOK!O16,"0.0           "),IF(RT=4,TEXT(LOOK!O16,"0 %   "),IF(RT=5,TEXT(LOOK!O16,"0.0 %       "),TEXT(LOOK!O16,"0.00 %  ")))))))</f>
        <v xml:space="preserve">40.8 %       </v>
      </c>
      <c r="S24" s="15"/>
      <c r="T24" s="15"/>
    </row>
    <row r="25" spans="2:24" ht="15" customHeight="1" x14ac:dyDescent="0.2">
      <c r="B25" s="12">
        <v>13</v>
      </c>
      <c r="C25" s="13" t="str">
        <f ca="1">IF(NT=1,TEXT(LOOK!B17,"###,###   "),IF(NT=2,TEXT(LOOK!B17,"$ 0.00     "),IF(NT=3,TEXT(LOOK!B17,"0.0         "),IF(NT=4,TEXT(LOOK!B17,"0 %"),IF(NT=5,TEXT(LOOK!B17,"0.0 %"),TEXT(LOOK!B17,"0.00 %"))))))</f>
        <v xml:space="preserve">15   </v>
      </c>
      <c r="D25" s="13" t="str">
        <f ca="1">IF(NT=1,TEXT(LOOK!C17,"###,###   "),IF(NT=2,TEXT(LOOK!C17,"$ 0.00     "),IF(NT=3,TEXT(LOOK!C17,"0.0         "),IF(NT=4,TEXT(LOOK!C17,"0 %"),IF(NT=5,TEXT(LOOK!C17,"0.0 %"),TEXT(LOOK!C17,"0.00 %"))))))</f>
        <v xml:space="preserve">30   </v>
      </c>
      <c r="E25" s="14" t="str">
        <f ca="1">IF(ISERR(LOOK!O17),0,IF(RT=1,TEXT(LOOK!O17,"###,###   "),IF(RT=2,TEXT(LOOK!O17,"$ 0.00     "),IF(RT=3,TEXT(LOOK!O17,"0.0           "),IF(RT=4,TEXT(LOOK!O17,"0 %   "),IF(RT=5,TEXT(LOOK!O17,"0.0 %       "),TEXT(LOOK!O17,"0.00 %  ")))))))</f>
        <v xml:space="preserve">50.0 %       </v>
      </c>
      <c r="S25" s="15"/>
      <c r="T25" s="15"/>
    </row>
    <row r="26" spans="2:24" ht="15" customHeight="1" x14ac:dyDescent="0.2">
      <c r="B26" s="12">
        <v>14</v>
      </c>
      <c r="C26" s="13" t="str">
        <f ca="1">IF(NT=1,TEXT(LOOK!B18,"###,###   "),IF(NT=2,TEXT(LOOK!B18,"$ 0.00     "),IF(NT=3,TEXT(LOOK!B18,"0.0         "),IF(NT=4,TEXT(LOOK!B18,"0 %"),IF(NT=5,TEXT(LOOK!B18,"0.0 %"),TEXT(LOOK!B18,"0.00 %"))))))</f>
        <v xml:space="preserve">61   </v>
      </c>
      <c r="D26" s="13" t="str">
        <f ca="1">IF(NT=1,TEXT(LOOK!C18,"###,###   "),IF(NT=2,TEXT(LOOK!C18,"$ 0.00     "),IF(NT=3,TEXT(LOOK!C18,"0.0         "),IF(NT=4,TEXT(LOOK!C18,"0 %"),IF(NT=5,TEXT(LOOK!C18,"0.0 %"),TEXT(LOOK!C18,"0.00 %"))))))</f>
        <v xml:space="preserve">138   </v>
      </c>
      <c r="E26" s="14" t="str">
        <f ca="1">IF(ISERR(LOOK!O18),0,IF(RT=1,TEXT(LOOK!O18,"###,###   "),IF(RT=2,TEXT(LOOK!O18,"$ 0.00     "),IF(RT=3,TEXT(LOOK!O18,"0.0           "),IF(RT=4,TEXT(LOOK!O18,"0 %   "),IF(RT=5,TEXT(LOOK!O18,"0.0 %       "),TEXT(LOOK!O18,"0.00 %  ")))))))</f>
        <v xml:space="preserve">44.2 %       </v>
      </c>
      <c r="S26" s="15"/>
      <c r="T26" s="15"/>
    </row>
    <row r="27" spans="2:24" ht="15" customHeight="1" x14ac:dyDescent="0.2">
      <c r="B27" s="12">
        <v>15</v>
      </c>
      <c r="C27" s="13" t="str">
        <f ca="1">IF(NT=1,TEXT(LOOK!B19,"###,###   "),IF(NT=2,TEXT(LOOK!B19,"$ 0.00     "),IF(NT=3,TEXT(LOOK!B19,"0.0         "),IF(NT=4,TEXT(LOOK!B19,"0 %"),IF(NT=5,TEXT(LOOK!B19,"0.0 %"),TEXT(LOOK!B19,"0.00 %"))))))</f>
        <v xml:space="preserve">99   </v>
      </c>
      <c r="D27" s="13" t="str">
        <f ca="1">IF(NT=1,TEXT(LOOK!C19,"###,###   "),IF(NT=2,TEXT(LOOK!C19,"$ 0.00     "),IF(NT=3,TEXT(LOOK!C19,"0.0         "),IF(NT=4,TEXT(LOOK!C19,"0 %"),IF(NT=5,TEXT(LOOK!C19,"0.0 %"),TEXT(LOOK!C19,"0.00 %"))))))</f>
        <v xml:space="preserve">214   </v>
      </c>
      <c r="E27" s="14" t="str">
        <f ca="1">IF(ISERR(LOOK!O19),0,IF(RT=1,TEXT(LOOK!O19,"###,###   "),IF(RT=2,TEXT(LOOK!O19,"$ 0.00     "),IF(RT=3,TEXT(LOOK!O19,"0.0           "),IF(RT=4,TEXT(LOOK!O19,"0 %   "),IF(RT=5,TEXT(LOOK!O19,"0.0 %       "),TEXT(LOOK!O19,"0.00 %  ")))))))</f>
        <v xml:space="preserve">46.3 %       </v>
      </c>
      <c r="S27" s="15"/>
      <c r="T27" s="15"/>
    </row>
    <row r="28" spans="2:24" ht="15" customHeight="1" x14ac:dyDescent="0.2">
      <c r="B28" s="12">
        <v>16</v>
      </c>
      <c r="C28" s="13" t="str">
        <f ca="1">IF(NT=1,TEXT(LOOK!B20,"###,###   "),IF(NT=2,TEXT(LOOK!B20,"$ 0.00     "),IF(NT=3,TEXT(LOOK!B20,"0.0         "),IF(NT=4,TEXT(LOOK!B20,"0 %"),IF(NT=5,TEXT(LOOK!B20,"0.0 %"),TEXT(LOOK!B20,"0.00 %"))))))</f>
        <v xml:space="preserve">29   </v>
      </c>
      <c r="D28" s="13" t="str">
        <f ca="1">IF(NT=1,TEXT(LOOK!C20,"###,###   "),IF(NT=2,TEXT(LOOK!C20,"$ 0.00     "),IF(NT=3,TEXT(LOOK!C20,"0.0         "),IF(NT=4,TEXT(LOOK!C20,"0 %"),IF(NT=5,TEXT(LOOK!C20,"0.0 %"),TEXT(LOOK!C20,"0.00 %"))))))</f>
        <v xml:space="preserve">81   </v>
      </c>
      <c r="E28" s="14" t="str">
        <f ca="1">IF(ISERR(LOOK!O20),0,IF(RT=1,TEXT(LOOK!O20,"###,###   "),IF(RT=2,TEXT(LOOK!O20,"$ 0.00     "),IF(RT=3,TEXT(LOOK!O20,"0.0           "),IF(RT=4,TEXT(LOOK!O20,"0 %   "),IF(RT=5,TEXT(LOOK!O20,"0.0 %       "),TEXT(LOOK!O20,"0.00 %  ")))))))</f>
        <v xml:space="preserve">35.8 %       </v>
      </c>
      <c r="S28" s="15"/>
      <c r="T28" s="15"/>
    </row>
    <row r="29" spans="2:24" ht="15" customHeight="1" x14ac:dyDescent="0.2">
      <c r="B29" s="12">
        <v>17</v>
      </c>
      <c r="C29" s="13" t="str">
        <f ca="1">IF(NT=1,TEXT(LOOK!B21,"###,###   "),IF(NT=2,TEXT(LOOK!B21,"$ 0.00     "),IF(NT=3,TEXT(LOOK!B21,"0.0         "),IF(NT=4,TEXT(LOOK!B21,"0 %"),IF(NT=5,TEXT(LOOK!B21,"0.0 %"),TEXT(LOOK!B21,"0.00 %"))))))</f>
        <v xml:space="preserve">36   </v>
      </c>
      <c r="D29" s="13" t="str">
        <f ca="1">IF(NT=1,TEXT(LOOK!C21,"###,###   "),IF(NT=2,TEXT(LOOK!C21,"$ 0.00     "),IF(NT=3,TEXT(LOOK!C21,"0.0         "),IF(NT=4,TEXT(LOOK!C21,"0 %"),IF(NT=5,TEXT(LOOK!C21,"0.0 %"),TEXT(LOOK!C21,"0.00 %"))))))</f>
        <v xml:space="preserve">99   </v>
      </c>
      <c r="E29" s="14" t="str">
        <f ca="1">IF(ISERR(LOOK!O21),0,IF(RT=1,TEXT(LOOK!O21,"###,###   "),IF(RT=2,TEXT(LOOK!O21,"$ 0.00     "),IF(RT=3,TEXT(LOOK!O21,"0.0           "),IF(RT=4,TEXT(LOOK!O21,"0 %   "),IF(RT=5,TEXT(LOOK!O21,"0.0 %       "),TEXT(LOOK!O21,"0.00 %  ")))))))</f>
        <v xml:space="preserve">36.4 %       </v>
      </c>
      <c r="S29" s="15"/>
      <c r="T29" s="15"/>
    </row>
    <row r="30" spans="2:24" ht="15" customHeight="1" x14ac:dyDescent="0.2">
      <c r="B30" s="12">
        <v>18</v>
      </c>
      <c r="C30" s="13" t="str">
        <f ca="1">IF(NT=1,TEXT(LOOK!B22,"###,###   "),IF(NT=2,TEXT(LOOK!B22,"$ 0.00     "),IF(NT=3,TEXT(LOOK!B22,"0.0         "),IF(NT=4,TEXT(LOOK!B22,"0 %"),IF(NT=5,TEXT(LOOK!B22,"0.0 %"),TEXT(LOOK!B22,"0.00 %"))))))</f>
        <v xml:space="preserve">36   </v>
      </c>
      <c r="D30" s="13" t="str">
        <f ca="1">IF(NT=1,TEXT(LOOK!C22,"###,###   "),IF(NT=2,TEXT(LOOK!C22,"$ 0.00     "),IF(NT=3,TEXT(LOOK!C22,"0.0         "),IF(NT=4,TEXT(LOOK!C22,"0 %"),IF(NT=5,TEXT(LOOK!C22,"0.0 %"),TEXT(LOOK!C22,"0.00 %"))))))</f>
        <v xml:space="preserve">87   </v>
      </c>
      <c r="E30" s="14" t="str">
        <f ca="1">IF(ISERR(LOOK!O22),0,IF(RT=1,TEXT(LOOK!O22,"###,###   "),IF(RT=2,TEXT(LOOK!O22,"$ 0.00     "),IF(RT=3,TEXT(LOOK!O22,"0.0           "),IF(RT=4,TEXT(LOOK!O22,"0 %   "),IF(RT=5,TEXT(LOOK!O22,"0.0 %       "),TEXT(LOOK!O22,"0.00 %  ")))))))</f>
        <v xml:space="preserve">41.4 %       </v>
      </c>
      <c r="S30" s="15"/>
      <c r="T30" s="15"/>
    </row>
    <row r="31" spans="2:24" ht="15" customHeight="1" x14ac:dyDescent="0.2">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46.7 %       </v>
      </c>
      <c r="S31" s="15"/>
      <c r="T31" s="15"/>
    </row>
    <row r="32" spans="2:24" ht="15" customHeight="1" x14ac:dyDescent="0.2">
      <c r="B32" s="12">
        <v>20</v>
      </c>
      <c r="C32" s="13" t="str">
        <f ca="1">IF(NT=1,TEXT(LOOK!B24,"###,###   "),IF(NT=2,TEXT(LOOK!B24,"$ 0.00     "),IF(NT=3,TEXT(LOOK!B24,"0.0         "),IF(NT=4,TEXT(LOOK!B24,"0 %"),IF(NT=5,TEXT(LOOK!B24,"0.0 %"),TEXT(LOOK!B24,"0.00 %"))))))</f>
        <v xml:space="preserve">13   </v>
      </c>
      <c r="D32" s="13" t="str">
        <f ca="1">IF(NT=1,TEXT(LOOK!C24,"###,###   "),IF(NT=2,TEXT(LOOK!C24,"$ 0.00     "),IF(NT=3,TEXT(LOOK!C24,"0.0         "),IF(NT=4,TEXT(LOOK!C24,"0 %"),IF(NT=5,TEXT(LOOK!C24,"0.0 %"),TEXT(LOOK!C24,"0.00 %"))))))</f>
        <v xml:space="preserve">47   </v>
      </c>
      <c r="E32" s="14" t="str">
        <f ca="1">IF(ISERR(LOOK!O24),0,IF(RT=1,TEXT(LOOK!O24,"###,###   "),IF(RT=2,TEXT(LOOK!O24,"$ 0.00     "),IF(RT=3,TEXT(LOOK!O24,"0.0           "),IF(RT=4,TEXT(LOOK!O24,"0 %   "),IF(RT=5,TEXT(LOOK!O24,"0.0 %       "),TEXT(LOOK!O24,"0.00 %  ")))))))</f>
        <v xml:space="preserve">27.7 %       </v>
      </c>
      <c r="S32" s="15"/>
      <c r="T32" s="15"/>
    </row>
    <row r="33" spans="2:20" ht="15" customHeight="1" x14ac:dyDescent="0.2">
      <c r="B33" s="12">
        <v>21</v>
      </c>
      <c r="C33" s="13" t="str">
        <f ca="1">IF(NT=1,TEXT(LOOK!B25,"###,###   "),IF(NT=2,TEXT(LOOK!B25,"$ 0.00     "),IF(NT=3,TEXT(LOOK!B25,"0.0         "),IF(NT=4,TEXT(LOOK!B25,"0 %"),IF(NT=5,TEXT(LOOK!B25,"0.0 %"),TEXT(LOOK!B25,"0.00 %"))))))</f>
        <v xml:space="preserve">44   </v>
      </c>
      <c r="D33" s="13" t="str">
        <f ca="1">IF(NT=1,TEXT(LOOK!C25,"###,###   "),IF(NT=2,TEXT(LOOK!C25,"$ 0.00     "),IF(NT=3,TEXT(LOOK!C25,"0.0         "),IF(NT=4,TEXT(LOOK!C25,"0 %"),IF(NT=5,TEXT(LOOK!C25,"0.0 %"),TEXT(LOOK!C25,"0.00 %"))))))</f>
        <v xml:space="preserve">101   </v>
      </c>
      <c r="E33" s="14" t="str">
        <f ca="1">IF(ISERR(LOOK!O25),0,IF(RT=1,TEXT(LOOK!O25,"###,###   "),IF(RT=2,TEXT(LOOK!O25,"$ 0.00     "),IF(RT=3,TEXT(LOOK!O25,"0.0           "),IF(RT=4,TEXT(LOOK!O25,"0 %   "),IF(RT=5,TEXT(LOOK!O25,"0.0 %       "),TEXT(LOOK!O25,"0.00 %  ")))))))</f>
        <v xml:space="preserve">43.6 %       </v>
      </c>
      <c r="S33" s="15"/>
      <c r="T33" s="15"/>
    </row>
    <row r="34" spans="2:20" ht="15" customHeight="1" x14ac:dyDescent="0.2">
      <c r="B34" s="12">
        <v>22</v>
      </c>
      <c r="C34" s="13" t="str">
        <f ca="1">IF(NT=1,TEXT(LOOK!B26,"###,###   "),IF(NT=2,TEXT(LOOK!B26,"$ 0.00     "),IF(NT=3,TEXT(LOOK!B26,"0.0         "),IF(NT=4,TEXT(LOOK!B26,"0 %"),IF(NT=5,TEXT(LOOK!B26,"0.0 %"),TEXT(LOOK!B26,"0.00 %"))))))</f>
        <v xml:space="preserve">130   </v>
      </c>
      <c r="D34" s="13" t="str">
        <f ca="1">IF(NT=1,TEXT(LOOK!C26,"###,###   "),IF(NT=2,TEXT(LOOK!C26,"$ 0.00     "),IF(NT=3,TEXT(LOOK!C26,"0.0         "),IF(NT=4,TEXT(LOOK!C26,"0 %"),IF(NT=5,TEXT(LOOK!C26,"0.0 %"),TEXT(LOOK!C26,"0.00 %"))))))</f>
        <v xml:space="preserve">271   </v>
      </c>
      <c r="E34" s="14" t="str">
        <f ca="1">IF(ISERR(LOOK!O26),0,IF(RT=1,TEXT(LOOK!O26,"###,###   "),IF(RT=2,TEXT(LOOK!O26,"$ 0.00     "),IF(RT=3,TEXT(LOOK!O26,"0.0           "),IF(RT=4,TEXT(LOOK!O26,"0 %   "),IF(RT=5,TEXT(LOOK!O26,"0.0 %       "),TEXT(LOOK!O26,"0.00 %  ")))))))</f>
        <v xml:space="preserve">48.0 %       </v>
      </c>
      <c r="S34" s="15"/>
      <c r="T34" s="15"/>
    </row>
    <row r="35" spans="2:20" ht="15" customHeight="1" x14ac:dyDescent="0.2">
      <c r="B35" s="12">
        <v>23</v>
      </c>
      <c r="C35" s="13" t="str">
        <f ca="1">IF(NT=1,TEXT(LOOK!B27,"###,###   "),IF(NT=2,TEXT(LOOK!B27,"$ 0.00     "),IF(NT=3,TEXT(LOOK!B27,"0.0         "),IF(NT=4,TEXT(LOOK!B27,"0 %"),IF(NT=5,TEXT(LOOK!B27,"0.0 %"),TEXT(LOOK!B27,"0.00 %"))))))</f>
        <v xml:space="preserve">173   </v>
      </c>
      <c r="D35" s="13" t="str">
        <f ca="1">IF(NT=1,TEXT(LOOK!C27,"###,###   "),IF(NT=2,TEXT(LOOK!C27,"$ 0.00     "),IF(NT=3,TEXT(LOOK!C27,"0.0         "),IF(NT=4,TEXT(LOOK!C27,"0 %"),IF(NT=5,TEXT(LOOK!C27,"0.0 %"),TEXT(LOOK!C27,"0.00 %"))))))</f>
        <v xml:space="preserve">467   </v>
      </c>
      <c r="E35" s="14" t="str">
        <f ca="1">IF(ISERR(LOOK!O27),0,IF(RT=1,TEXT(LOOK!O27,"###,###   "),IF(RT=2,TEXT(LOOK!O27,"$ 0.00     "),IF(RT=3,TEXT(LOOK!O27,"0.0           "),IF(RT=4,TEXT(LOOK!O27,"0 %   "),IF(RT=5,TEXT(LOOK!O27,"0.0 %       "),TEXT(LOOK!O27,"0.00 %  ")))))))</f>
        <v xml:space="preserve">37.0 %       </v>
      </c>
      <c r="S35" s="15"/>
      <c r="T35" s="15"/>
    </row>
    <row r="36" spans="2:20" ht="15" customHeight="1" x14ac:dyDescent="0.2">
      <c r="B36" s="12">
        <v>24</v>
      </c>
      <c r="C36" s="16" t="str">
        <f ca="1">IF(NT=1,TEXT(LOOK!B28,"###,###   "),IF(NT=2,TEXT(LOOK!B28,"$ 0.00     "),IF(NT=3,TEXT(LOOK!B28,"0.0         "),IF(NT=4,TEXT(LOOK!B28,"0 %"),IF(NT=5,TEXT(LOOK!B28,"0.0 %"),TEXT(LOOK!B28,"0.00 %"))))))</f>
        <v xml:space="preserve">23   </v>
      </c>
      <c r="D36" s="16" t="str">
        <f ca="1">IF(NT=1,TEXT(LOOK!C28,"###,###   "),IF(NT=2,TEXT(LOOK!C28,"$ 0.00     "),IF(NT=3,TEXT(LOOK!C28,"0.0         "),IF(NT=4,TEXT(LOOK!C28,"0 %"),IF(NT=5,TEXT(LOOK!C28,"0.0 %"),TEXT(LOOK!C28,"0.00 %"))))))</f>
        <v xml:space="preserve">64   </v>
      </c>
      <c r="E36" s="14" t="str">
        <f ca="1">IF(ISERR(LOOK!O28),0,IF(RT=1,TEXT(LOOK!O28,"###,###   "),IF(RT=2,TEXT(LOOK!O28,"$ 0.00     "),IF(RT=3,TEXT(LOOK!O28,"0.0           "),IF(RT=4,TEXT(LOOK!O28,"0 %   "),IF(RT=5,TEXT(LOOK!O28,"0.0 %       "),TEXT(LOOK!O28,"0.00 %  ")))))))</f>
        <v xml:space="preserve">35.9 %       </v>
      </c>
      <c r="S36" s="15"/>
      <c r="T36" s="15"/>
    </row>
    <row r="37" spans="2:20" ht="15" customHeight="1" x14ac:dyDescent="0.2">
      <c r="B37" s="18" t="s">
        <v>2</v>
      </c>
      <c r="C37" s="19" t="str">
        <f ca="1">IF(NT=1,TEXT(LOOK!B29,"###,###   "),IF(NT=2,TEXT(LOOK!B29,"$ 0.00     "),IF(NT=3,TEXT(LOOK!B29,"0.0         "),IF(NT=4,TEXT(LOOK!B29,"0 %"),IF(NT=5,TEXT(LOOK!B29,"0.0 %"),TEXT(LOOK!B29,"0.00 %"))))))</f>
        <v xml:space="preserve">1,094   </v>
      </c>
      <c r="D37" s="19" t="str">
        <f ca="1">IF(NT=1,TEXT(LOOK!C29,"###,###   "),IF(NT=2,TEXT(LOOK!C29,"$ 0.00     "),IF(NT=3,TEXT(LOOK!C29,"0.0         "),IF(NT=4,TEXT(LOOK!C29,"0 %"),IF(NT=5,TEXT(LOOK!C29,"0.0 %"),TEXT(LOOK!C29,"0.00 %"))))))</f>
        <v xml:space="preserve">2,822   </v>
      </c>
      <c r="E37" s="19" t="str">
        <f ca="1">IF(ISERR(LOOK!O29),0,IF(RT=1,TEXT(LOOK!O29,"###,###   "),IF(RT=2,TEXT(LOOK!O29,"$ 0.00     "),IF(RT=3,TEXT(LOOK!O29,"0.0           "),IF(RT=4,TEXT(LOOK!O29,"0 %   "),IF(RT=5,TEXT(LOOK!O29,"0.0 %       "),TEXT(LOOK!O29,"0.00 %  ")))))))</f>
        <v xml:space="preserve">38.8 %       </v>
      </c>
    </row>
    <row r="38" spans="2:20" ht="5.25" customHeight="1" x14ac:dyDescent="0.2"/>
    <row r="39" spans="2:20" ht="15" customHeight="1" x14ac:dyDescent="0.2">
      <c r="B39" s="449" t="str">
        <f>"Report Updated "&amp;LOOK!I1</f>
        <v>Report Updated May 19,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April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May 19,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0.224</v>
      </c>
      <c r="F7" s="31">
        <f ca="1">OFFSET(LOOK!$AE$4,F$6,$B7)</f>
        <v>0.26700000000000002</v>
      </c>
      <c r="G7" s="31">
        <f ca="1">OFFSET(LOOK!$AE$4,G$6,$B7)</f>
        <v>0.19</v>
      </c>
      <c r="H7" s="31">
        <f ca="1">OFFSET(LOOK!$AE$4,H$6,$B7)</f>
        <v>0.45</v>
      </c>
      <c r="I7" s="31">
        <f ca="1">OFFSET(LOOK!$AE$4,I$6,$B7)</f>
        <v>0.35399999999999998</v>
      </c>
      <c r="J7" s="31">
        <f ca="1">OFFSET(LOOK!$AE$4,J$6,$B7)</f>
        <v>0.14299999999999999</v>
      </c>
      <c r="K7" s="31">
        <f ca="1">OFFSET(LOOK!$AE$4,K$6,$B7)</f>
        <v>0.27300000000000002</v>
      </c>
      <c r="L7" s="31">
        <f ca="1">OFFSET(LOOK!$AE$4,L$6,$B7)</f>
        <v>0.36199999999999999</v>
      </c>
      <c r="M7" s="31">
        <f ca="1">OFFSET(LOOK!$AE$4,M$6,$B7)</f>
        <v>0.28999999999999998</v>
      </c>
      <c r="N7" s="31">
        <f ca="1">OFFSET(LOOK!$AE$4,N$6,$B7)</f>
        <v>0.28599999999999998</v>
      </c>
      <c r="O7" s="31">
        <f ca="1">OFFSET(LOOK!$AE$4,O$6,$B7)</f>
        <v>0.46</v>
      </c>
      <c r="P7" s="31">
        <f ca="1">OFFSET(LOOK!$AE$4,P$6,$B7)</f>
        <v>0.40799999999999997</v>
      </c>
      <c r="Q7" s="31">
        <f ca="1">OFFSET(LOOK!$AE$4,Q$6,$B7)</f>
        <v>0.5</v>
      </c>
      <c r="R7" s="31">
        <f ca="1">OFFSET(LOOK!$AE$4,R$6,$B7)</f>
        <v>0.442</v>
      </c>
      <c r="S7" s="31">
        <f ca="1">OFFSET(LOOK!$AE$4,S$6,$B7)</f>
        <v>0.46300000000000002</v>
      </c>
      <c r="T7" s="31">
        <f ca="1">OFFSET(LOOK!$AE$4,T$6,$B7)</f>
        <v>0.35799999999999998</v>
      </c>
      <c r="U7" s="31">
        <f ca="1">OFFSET(LOOK!$AE$4,U$6,$B7)</f>
        <v>0.36399999999999999</v>
      </c>
      <c r="V7" s="31">
        <f ca="1">OFFSET(LOOK!$AE$4,V$6,$B7)</f>
        <v>0.41399999999999998</v>
      </c>
      <c r="W7" s="31">
        <f ca="1">OFFSET(LOOK!$AE$4,W$6,$B7)</f>
        <v>0.46700000000000003</v>
      </c>
      <c r="X7" s="31">
        <f ca="1">OFFSET(LOOK!$AE$4,X$6,$B7)</f>
        <v>0.27700000000000002</v>
      </c>
      <c r="Y7" s="31">
        <f ca="1">OFFSET(LOOK!$AE$4,Y$6,$B7)</f>
        <v>0.436</v>
      </c>
      <c r="Z7" s="31">
        <f ca="1">OFFSET(LOOK!$AE$4,Z$6,$B7)</f>
        <v>0.48</v>
      </c>
      <c r="AA7" s="31">
        <f ca="1">OFFSET(LOOK!$AE$4,AA$6,$B7)</f>
        <v>0.37</v>
      </c>
      <c r="AB7" s="31">
        <f ca="1">OFFSET(LOOK!$AE$4,AB$6,$B7)</f>
        <v>0.35899999999999999</v>
      </c>
      <c r="AC7" s="31">
        <f ca="1">OFFSET(LOOK!$AE$4,25,$B7)</f>
        <v>0.38800000000000001</v>
      </c>
    </row>
    <row r="8" spans="1:29" s="17" customFormat="1" ht="48" customHeight="1" x14ac:dyDescent="0.2">
      <c r="B8" s="28">
        <v>2</v>
      </c>
      <c r="C8" s="29" t="str">
        <f>TITLES!$C6</f>
        <v>Welfare Transition Entered Employment Wage Rate</v>
      </c>
      <c r="D8" s="30"/>
      <c r="E8" s="31">
        <f ca="1">OFFSET(LOOK!$AE$4,E$6,$B8)</f>
        <v>0.68300000000000005</v>
      </c>
      <c r="F8" s="31">
        <f ca="1">OFFSET(LOOK!$AE$4,F$6,$B8)</f>
        <v>0.746</v>
      </c>
      <c r="G8" s="31">
        <f ca="1">OFFSET(LOOK!$AE$4,G$6,$B8)</f>
        <v>0.83</v>
      </c>
      <c r="H8" s="31">
        <f ca="1">OFFSET(LOOK!$AE$4,H$6,$B8)</f>
        <v>0.83599999999999997</v>
      </c>
      <c r="I8" s="31">
        <f ca="1">OFFSET(LOOK!$AE$4,I$6,$B8)</f>
        <v>0.69199999999999995</v>
      </c>
      <c r="J8" s="31">
        <f ca="1">OFFSET(LOOK!$AE$4,J$6,$B8)</f>
        <v>0.75700000000000001</v>
      </c>
      <c r="K8" s="31">
        <f ca="1">OFFSET(LOOK!$AE$4,K$6,$B8)</f>
        <v>0.69799999999999995</v>
      </c>
      <c r="L8" s="31">
        <f ca="1">OFFSET(LOOK!$AE$4,L$6,$B8)</f>
        <v>0.66700000000000004</v>
      </c>
      <c r="M8" s="31">
        <f ca="1">OFFSET(LOOK!$AE$4,M$6,$B8)</f>
        <v>0.71599999999999997</v>
      </c>
      <c r="N8" s="31">
        <f ca="1">OFFSET(LOOK!$AE$4,N$6,$B8)</f>
        <v>0.73699999999999999</v>
      </c>
      <c r="O8" s="31">
        <f ca="1">OFFSET(LOOK!$AE$4,O$6,$B8)</f>
        <v>0.81599999999999995</v>
      </c>
      <c r="P8" s="31">
        <f ca="1">OFFSET(LOOK!$AE$4,P$6,$B8)</f>
        <v>0.72499999999999998</v>
      </c>
      <c r="Q8" s="31">
        <f ca="1">OFFSET(LOOK!$AE$4,Q$6,$B8)</f>
        <v>0.67</v>
      </c>
      <c r="R8" s="31">
        <f ca="1">OFFSET(LOOK!$AE$4,R$6,$B8)</f>
        <v>0.70699999999999996</v>
      </c>
      <c r="S8" s="31">
        <f ca="1">OFFSET(LOOK!$AE$4,S$6,$B8)</f>
        <v>0.71599999999999997</v>
      </c>
      <c r="T8" s="31">
        <f ca="1">OFFSET(LOOK!$AE$4,T$6,$B8)</f>
        <v>0.72899999999999998</v>
      </c>
      <c r="U8" s="31">
        <f ca="1">OFFSET(LOOK!$AE$4,U$6,$B8)</f>
        <v>0.67300000000000004</v>
      </c>
      <c r="V8" s="31">
        <f ca="1">OFFSET(LOOK!$AE$4,V$6,$B8)</f>
        <v>0.69799999999999995</v>
      </c>
      <c r="W8" s="31">
        <f ca="1">OFFSET(LOOK!$AE$4,W$6,$B8)</f>
        <v>0.73199999999999998</v>
      </c>
      <c r="X8" s="31">
        <f ca="1">OFFSET(LOOK!$AE$4,X$6,$B8)</f>
        <v>0.83599999999999997</v>
      </c>
      <c r="Y8" s="31">
        <f ca="1">OFFSET(LOOK!$AE$4,Y$6,$B8)</f>
        <v>0.72899999999999998</v>
      </c>
      <c r="Z8" s="31">
        <f ca="1">OFFSET(LOOK!$AE$4,Z$6,$B8)</f>
        <v>0.70199999999999996</v>
      </c>
      <c r="AA8" s="31">
        <f ca="1">OFFSET(LOOK!$AE$4,AA$6,$B8)</f>
        <v>0.68100000000000005</v>
      </c>
      <c r="AB8" s="31">
        <f ca="1">OFFSET(LOOK!$AE$4,AB$6,$B8)</f>
        <v>0.72299999999999998</v>
      </c>
      <c r="AC8" s="31">
        <f ca="1">OFFSET(LOOK!$AE$4,25,$B8)</f>
        <v>0.71099999999999997</v>
      </c>
    </row>
    <row r="9" spans="1:29" s="17" customFormat="1" ht="48" customHeight="1" x14ac:dyDescent="0.2">
      <c r="B9" s="28">
        <v>3</v>
      </c>
      <c r="C9" s="29" t="str">
        <f>TITLES!$C7</f>
        <v>Welfare Transition Federal All Family Participation Rate</v>
      </c>
      <c r="D9" s="30"/>
      <c r="E9" s="31">
        <f ca="1">OFFSET(LOOK!$AE$4,E$6,$B9)</f>
        <v>0.34</v>
      </c>
      <c r="F9" s="31">
        <f ca="1">OFFSET(LOOK!$AE$4,F$6,$B9)</f>
        <v>0.23100000000000001</v>
      </c>
      <c r="G9" s="31">
        <f ca="1">OFFSET(LOOK!$AE$4,G$6,$B9)</f>
        <v>5.6000000000000001E-2</v>
      </c>
      <c r="H9" s="31">
        <f ca="1">OFFSET(LOOK!$AE$4,H$6,$B9)</f>
        <v>0.28599999999999998</v>
      </c>
      <c r="I9" s="31">
        <f ca="1">OFFSET(LOOK!$AE$4,I$6,$B9)</f>
        <v>0.53400000000000003</v>
      </c>
      <c r="J9" s="31">
        <f ca="1">OFFSET(LOOK!$AE$4,J$6,$B9)</f>
        <v>0.23699999999999999</v>
      </c>
      <c r="K9" s="31">
        <f ca="1">OFFSET(LOOK!$AE$4,K$6,$B9)</f>
        <v>0.25</v>
      </c>
      <c r="L9" s="31">
        <f ca="1">OFFSET(LOOK!$AE$4,L$6,$B9)</f>
        <v>0.34899999999999998</v>
      </c>
      <c r="M9" s="31">
        <f ca="1">OFFSET(LOOK!$AE$4,M$6,$B9)</f>
        <v>0.36199999999999999</v>
      </c>
      <c r="N9" s="31">
        <f ca="1">OFFSET(LOOK!$AE$4,N$6,$B9)</f>
        <v>0.35499999999999998</v>
      </c>
      <c r="O9" s="31">
        <f ca="1">OFFSET(LOOK!$AE$4,O$6,$B9)</f>
        <v>0.5</v>
      </c>
      <c r="P9" s="31">
        <f ca="1">OFFSET(LOOK!$AE$4,P$6,$B9)</f>
        <v>0.43</v>
      </c>
      <c r="Q9" s="31">
        <f ca="1">OFFSET(LOOK!$AE$4,Q$6,$B9)</f>
        <v>0.436</v>
      </c>
      <c r="R9" s="31">
        <f ca="1">OFFSET(LOOK!$AE$4,R$6,$B9)</f>
        <v>0.503</v>
      </c>
      <c r="S9" s="31">
        <f ca="1">OFFSET(LOOK!$AE$4,S$6,$B9)</f>
        <v>0.53</v>
      </c>
      <c r="T9" s="31">
        <f ca="1">OFFSET(LOOK!$AE$4,T$6,$B9)</f>
        <v>0.48099999999999998</v>
      </c>
      <c r="U9" s="31">
        <f ca="1">OFFSET(LOOK!$AE$4,U$6,$B9)</f>
        <v>0.45800000000000002</v>
      </c>
      <c r="V9" s="31">
        <f ca="1">OFFSET(LOOK!$AE$4,V$6,$B9)</f>
        <v>0.21299999999999999</v>
      </c>
      <c r="W9" s="31">
        <f ca="1">OFFSET(LOOK!$AE$4,W$6,$B9)</f>
        <v>0.318</v>
      </c>
      <c r="X9" s="31">
        <f ca="1">OFFSET(LOOK!$AE$4,X$6,$B9)</f>
        <v>0.22800000000000001</v>
      </c>
      <c r="Y9" s="31">
        <f ca="1">OFFSET(LOOK!$AE$4,Y$6,$B9)</f>
        <v>0.57399999999999995</v>
      </c>
      <c r="Z9" s="31">
        <f ca="1">OFFSET(LOOK!$AE$4,Z$6,$B9)</f>
        <v>0.55300000000000005</v>
      </c>
      <c r="AA9" s="31">
        <f ca="1">OFFSET(LOOK!$AE$4,AA$6,$B9)</f>
        <v>0.38200000000000001</v>
      </c>
      <c r="AB9" s="31">
        <f ca="1">OFFSET(LOOK!$AE$4,AB$6,$B9)</f>
        <v>0.38500000000000001</v>
      </c>
      <c r="AC9" s="31">
        <f ca="1">OFFSET(LOOK!$AE$4,25,$B9)</f>
        <v>0.42599999999999999</v>
      </c>
    </row>
    <row r="10" spans="1:29" s="17" customFormat="1" ht="48" customHeight="1" x14ac:dyDescent="0.2">
      <c r="A10" s="32"/>
      <c r="B10" s="28">
        <v>4</v>
      </c>
      <c r="C10" s="29" t="str">
        <f>TITLES!$C8</f>
        <v>Welfare Transition Federal Two Parent Participation Rate</v>
      </c>
      <c r="D10" s="30"/>
      <c r="E10" s="31">
        <f ca="1">OFFSET(LOOK!$AE$4,E$6,$B10)</f>
        <v>0.214</v>
      </c>
      <c r="F10" s="31">
        <f ca="1">OFFSET(LOOK!$AE$4,F$6,$B10)</f>
        <v>0.2</v>
      </c>
      <c r="G10" s="31">
        <f ca="1">OFFSET(LOOK!$AE$4,G$6,$B10)</f>
        <v>0</v>
      </c>
      <c r="H10" s="31">
        <f ca="1">OFFSET(LOOK!$AE$4,H$6,$B10)</f>
        <v>0</v>
      </c>
      <c r="I10" s="31">
        <f ca="1">OFFSET(LOOK!$AE$4,I$6,$B10)</f>
        <v>0.23100000000000001</v>
      </c>
      <c r="J10" s="31">
        <f ca="1">OFFSET(LOOK!$AE$4,J$6,$B10)</f>
        <v>0</v>
      </c>
      <c r="K10" s="31">
        <f ca="1">OFFSET(LOOK!$AE$4,K$6,$B10)</f>
        <v>0</v>
      </c>
      <c r="L10" s="31">
        <f ca="1">OFFSET(LOOK!$AE$4,L$6,$B10)</f>
        <v>0.25800000000000001</v>
      </c>
      <c r="M10" s="31">
        <f ca="1">OFFSET(LOOK!$AE$4,M$6,$B10)</f>
        <v>0.33300000000000002</v>
      </c>
      <c r="N10" s="31">
        <f ca="1">OFFSET(LOOK!$AE$4,N$6,$B10)</f>
        <v>0.3</v>
      </c>
      <c r="O10" s="31">
        <f ca="1">OFFSET(LOOK!$AE$4,O$6,$B10)</f>
        <v>0.56000000000000005</v>
      </c>
      <c r="P10" s="31">
        <f ca="1">OFFSET(LOOK!$AE$4,P$6,$B10)</f>
        <v>0.45600000000000002</v>
      </c>
      <c r="Q10" s="31" t="str">
        <f ca="1">OFFSET(LOOK!$AE$4,Q$6,$B10)</f>
        <v/>
      </c>
      <c r="R10" s="31">
        <f ca="1">OFFSET(LOOK!$AE$4,R$6,$B10)</f>
        <v>0.5</v>
      </c>
      <c r="S10" s="31">
        <f ca="1">OFFSET(LOOK!$AE$4,S$6,$B10)</f>
        <v>0.84799999999999998</v>
      </c>
      <c r="T10" s="31">
        <f ca="1">OFFSET(LOOK!$AE$4,T$6,$B10)</f>
        <v>0.54500000000000004</v>
      </c>
      <c r="U10" s="31">
        <f ca="1">OFFSET(LOOK!$AE$4,U$6,$B10)</f>
        <v>0.6</v>
      </c>
      <c r="V10" s="31">
        <f ca="1">OFFSET(LOOK!$AE$4,V$6,$B10)</f>
        <v>0.23100000000000001</v>
      </c>
      <c r="W10" s="31">
        <f ca="1">OFFSET(LOOK!$AE$4,W$6,$B10)</f>
        <v>0</v>
      </c>
      <c r="X10" s="31">
        <f ca="1">OFFSET(LOOK!$AE$4,X$6,$B10)</f>
        <v>0.33300000000000002</v>
      </c>
      <c r="Y10" s="31">
        <f ca="1">OFFSET(LOOK!$AE$4,Y$6,$B10)</f>
        <v>0.52400000000000002</v>
      </c>
      <c r="Z10" s="31">
        <f ca="1">OFFSET(LOOK!$AE$4,Z$6,$B10)</f>
        <v>0.68400000000000005</v>
      </c>
      <c r="AA10" s="31">
        <f ca="1">OFFSET(LOOK!$AE$4,AA$6,$B10)</f>
        <v>0.55100000000000005</v>
      </c>
      <c r="AB10" s="31">
        <f ca="1">OFFSET(LOOK!$AE$4,AB$6,$B10)</f>
        <v>0.42899999999999999</v>
      </c>
      <c r="AC10" s="31">
        <f ca="1">OFFSET(LOOK!$AE$4,25,$B10)</f>
        <v>0.52200000000000002</v>
      </c>
    </row>
    <row r="11" spans="1:29" s="17" customFormat="1" ht="48" customHeight="1" x14ac:dyDescent="0.2">
      <c r="A11" s="32"/>
      <c r="B11" s="33">
        <v>5</v>
      </c>
      <c r="C11" s="29" t="str">
        <f>TITLES!$C9</f>
        <v>WIA Adult Employed Worker Outcome  Rate</v>
      </c>
      <c r="D11" s="30"/>
      <c r="E11" s="31">
        <f ca="1">OFFSET(LOOK!$AE$4,E$6,$B11)</f>
        <v>0.38500000000000001</v>
      </c>
      <c r="F11" s="31">
        <f ca="1">OFFSET(LOOK!$AE$4,F$6,$B11)</f>
        <v>1</v>
      </c>
      <c r="G11" s="31">
        <f ca="1">OFFSET(LOOK!$AE$4,G$6,$B11)</f>
        <v>1</v>
      </c>
      <c r="H11" s="31">
        <f ca="1">OFFSET(LOOK!$AE$4,H$6,$B11)</f>
        <v>0.875</v>
      </c>
      <c r="I11" s="31">
        <f ca="1">OFFSET(LOOK!$AE$4,I$6,$B11)</f>
        <v>0</v>
      </c>
      <c r="J11" s="31">
        <f ca="1">OFFSET(LOOK!$AE$4,J$6,$B11)</f>
        <v>1</v>
      </c>
      <c r="K11" s="31">
        <f ca="1">OFFSET(LOOK!$AE$4,K$6,$B11)</f>
        <v>1</v>
      </c>
      <c r="L11" s="31">
        <f ca="1">OFFSET(LOOK!$AE$4,L$6,$B11)</f>
        <v>0.84</v>
      </c>
      <c r="M11" s="31" t="str">
        <f ca="1">OFFSET(LOOK!$AE$4,M$6,$B11)</f>
        <v/>
      </c>
      <c r="N11" s="31">
        <f ca="1">OFFSET(LOOK!$AE$4,N$6,$B11)</f>
        <v>1</v>
      </c>
      <c r="O11" s="31" t="str">
        <f ca="1">OFFSET(LOOK!$AE$4,O$6,$B11)</f>
        <v/>
      </c>
      <c r="P11" s="31">
        <f ca="1">OFFSET(LOOK!$AE$4,P$6,$B11)</f>
        <v>0.72399999999999998</v>
      </c>
      <c r="Q11" s="31">
        <f ca="1">OFFSET(LOOK!$AE$4,Q$6,$B11)</f>
        <v>1</v>
      </c>
      <c r="R11" s="31">
        <f ca="1">OFFSET(LOOK!$AE$4,R$6,$B11)</f>
        <v>1</v>
      </c>
      <c r="S11" s="31">
        <f ca="1">OFFSET(LOOK!$AE$4,S$6,$B11)</f>
        <v>1</v>
      </c>
      <c r="T11" s="31">
        <f ca="1">OFFSET(LOOK!$AE$4,T$6,$B11)</f>
        <v>1</v>
      </c>
      <c r="U11" s="31">
        <f ca="1">OFFSET(LOOK!$AE$4,U$6,$B11)</f>
        <v>0.435</v>
      </c>
      <c r="V11" s="31">
        <f ca="1">OFFSET(LOOK!$AE$4,V$6,$B11)</f>
        <v>0.84</v>
      </c>
      <c r="W11" s="31">
        <f ca="1">OFFSET(LOOK!$AE$4,W$6,$B11)</f>
        <v>1</v>
      </c>
      <c r="X11" s="31">
        <f ca="1">OFFSET(LOOK!$AE$4,X$6,$B11)</f>
        <v>0.6</v>
      </c>
      <c r="Y11" s="31">
        <f ca="1">OFFSET(LOOK!$AE$4,Y$6,$B11)</f>
        <v>1</v>
      </c>
      <c r="Z11" s="31">
        <f ca="1">OFFSET(LOOK!$AE$4,Z$6,$B11)</f>
        <v>0.47799999999999998</v>
      </c>
      <c r="AA11" s="31">
        <f ca="1">OFFSET(LOOK!$AE$4,AA$6,$B11)</f>
        <v>0.27300000000000002</v>
      </c>
      <c r="AB11" s="31">
        <f ca="1">OFFSET(LOOK!$AE$4,AB$6,$B11)</f>
        <v>0.81299999999999994</v>
      </c>
      <c r="AC11" s="31">
        <f ca="1">OFFSET(LOOK!$AE$4,25,$B11)</f>
        <v>0.78600000000000003</v>
      </c>
    </row>
    <row r="12" spans="1:29" s="17" customFormat="1" ht="48" customHeight="1" x14ac:dyDescent="0.2">
      <c r="A12" s="32"/>
      <c r="B12" s="33">
        <v>6</v>
      </c>
      <c r="C12" s="29" t="str">
        <f>TITLES!$C10</f>
        <v>WIA Adult Employed Worker Outcome Rate - Those Who Received Training Services</v>
      </c>
      <c r="D12" s="30"/>
      <c r="E12" s="31">
        <f ca="1">OFFSET(LOOK!$AE$4,E$6,$B12)</f>
        <v>0.5</v>
      </c>
      <c r="F12" s="31">
        <f ca="1">OFFSET(LOOK!$AE$4,F$6,$B12)</f>
        <v>1</v>
      </c>
      <c r="G12" s="31">
        <f ca="1">OFFSET(LOOK!$AE$4,G$6,$B12)</f>
        <v>1</v>
      </c>
      <c r="H12" s="31">
        <f ca="1">OFFSET(LOOK!$AE$4,H$6,$B12)</f>
        <v>0.875</v>
      </c>
      <c r="I12" s="31" t="str">
        <f ca="1">OFFSET(LOOK!$AE$4,I$6,$B12)</f>
        <v/>
      </c>
      <c r="J12" s="31">
        <f ca="1">OFFSET(LOOK!$AE$4,J$6,$B12)</f>
        <v>1</v>
      </c>
      <c r="K12" s="31">
        <f ca="1">OFFSET(LOOK!$AE$4,K$6,$B12)</f>
        <v>1</v>
      </c>
      <c r="L12" s="31">
        <f ca="1">OFFSET(LOOK!$AE$4,L$6,$B12)</f>
        <v>0.83299999999999996</v>
      </c>
      <c r="M12" s="31" t="str">
        <f ca="1">OFFSET(LOOK!$AE$4,M$6,$B12)</f>
        <v/>
      </c>
      <c r="N12" s="31">
        <f ca="1">OFFSET(LOOK!$AE$4,N$6,$B12)</f>
        <v>1</v>
      </c>
      <c r="O12" s="31" t="str">
        <f ca="1">OFFSET(LOOK!$AE$4,O$6,$B12)</f>
        <v/>
      </c>
      <c r="P12" s="31">
        <f ca="1">OFFSET(LOOK!$AE$4,P$6,$B12)</f>
        <v>0.90900000000000003</v>
      </c>
      <c r="Q12" s="31">
        <f ca="1">OFFSET(LOOK!$AE$4,Q$6,$B12)</f>
        <v>0.90900000000000003</v>
      </c>
      <c r="R12" s="31">
        <f ca="1">OFFSET(LOOK!$AE$4,R$6,$B12)</f>
        <v>1</v>
      </c>
      <c r="S12" s="31">
        <f ca="1">OFFSET(LOOK!$AE$4,S$6,$B12)</f>
        <v>1</v>
      </c>
      <c r="T12" s="31">
        <f ca="1">OFFSET(LOOK!$AE$4,T$6,$B12)</f>
        <v>1</v>
      </c>
      <c r="U12" s="31">
        <f ca="1">OFFSET(LOOK!$AE$4,U$6,$B12)</f>
        <v>0.5</v>
      </c>
      <c r="V12" s="31">
        <f ca="1">OFFSET(LOOK!$AE$4,V$6,$B12)</f>
        <v>0.8</v>
      </c>
      <c r="W12" s="31">
        <f ca="1">OFFSET(LOOK!$AE$4,W$6,$B12)</f>
        <v>1</v>
      </c>
      <c r="X12" s="31">
        <f ca="1">OFFSET(LOOK!$AE$4,X$6,$B12)</f>
        <v>0.75</v>
      </c>
      <c r="Y12" s="31">
        <f ca="1">OFFSET(LOOK!$AE$4,Y$6,$B12)</f>
        <v>1</v>
      </c>
      <c r="Z12" s="31">
        <f ca="1">OFFSET(LOOK!$AE$4,Z$6,$B12)</f>
        <v>0.52400000000000002</v>
      </c>
      <c r="AA12" s="31">
        <f ca="1">OFFSET(LOOK!$AE$4,AA$6,$B12)</f>
        <v>1</v>
      </c>
      <c r="AB12" s="31">
        <f ca="1">OFFSET(LOOK!$AE$4,AB$6,$B12)</f>
        <v>0.81299999999999994</v>
      </c>
      <c r="AC12" s="31">
        <f ca="1">OFFSET(LOOK!$AE$4,25,$B12)</f>
        <v>0.84399999999999997</v>
      </c>
    </row>
    <row r="13" spans="1:29" s="17" customFormat="1" ht="48" customHeight="1" x14ac:dyDescent="0.2">
      <c r="A13" s="32"/>
      <c r="B13" s="33">
        <v>7</v>
      </c>
      <c r="C13" s="29" t="str">
        <f>TITLES!$C11</f>
        <v>WIA Adult Entered Employment Rate</v>
      </c>
      <c r="D13" s="30"/>
      <c r="E13" s="31">
        <f ca="1">OFFSET(LOOK!$AE$4,E$6,$B13)</f>
        <v>0.66700000000000004</v>
      </c>
      <c r="F13" s="31">
        <f ca="1">OFFSET(LOOK!$AE$4,F$6,$B13)</f>
        <v>1</v>
      </c>
      <c r="G13" s="31" t="str">
        <f ca="1">OFFSET(LOOK!$AE$4,G$6,$B13)</f>
        <v/>
      </c>
      <c r="H13" s="31">
        <f ca="1">OFFSET(LOOK!$AE$4,H$6,$B13)</f>
        <v>1</v>
      </c>
      <c r="I13" s="31" t="str">
        <f ca="1">OFFSET(LOOK!$AE$4,I$6,$B13)</f>
        <v/>
      </c>
      <c r="J13" s="31">
        <f ca="1">OFFSET(LOOK!$AE$4,J$6,$B13)</f>
        <v>1</v>
      </c>
      <c r="K13" s="31" t="str">
        <f ca="1">OFFSET(LOOK!$AE$4,K$6,$B13)</f>
        <v/>
      </c>
      <c r="L13" s="31">
        <f ca="1">OFFSET(LOOK!$AE$4,L$6,$B13)</f>
        <v>0.88900000000000001</v>
      </c>
      <c r="M13" s="31" t="str">
        <f ca="1">OFFSET(LOOK!$AE$4,M$6,$B13)</f>
        <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0.66700000000000004</v>
      </c>
      <c r="V13" s="31">
        <f ca="1">OFFSET(LOOK!$AE$4,V$6,$B13)</f>
        <v>0.71399999999999997</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0.98299999999999998</v>
      </c>
    </row>
    <row r="14" spans="1:29" s="17" customFormat="1" ht="48" customHeight="1" x14ac:dyDescent="0.2">
      <c r="A14" s="32"/>
      <c r="B14" s="33">
        <v>8</v>
      </c>
      <c r="C14" s="29" t="str">
        <f>TITLES!$C12</f>
        <v>WIA Adult Entered Employment Wage Rate</v>
      </c>
      <c r="D14" s="30"/>
      <c r="E14" s="31">
        <f ca="1">OFFSET(LOOK!$AE$4,E$6,$B14)</f>
        <v>1.0620000000000001</v>
      </c>
      <c r="F14" s="31">
        <f ca="1">OFFSET(LOOK!$AE$4,F$6,$B14)</f>
        <v>1.08</v>
      </c>
      <c r="G14" s="31">
        <f ca="1">OFFSET(LOOK!$AE$4,G$6,$B14)</f>
        <v>1.2729999999999999</v>
      </c>
      <c r="H14" s="31">
        <f ca="1">OFFSET(LOOK!$AE$4,H$6,$B14)</f>
        <v>1.4510000000000001</v>
      </c>
      <c r="I14" s="31">
        <f ca="1">OFFSET(LOOK!$AE$4,I$6,$B14)</f>
        <v>0.871</v>
      </c>
      <c r="J14" s="31">
        <f ca="1">OFFSET(LOOK!$AE$4,J$6,$B14)</f>
        <v>1.345</v>
      </c>
      <c r="K14" s="31">
        <f ca="1">OFFSET(LOOK!$AE$4,K$6,$B14)</f>
        <v>1.4650000000000001</v>
      </c>
      <c r="L14" s="31">
        <f ca="1">OFFSET(LOOK!$AE$4,L$6,$B14)</f>
        <v>1.4019999999999999</v>
      </c>
      <c r="M14" s="31">
        <f ca="1">OFFSET(LOOK!$AE$4,M$6,$B14)</f>
        <v>0</v>
      </c>
      <c r="N14" s="31">
        <f ca="1">OFFSET(LOOK!$AE$4,N$6,$B14)</f>
        <v>1.2130000000000001</v>
      </c>
      <c r="O14" s="31">
        <f ca="1">OFFSET(LOOK!$AE$4,O$6,$B14)</f>
        <v>1.1419999999999999</v>
      </c>
      <c r="P14" s="31">
        <f ca="1">OFFSET(LOOK!$AE$4,P$6,$B14)</f>
        <v>0.90400000000000003</v>
      </c>
      <c r="Q14" s="31">
        <f ca="1">OFFSET(LOOK!$AE$4,Q$6,$B14)</f>
        <v>1.071</v>
      </c>
      <c r="R14" s="31">
        <f ca="1">OFFSET(LOOK!$AE$4,R$6,$B14)</f>
        <v>1.286</v>
      </c>
      <c r="S14" s="31">
        <f ca="1">OFFSET(LOOK!$AE$4,S$6,$B14)</f>
        <v>1.3149999999999999</v>
      </c>
      <c r="T14" s="31">
        <f ca="1">OFFSET(LOOK!$AE$4,T$6,$B14)</f>
        <v>1.028</v>
      </c>
      <c r="U14" s="31">
        <f ca="1">OFFSET(LOOK!$AE$4,U$6,$B14)</f>
        <v>1.079</v>
      </c>
      <c r="V14" s="31">
        <f ca="1">OFFSET(LOOK!$AE$4,V$6,$B14)</f>
        <v>1.208</v>
      </c>
      <c r="W14" s="31">
        <f ca="1">OFFSET(LOOK!$AE$4,W$6,$B14)</f>
        <v>1.173</v>
      </c>
      <c r="X14" s="31">
        <f ca="1">OFFSET(LOOK!$AE$4,X$6,$B14)</f>
        <v>1.234</v>
      </c>
      <c r="Y14" s="31">
        <f ca="1">OFFSET(LOOK!$AE$4,Y$6,$B14)</f>
        <v>1.0820000000000001</v>
      </c>
      <c r="Z14" s="31">
        <f ca="1">OFFSET(LOOK!$AE$4,Z$6,$B14)</f>
        <v>1.123</v>
      </c>
      <c r="AA14" s="31">
        <f ca="1">OFFSET(LOOK!$AE$4,AA$6,$B14)</f>
        <v>0.755</v>
      </c>
      <c r="AB14" s="31">
        <f ca="1">OFFSET(LOOK!$AE$4,AB$6,$B14)</f>
        <v>1.1459999999999999</v>
      </c>
      <c r="AC14" s="31">
        <f ca="1">OFFSET(LOOK!$AE$4,25,$B14)</f>
        <v>1.056</v>
      </c>
    </row>
    <row r="15" spans="1:29" s="17" customFormat="1" ht="48" customHeight="1" x14ac:dyDescent="0.2">
      <c r="A15" s="32"/>
      <c r="B15" s="33">
        <v>9</v>
      </c>
      <c r="C15" s="29" t="str">
        <f>TITLES!$C13</f>
        <v>WIA Dislocated Worker Entered Employment Rate</v>
      </c>
      <c r="D15" s="30"/>
      <c r="E15" s="31">
        <f ca="1">OFFSET(LOOK!$AE$4,E$6,$B15)</f>
        <v>0.66700000000000004</v>
      </c>
      <c r="F15" s="31">
        <f ca="1">OFFSET(LOOK!$AE$4,F$6,$B15)</f>
        <v>1</v>
      </c>
      <c r="G15" s="31" t="str">
        <f ca="1">OFFSET(LOOK!$AE$4,G$6,$B15)</f>
        <v/>
      </c>
      <c r="H15" s="31">
        <f ca="1">OFFSET(LOOK!$AE$4,H$6,$B15)</f>
        <v>1</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0.90900000000000003</v>
      </c>
      <c r="Q15" s="31">
        <f ca="1">OFFSET(LOOK!$AE$4,Q$6,$B15)</f>
        <v>0.66700000000000004</v>
      </c>
      <c r="R15" s="31">
        <f ca="1">OFFSET(LOOK!$AE$4,R$6,$B15)</f>
        <v>1</v>
      </c>
      <c r="S15" s="31">
        <f ca="1">OFFSET(LOOK!$AE$4,S$6,$B15)</f>
        <v>1</v>
      </c>
      <c r="T15" s="31">
        <f ca="1">OFFSET(LOOK!$AE$4,T$6,$B15)</f>
        <v>1</v>
      </c>
      <c r="U15" s="31">
        <f ca="1">OFFSET(LOOK!$AE$4,U$6,$B15)</f>
        <v>1</v>
      </c>
      <c r="V15" s="31">
        <f ca="1">OFFSET(LOOK!$AE$4,V$6,$B15)</f>
        <v>0.84599999999999997</v>
      </c>
      <c r="W15" s="31" t="str">
        <f ca="1">OFFSET(LOOK!$AE$4,W$6,$B15)</f>
        <v/>
      </c>
      <c r="X15" s="31">
        <f ca="1">OFFSET(LOOK!$AE$4,X$6,$B15)</f>
        <v>1</v>
      </c>
      <c r="Y15" s="31">
        <f ca="1">OFFSET(LOOK!$AE$4,Y$6,$B15)</f>
        <v>1</v>
      </c>
      <c r="Z15" s="31">
        <f ca="1">OFFSET(LOOK!$AE$4,Z$6,$B15)</f>
        <v>0.97799999999999998</v>
      </c>
      <c r="AA15" s="31">
        <f ca="1">OFFSET(LOOK!$AE$4,AA$6,$B15)</f>
        <v>1</v>
      </c>
      <c r="AB15" s="31">
        <f ca="1">OFFSET(LOOK!$AE$4,AB$6,$B15)</f>
        <v>1</v>
      </c>
      <c r="AC15" s="31">
        <f ca="1">OFFSET(LOOK!$AE$4,25,$B15)</f>
        <v>0.98099999999999998</v>
      </c>
    </row>
    <row r="16" spans="1:29" s="17" customFormat="1" ht="48" customHeight="1" x14ac:dyDescent="0.2">
      <c r="A16" s="32"/>
      <c r="B16" s="33">
        <v>10</v>
      </c>
      <c r="C16" s="29" t="str">
        <f>TITLES!$C14</f>
        <v>WIA Dislocated Worker Entered Employment Wage Rate</v>
      </c>
      <c r="D16" s="30"/>
      <c r="E16" s="312">
        <f ca="1">OFFSET(LOOK!$AE$4,E$6,$B16)</f>
        <v>1.016</v>
      </c>
      <c r="F16" s="312">
        <f ca="1">OFFSET(LOOK!$AE$4,F$6,$B16)</f>
        <v>1.0309999999999999</v>
      </c>
      <c r="G16" s="312">
        <f ca="1">OFFSET(LOOK!$AE$4,G$6,$B16)</f>
        <v>0</v>
      </c>
      <c r="H16" s="312">
        <f ca="1">OFFSET(LOOK!$AE$4,H$6,$B16)</f>
        <v>1.5249999999999999</v>
      </c>
      <c r="I16" s="312">
        <f ca="1">OFFSET(LOOK!$AE$4,I$6,$B16)</f>
        <v>0</v>
      </c>
      <c r="J16" s="312">
        <f ca="1">OFFSET(LOOK!$AE$4,J$6,$B16)</f>
        <v>0</v>
      </c>
      <c r="K16" s="312">
        <f ca="1">OFFSET(LOOK!$AE$4,K$6,$B16)</f>
        <v>0</v>
      </c>
      <c r="L16" s="312">
        <f ca="1">OFFSET(LOOK!$AE$4,L$6,$B16)</f>
        <v>1.9179999999999999</v>
      </c>
      <c r="M16" s="312">
        <f ca="1">OFFSET(LOOK!$AE$4,M$6,$B16)</f>
        <v>0</v>
      </c>
      <c r="N16" s="312">
        <f ca="1">OFFSET(LOOK!$AE$4,N$6,$B16)</f>
        <v>0</v>
      </c>
      <c r="O16" s="312">
        <f ca="1">OFFSET(LOOK!$AE$4,O$6,$B16)</f>
        <v>1.1419999999999999</v>
      </c>
      <c r="P16" s="312">
        <f ca="1">OFFSET(LOOK!$AE$4,P$6,$B16)</f>
        <v>1.1299999999999999</v>
      </c>
      <c r="Q16" s="312">
        <f ca="1">OFFSET(LOOK!$AE$4,Q$6,$B16)</f>
        <v>0.83699999999999997</v>
      </c>
      <c r="R16" s="312">
        <f ca="1">OFFSET(LOOK!$AE$4,R$6,$B16)</f>
        <v>1.47</v>
      </c>
      <c r="S16" s="312">
        <f ca="1">OFFSET(LOOK!$AE$4,S$6,$B16)</f>
        <v>1.296</v>
      </c>
      <c r="T16" s="312">
        <f ca="1">OFFSET(LOOK!$AE$4,T$6,$B16)</f>
        <v>1.4259999999999999</v>
      </c>
      <c r="U16" s="312">
        <f ca="1">OFFSET(LOOK!$AE$4,U$6,$B16)</f>
        <v>1.1180000000000001</v>
      </c>
      <c r="V16" s="312">
        <f ca="1">OFFSET(LOOK!$AE$4,V$6,$B16)</f>
        <v>1.129</v>
      </c>
      <c r="W16" s="312">
        <f ca="1">OFFSET(LOOK!$AE$4,W$6,$B16)</f>
        <v>0</v>
      </c>
      <c r="X16" s="312">
        <f ca="1">OFFSET(LOOK!$AE$4,X$6,$B16)</f>
        <v>1.042</v>
      </c>
      <c r="Y16" s="312">
        <f ca="1">OFFSET(LOOK!$AE$4,Y$6,$B16)</f>
        <v>2.073</v>
      </c>
      <c r="Z16" s="312">
        <f ca="1">OFFSET(LOOK!$AE$4,Z$6,$B16)</f>
        <v>1.419</v>
      </c>
      <c r="AA16" s="312">
        <f ca="1">OFFSET(LOOK!$AE$4,AA$6,$B16)</f>
        <v>1.1040000000000001</v>
      </c>
      <c r="AB16" s="312">
        <f ca="1">OFFSET(LOOK!$AE$4,AB$6,$B16)</f>
        <v>1.1759999999999999</v>
      </c>
      <c r="AC16" s="312">
        <f ca="1">OFFSET(LOOK!$AE$4,25,$B16)</f>
        <v>1.36</v>
      </c>
    </row>
    <row r="17" spans="1:29" s="17" customFormat="1" ht="48" customHeight="1" x14ac:dyDescent="0.2">
      <c r="A17" s="32"/>
      <c r="B17" s="33">
        <v>11</v>
      </c>
      <c r="C17" s="29" t="str">
        <f>TITLES!$C15</f>
        <v>WIA Adult and Dislocated Worker Entered Employment Rate</v>
      </c>
      <c r="D17" s="30"/>
      <c r="E17" s="312">
        <f ca="1">OFFSET(LOOK!$AE$4,E$6,$B17)</f>
        <v>0.8</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0.94899999999999995</v>
      </c>
      <c r="M17" s="312" t="str">
        <f ca="1">OFFSET(LOOK!$AE$4,M$6,$B17)</f>
        <v/>
      </c>
      <c r="N17" s="312">
        <f ca="1">OFFSET(LOOK!$AE$4,N$6,$B17)</f>
        <v>1</v>
      </c>
      <c r="O17" s="312">
        <f ca="1">OFFSET(LOOK!$AE$4,O$6,$B17)</f>
        <v>1</v>
      </c>
      <c r="P17" s="312">
        <f ca="1">OFFSET(LOOK!$AE$4,P$6,$B17)</f>
        <v>0.98799999999999999</v>
      </c>
      <c r="Q17" s="312">
        <f ca="1">OFFSET(LOOK!$AE$4,Q$6,$B17)</f>
        <v>0.95699999999999996</v>
      </c>
      <c r="R17" s="312">
        <f ca="1">OFFSET(LOOK!$AE$4,R$6,$B17)</f>
        <v>1</v>
      </c>
      <c r="S17" s="312">
        <f ca="1">OFFSET(LOOK!$AE$4,S$6,$B17)</f>
        <v>1</v>
      </c>
      <c r="T17" s="312">
        <f ca="1">OFFSET(LOOK!$AE$4,T$6,$B17)</f>
        <v>1</v>
      </c>
      <c r="U17" s="312">
        <f ca="1">OFFSET(LOOK!$AE$4,U$6,$B17)</f>
        <v>0.64100000000000001</v>
      </c>
      <c r="V17" s="312">
        <f ca="1">OFFSET(LOOK!$AE$4,V$6,$B17)</f>
        <v>0.84499999999999997</v>
      </c>
      <c r="W17" s="312">
        <f ca="1">OFFSET(LOOK!$AE$4,W$6,$B17)</f>
        <v>1</v>
      </c>
      <c r="X17" s="312">
        <f ca="1">OFFSET(LOOK!$AE$4,X$6,$B17)</f>
        <v>1</v>
      </c>
      <c r="Y17" s="312">
        <f ca="1">OFFSET(LOOK!$AE$4,Y$6,$B17)</f>
        <v>1</v>
      </c>
      <c r="Z17" s="312">
        <f ca="1">OFFSET(LOOK!$AE$4,Z$6,$B17)</f>
        <v>0.99099999999999999</v>
      </c>
      <c r="AA17" s="312">
        <f ca="1">OFFSET(LOOK!$AE$4,AA$6,$B17)</f>
        <v>1</v>
      </c>
      <c r="AB17" s="312">
        <f ca="1">OFFSET(LOOK!$AE$4,AB$6,$B17)</f>
        <v>1</v>
      </c>
      <c r="AC17" s="312">
        <f ca="1">OFFSET(LOOK!$AE$4,25,$B17)</f>
        <v>0.97499999999999998</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t="str">
        <f ca="1">OFFSET(LOOK!$AE$4,G$6,$B18)</f>
        <v/>
      </c>
      <c r="H18" s="312" t="str">
        <f ca="1">OFFSET(LOOK!$AE$4,H$6,$B18)</f>
        <v/>
      </c>
      <c r="I18" s="312" t="str">
        <f ca="1">OFFSET(LOOK!$AE$4,I$6,$B18)</f>
        <v/>
      </c>
      <c r="J18" s="312" t="str">
        <f ca="1">OFFSET(LOOK!$AE$4,J$6,$B18)</f>
        <v/>
      </c>
      <c r="K18" s="312" t="str">
        <f ca="1">OFFSET(LOOK!$AE$4,K$6,$B18)</f>
        <v/>
      </c>
      <c r="L18" s="312" t="str">
        <f ca="1">OFFSET(LOOK!$AE$4,L$6,$B18)</f>
        <v/>
      </c>
      <c r="M18" s="312" t="str">
        <f ca="1">OFFSET(LOOK!$AE$4,M$6,$B18)</f>
        <v/>
      </c>
      <c r="N18" s="312">
        <f ca="1">OFFSET(LOOK!$AE$4,N$6,$B18)</f>
        <v>1</v>
      </c>
      <c r="O18" s="312">
        <f ca="1">OFFSET(LOOK!$AE$4,O$6,$B18)</f>
        <v>1</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t="str">
        <f ca="1">OFFSET(LOOK!$AE$4,W$6,$B18)</f>
        <v/>
      </c>
      <c r="X18" s="312">
        <f ca="1">OFFSET(LOOK!$AE$4,X$6,$B18)</f>
        <v>1</v>
      </c>
      <c r="Y18" s="312">
        <f ca="1">OFFSET(LOOK!$AE$4,Y$6,$B18)</f>
        <v>1</v>
      </c>
      <c r="Z18" s="312">
        <f ca="1">OFFSET(LOOK!$AE$4,Z$6,$B18)</f>
        <v>1</v>
      </c>
      <c r="AA18" s="312">
        <f ca="1">OFFSET(LOOK!$AE$4,AA$6,$B18)</f>
        <v>1</v>
      </c>
      <c r="AB18" s="312" t="str">
        <f ca="1">OFFSET(LOOK!$AE$4,AB$6,$B18)</f>
        <v/>
      </c>
      <c r="AC18" s="312">
        <f ca="1">OFFSET(LOOK!$AE$4,25,$B18)</f>
        <v>1</v>
      </c>
    </row>
    <row r="19" spans="1:29" s="17" customFormat="1" ht="48" customHeight="1" x14ac:dyDescent="0.2">
      <c r="A19" s="32"/>
      <c r="B19" s="33">
        <v>13</v>
      </c>
      <c r="C19" s="29" t="str">
        <f>TITLES!$C17</f>
        <v>WIA Out-Of-School Youth Outcome Rate</v>
      </c>
      <c r="D19" s="30"/>
      <c r="E19" s="312">
        <f ca="1">OFFSET(LOOK!$AE$4,E$6,$B19)</f>
        <v>0.5</v>
      </c>
      <c r="F19" s="312">
        <f ca="1">OFFSET(LOOK!$AE$4,F$6,$B19)</f>
        <v>1</v>
      </c>
      <c r="G19" s="312" t="str">
        <f ca="1">OFFSET(LOOK!$AE$4,G$6,$B19)</f>
        <v/>
      </c>
      <c r="H19" s="312" t="str">
        <f ca="1">OFFSET(LOOK!$AE$4,H$6,$B19)</f>
        <v/>
      </c>
      <c r="I19" s="312" t="str">
        <f ca="1">OFFSET(LOOK!$AE$4,I$6,$B19)</f>
        <v/>
      </c>
      <c r="J19" s="312">
        <f ca="1">OFFSET(LOOK!$AE$4,J$6,$B19)</f>
        <v>1</v>
      </c>
      <c r="K19" s="312">
        <f ca="1">OFFSET(LOOK!$AE$4,K$6,$B19)</f>
        <v>1</v>
      </c>
      <c r="L19" s="312" t="str">
        <f ca="1">OFFSET(LOOK!$AE$4,L$6,$B19)</f>
        <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t="str">
        <f ca="1">OFFSET(LOOK!$AE$4,V$6,$B19)</f>
        <v/>
      </c>
      <c r="W19" s="312" t="str">
        <f ca="1">OFFSET(LOOK!$AE$4,W$6,$B19)</f>
        <v/>
      </c>
      <c r="X19" s="312">
        <f ca="1">OFFSET(LOOK!$AE$4,X$6,$B19)</f>
        <v>1</v>
      </c>
      <c r="Y19" s="312">
        <f ca="1">OFFSET(LOOK!$AE$4,Y$6,$B19)</f>
        <v>0.77800000000000002</v>
      </c>
      <c r="Z19" s="312">
        <f ca="1">OFFSET(LOOK!$AE$4,Z$6,$B19)</f>
        <v>1</v>
      </c>
      <c r="AA19" s="312">
        <f ca="1">OFFSET(LOOK!$AE$4,AA$6,$B19)</f>
        <v>1</v>
      </c>
      <c r="AB19" s="312">
        <f ca="1">OFFSET(LOOK!$AE$4,AB$6,$B19)</f>
        <v>1</v>
      </c>
      <c r="AC19" s="312">
        <f ca="1">OFFSET(LOOK!$AE$4,25,$B19)</f>
        <v>0.98499999999999999</v>
      </c>
    </row>
    <row r="20" spans="1:29" s="17" customFormat="1" ht="48" customHeight="1" x14ac:dyDescent="0.2">
      <c r="A20" s="32"/>
      <c r="B20" s="33">
        <v>14</v>
      </c>
      <c r="C20" s="29" t="str">
        <f>TITLES!$C18</f>
        <v>WIA Younger Youth Skill Attainment Rate</v>
      </c>
      <c r="D20" s="30"/>
      <c r="E20" s="312">
        <f ca="1">OFFSET(LOOK!$AE$4,E$6,$B20)</f>
        <v>0.75</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f ca="1">OFFSET(LOOK!$AE$4,O$6,$B20)</f>
        <v>1</v>
      </c>
      <c r="P20" s="312">
        <f ca="1">OFFSET(LOOK!$AE$4,P$6,$B20)</f>
        <v>0.96399999999999997</v>
      </c>
      <c r="Q20" s="312">
        <f ca="1">OFFSET(LOOK!$AE$4,Q$6,$B20)</f>
        <v>1</v>
      </c>
      <c r="R20" s="312">
        <f ca="1">OFFSET(LOOK!$AE$4,R$6,$B20)</f>
        <v>1</v>
      </c>
      <c r="S20" s="312">
        <f ca="1">OFFSET(LOOK!$AE$4,S$6,$B20)</f>
        <v>1</v>
      </c>
      <c r="T20" s="312">
        <f ca="1">OFFSET(LOOK!$AE$4,T$6,$B20)</f>
        <v>1</v>
      </c>
      <c r="U20" s="312">
        <f ca="1">OFFSET(LOOK!$AE$4,U$6,$B20)</f>
        <v>1</v>
      </c>
      <c r="V20" s="312" t="str">
        <f ca="1">OFFSET(LOOK!$AE$4,V$6,$B20)</f>
        <v/>
      </c>
      <c r="W20" s="312">
        <f ca="1">OFFSET(LOOK!$AE$4,W$6,$B20)</f>
        <v>1</v>
      </c>
      <c r="X20" s="312">
        <f ca="1">OFFSET(LOOK!$AE$4,X$6,$B20)</f>
        <v>1</v>
      </c>
      <c r="Y20" s="312" t="str">
        <f ca="1">OFFSET(LOOK!$AE$4,Y$6,$B20)</f>
        <v/>
      </c>
      <c r="Z20" s="312">
        <f ca="1">OFFSET(LOOK!$AE$4,Z$6,$B20)</f>
        <v>1</v>
      </c>
      <c r="AA20" s="312">
        <f ca="1">OFFSET(LOOK!$AE$4,AA$6,$B20)</f>
        <v>0.97299999999999998</v>
      </c>
      <c r="AB20" s="312">
        <f ca="1">OFFSET(LOOK!$AE$4,AB$6,$B20)</f>
        <v>1</v>
      </c>
      <c r="AC20" s="312">
        <f ca="1">OFFSET(LOOK!$AE$4,25,$B20)</f>
        <v>0.98099999999999998</v>
      </c>
    </row>
    <row r="21" spans="1:29" s="17" customFormat="1" ht="48" customHeight="1" x14ac:dyDescent="0.2">
      <c r="A21" s="32"/>
      <c r="B21" s="33">
        <v>15</v>
      </c>
      <c r="C21" s="29" t="str">
        <f>TITLES!$C19</f>
        <v>WIA Younger Youth Positive Outcome Rate</v>
      </c>
      <c r="D21" s="30"/>
      <c r="E21" s="312">
        <f ca="1">OFFSET(LOOK!$AE$4,E$6,$B21)</f>
        <v>0.5</v>
      </c>
      <c r="F21" s="312">
        <f ca="1">OFFSET(LOOK!$AE$4,F$6,$B21)</f>
        <v>1</v>
      </c>
      <c r="G21" s="312" t="str">
        <f ca="1">OFFSET(LOOK!$AE$4,G$6,$B21)</f>
        <v/>
      </c>
      <c r="H21" s="312" t="str">
        <f ca="1">OFFSET(LOOK!$AE$4,H$6,$B21)</f>
        <v/>
      </c>
      <c r="I21" s="312" t="str">
        <f ca="1">OFFSET(LOOK!$AE$4,I$6,$B21)</f>
        <v/>
      </c>
      <c r="J21" s="312" t="str">
        <f ca="1">OFFSET(LOOK!$AE$4,J$6,$B21)</f>
        <v/>
      </c>
      <c r="K21" s="312">
        <f ca="1">OFFSET(LOOK!$AE$4,K$6,$B21)</f>
        <v>1</v>
      </c>
      <c r="L21" s="312" t="str">
        <f ca="1">OFFSET(LOOK!$AE$4,L$6,$B21)</f>
        <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t="str">
        <f ca="1">OFFSET(LOOK!$AE$4,V$6,$B21)</f>
        <v/>
      </c>
      <c r="W21" s="312" t="str">
        <f ca="1">OFFSET(LOOK!$AE$4,W$6,$B21)</f>
        <v/>
      </c>
      <c r="X21" s="312">
        <f ca="1">OFFSET(LOOK!$AE$4,X$6,$B21)</f>
        <v>1</v>
      </c>
      <c r="Y21" s="312">
        <f ca="1">OFFSET(LOOK!$AE$4,Y$6,$B21)</f>
        <v>1</v>
      </c>
      <c r="Z21" s="312">
        <f ca="1">OFFSET(LOOK!$AE$4,Z$6,$B21)</f>
        <v>1</v>
      </c>
      <c r="AA21" s="312">
        <f ca="1">OFFSET(LOOK!$AE$4,AA$6,$B21)</f>
        <v>1</v>
      </c>
      <c r="AB21" s="312">
        <f ca="1">OFFSET(LOOK!$AE$4,AB$6,$B21)</f>
        <v>1</v>
      </c>
      <c r="AC21" s="312">
        <f ca="1">OFFSET(LOOK!$AE$4,25,$B21)</f>
        <v>0.99299999999999999</v>
      </c>
    </row>
    <row r="22" spans="1:29" s="17" customFormat="1" ht="48" customHeight="1" x14ac:dyDescent="0.2">
      <c r="A22" s="32"/>
      <c r="B22" s="33">
        <v>16</v>
      </c>
      <c r="C22" s="29" t="str">
        <f>TITLES!$C20</f>
        <v>Timeliness of Data Input For WIA Participations</v>
      </c>
      <c r="D22" s="30"/>
      <c r="E22" s="312">
        <f ca="1">OFFSET(LOOK!$AE$4,E$6,$B22)</f>
        <v>4.9000000000000004</v>
      </c>
      <c r="F22" s="312">
        <f ca="1">OFFSET(LOOK!$AE$4,F$6,$B22)</f>
        <v>0.90900000000000003</v>
      </c>
      <c r="G22" s="312">
        <f ca="1">OFFSET(LOOK!$AE$4,G$6,$B22)</f>
        <v>6.3E-2</v>
      </c>
      <c r="H22" s="312">
        <f ca="1">OFFSET(LOOK!$AE$4,H$6,$B22)</f>
        <v>5.9260000000000002</v>
      </c>
      <c r="I22" s="312">
        <f ca="1">OFFSET(LOOK!$AE$4,I$6,$B22)</f>
        <v>0.42899999999999999</v>
      </c>
      <c r="J22" s="312">
        <f ca="1">OFFSET(LOOK!$AE$4,J$6,$B22)</f>
        <v>0</v>
      </c>
      <c r="K22" s="312">
        <f ca="1">OFFSET(LOOK!$AE$4,K$6,$B22)</f>
        <v>0.1</v>
      </c>
      <c r="L22" s="312">
        <f ca="1">OFFSET(LOOK!$AE$4,L$6,$B22)</f>
        <v>8.7010000000000005</v>
      </c>
      <c r="M22" s="312">
        <f ca="1">OFFSET(LOOK!$AE$4,M$6,$B22)</f>
        <v>4.2309999999999999</v>
      </c>
      <c r="N22" s="312">
        <f ca="1">OFFSET(LOOK!$AE$4,N$6,$B22)</f>
        <v>5.5</v>
      </c>
      <c r="O22" s="312">
        <f ca="1">OFFSET(LOOK!$AE$4,O$6,$B22)</f>
        <v>8.8130000000000006</v>
      </c>
      <c r="P22" s="312">
        <f ca="1">OFFSET(LOOK!$AE$4,P$6,$B22)</f>
        <v>2.0920000000000001</v>
      </c>
      <c r="Q22" s="312">
        <f ca="1">OFFSET(LOOK!$AE$4,Q$6,$B22)</f>
        <v>7.2190000000000003</v>
      </c>
      <c r="R22" s="312">
        <f ca="1">OFFSET(LOOK!$AE$4,R$6,$B22)</f>
        <v>7.1479999999999997</v>
      </c>
      <c r="S22" s="312">
        <f ca="1">OFFSET(LOOK!$AE$4,S$6,$B22)</f>
        <v>14.332000000000001</v>
      </c>
      <c r="T22" s="312">
        <f ca="1">OFFSET(LOOK!$AE$4,T$6,$B22)</f>
        <v>2</v>
      </c>
      <c r="U22" s="312">
        <f ca="1">OFFSET(LOOK!$AE$4,U$6,$B22)</f>
        <v>2.444</v>
      </c>
      <c r="V22" s="312">
        <f ca="1">OFFSET(LOOK!$AE$4,V$6,$B22)</f>
        <v>3.7269999999999999</v>
      </c>
      <c r="W22" s="312">
        <f ca="1">OFFSET(LOOK!$AE$4,W$6,$B22)</f>
        <v>2.7</v>
      </c>
      <c r="X22" s="312">
        <f ca="1">OFFSET(LOOK!$AE$4,X$6,$B22)</f>
        <v>1.395</v>
      </c>
      <c r="Y22" s="312">
        <f ca="1">OFFSET(LOOK!$AE$4,Y$6,$B22)</f>
        <v>1.1819999999999999</v>
      </c>
      <c r="Z22" s="312">
        <f ca="1">OFFSET(LOOK!$AE$4,Z$6,$B22)</f>
        <v>0.84899999999999998</v>
      </c>
      <c r="AA22" s="312">
        <f ca="1">OFFSET(LOOK!$AE$4,AA$6,$B22)</f>
        <v>4.5650000000000004</v>
      </c>
      <c r="AB22" s="312">
        <f ca="1">OFFSET(LOOK!$AE$4,AB$6,$B22)</f>
        <v>5.125</v>
      </c>
      <c r="AC22" s="312">
        <f ca="1">OFFSET(LOOK!$AE$4,25,$B22)</f>
        <v>5.3159999999999998</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f ca="1">OFFSET(LOOK!$AE$4,P$6,$B23)</f>
        <v>380</v>
      </c>
      <c r="Q23" s="312">
        <f ca="1">OFFSET(LOOK!$AE$4,Q$6,$B23)</f>
        <v>387</v>
      </c>
      <c r="R23" s="312" t="str">
        <f ca="1">OFFSET(LOOK!$AE$4,R$6,$B23)</f>
        <v/>
      </c>
      <c r="S23" s="312">
        <f ca="1">OFFSET(LOOK!$AE$4,S$6,$B23)</f>
        <v>470.5</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f ca="1">OFFSET(LOOK!$AE$4,Z$6,$B23)</f>
        <v>1376</v>
      </c>
      <c r="AA23" s="312">
        <f ca="1">OFFSET(LOOK!$AE$4,AA$6,$B23)</f>
        <v>9</v>
      </c>
      <c r="AB23" s="312" t="str">
        <f ca="1">OFFSET(LOOK!$AE$4,AB$6,$B23)</f>
        <v/>
      </c>
      <c r="AC23" s="312">
        <f ca="1">OFFSET(LOOK!$AE$4,25,$B23)</f>
        <v>730.625</v>
      </c>
    </row>
    <row r="24" spans="1:29" s="17" customFormat="1" ht="67.5" customHeight="1" x14ac:dyDescent="0.2">
      <c r="A24" s="32"/>
      <c r="B24" s="34">
        <v>18</v>
      </c>
      <c r="C24" s="29" t="str">
        <f>TITLES!$C22</f>
        <v>Wagner-Peyser Entered Employment Rate</v>
      </c>
      <c r="D24" s="30"/>
      <c r="E24" s="312">
        <f ca="1">OFFSET(LOOK!$AE$4,E$6,$B24)</f>
        <v>0.28100000000000003</v>
      </c>
      <c r="F24" s="312">
        <f ca="1">OFFSET(LOOK!$AE$4,F$6,$B24)</f>
        <v>0.40799999999999997</v>
      </c>
      <c r="G24" s="312">
        <f ca="1">OFFSET(LOOK!$AE$4,G$6,$B24)</f>
        <v>0.37</v>
      </c>
      <c r="H24" s="312">
        <f ca="1">OFFSET(LOOK!$AE$4,H$6,$B24)</f>
        <v>0.37</v>
      </c>
      <c r="I24" s="312">
        <f ca="1">OFFSET(LOOK!$AE$4,I$6,$B24)</f>
        <v>0.505</v>
      </c>
      <c r="J24" s="312">
        <f ca="1">OFFSET(LOOK!$AE$4,J$6,$B24)</f>
        <v>0.27</v>
      </c>
      <c r="K24" s="312">
        <f ca="1">OFFSET(LOOK!$AE$4,K$6,$B24)</f>
        <v>0.41099999999999998</v>
      </c>
      <c r="L24" s="312">
        <f ca="1">OFFSET(LOOK!$AE$4,L$6,$B24)</f>
        <v>0.30499999999999999</v>
      </c>
      <c r="M24" s="312">
        <f ca="1">OFFSET(LOOK!$AE$4,M$6,$B24)</f>
        <v>0.23200000000000001</v>
      </c>
      <c r="N24" s="312">
        <f ca="1">OFFSET(LOOK!$AE$4,N$6,$B24)</f>
        <v>0.38700000000000001</v>
      </c>
      <c r="O24" s="312">
        <f ca="1">OFFSET(LOOK!$AE$4,O$6,$B24)</f>
        <v>0.42799999999999999</v>
      </c>
      <c r="P24" s="312">
        <f ca="1">OFFSET(LOOK!$AE$4,P$6,$B24)</f>
        <v>0.35899999999999999</v>
      </c>
      <c r="Q24" s="312">
        <f ca="1">OFFSET(LOOK!$AE$4,Q$6,$B24)</f>
        <v>0.33700000000000002</v>
      </c>
      <c r="R24" s="312">
        <f ca="1">OFFSET(LOOK!$AE$4,R$6,$B24)</f>
        <v>0.83899999999999997</v>
      </c>
      <c r="S24" s="312">
        <f ca="1">OFFSET(LOOK!$AE$4,S$6,$B24)</f>
        <v>0.78900000000000003</v>
      </c>
      <c r="T24" s="312">
        <f ca="1">OFFSET(LOOK!$AE$4,T$6,$B24)</f>
        <v>0.63700000000000001</v>
      </c>
      <c r="U24" s="312">
        <f ca="1">OFFSET(LOOK!$AE$4,U$6,$B24)</f>
        <v>0.34</v>
      </c>
      <c r="V24" s="312">
        <f ca="1">OFFSET(LOOK!$AE$4,V$6,$B24)</f>
        <v>0.44400000000000001</v>
      </c>
      <c r="W24" s="312">
        <f ca="1">OFFSET(LOOK!$AE$4,W$6,$B24)</f>
        <v>0.48</v>
      </c>
      <c r="X24" s="312">
        <f ca="1">OFFSET(LOOK!$AE$4,X$6,$B24)</f>
        <v>0.32500000000000001</v>
      </c>
      <c r="Y24" s="312">
        <f ca="1">OFFSET(LOOK!$AE$4,Y$6,$B24)</f>
        <v>0.35099999999999998</v>
      </c>
      <c r="Z24" s="312">
        <f ca="1">OFFSET(LOOK!$AE$4,Z$6,$B24)</f>
        <v>0.35</v>
      </c>
      <c r="AA24" s="312">
        <f ca="1">OFFSET(LOOK!$AE$4,AA$6,$B24)</f>
        <v>0.53900000000000003</v>
      </c>
      <c r="AB24" s="312">
        <f ca="1">OFFSET(LOOK!$AE$4,AB$6,$B24)</f>
        <v>0.443</v>
      </c>
      <c r="AC24" s="312">
        <f ca="1">OFFSET(LOOK!$AE$4,25,$B24)</f>
        <v>0.437</v>
      </c>
    </row>
    <row r="25" spans="1:29" ht="79.5" customHeight="1" x14ac:dyDescent="0.2">
      <c r="A25" s="15"/>
      <c r="B25" s="34">
        <v>19</v>
      </c>
      <c r="C25" s="29" t="str">
        <f>TITLES!$C23</f>
        <v>Wagner-Peyser Entered Employment Rate Referred to Non-Agricultural Jobs</v>
      </c>
      <c r="D25" s="30"/>
      <c r="E25" s="312">
        <f ca="1">OFFSET(LOOK!$AE$4,E$6,$B25)</f>
        <v>3.5999999999999997E-2</v>
      </c>
      <c r="F25" s="312">
        <f ca="1">OFFSET(LOOK!$AE$4,F$6,$B25)</f>
        <v>0.153</v>
      </c>
      <c r="G25" s="312">
        <f ca="1">OFFSET(LOOK!$AE$4,G$6,$B25)</f>
        <v>0.14799999999999999</v>
      </c>
      <c r="H25" s="312">
        <f ca="1">OFFSET(LOOK!$AE$4,H$6,$B25)</f>
        <v>7.6999999999999999E-2</v>
      </c>
      <c r="I25" s="312">
        <f ca="1">OFFSET(LOOK!$AE$4,I$6,$B25)</f>
        <v>3.9E-2</v>
      </c>
      <c r="J25" s="312">
        <f ca="1">OFFSET(LOOK!$AE$4,J$6,$B25)</f>
        <v>0.188</v>
      </c>
      <c r="K25" s="312">
        <f ca="1">OFFSET(LOOK!$AE$4,K$6,$B25)</f>
        <v>6.5000000000000002E-2</v>
      </c>
      <c r="L25" s="312">
        <f ca="1">OFFSET(LOOK!$AE$4,L$6,$B25)</f>
        <v>6.0000000000000001E-3</v>
      </c>
      <c r="M25" s="312">
        <f ca="1">OFFSET(LOOK!$AE$4,M$6,$B25)</f>
        <v>2.4E-2</v>
      </c>
      <c r="N25" s="312">
        <f ca="1">OFFSET(LOOK!$AE$4,N$6,$B25)</f>
        <v>0.11600000000000001</v>
      </c>
      <c r="O25" s="312">
        <f ca="1">OFFSET(LOOK!$AE$4,O$6,$B25)</f>
        <v>4.5999999999999999E-2</v>
      </c>
      <c r="P25" s="312">
        <f ca="1">OFFSET(LOOK!$AE$4,P$6,$B25)</f>
        <v>0.151</v>
      </c>
      <c r="Q25" s="312">
        <f ca="1">OFFSET(LOOK!$AE$4,Q$6,$B25)</f>
        <v>0.11799999999999999</v>
      </c>
      <c r="R25" s="312">
        <f ca="1">OFFSET(LOOK!$AE$4,R$6,$B25)</f>
        <v>0.57799999999999996</v>
      </c>
      <c r="S25" s="312">
        <f ca="1">OFFSET(LOOK!$AE$4,S$6,$B25)</f>
        <v>0.48399999999999999</v>
      </c>
      <c r="T25" s="312">
        <f ca="1">OFFSET(LOOK!$AE$4,T$6,$B25)</f>
        <v>0.13</v>
      </c>
      <c r="U25" s="312">
        <f ca="1">OFFSET(LOOK!$AE$4,U$6,$B25)</f>
        <v>6.0999999999999999E-2</v>
      </c>
      <c r="V25" s="312">
        <f ca="1">OFFSET(LOOK!$AE$4,V$6,$B25)</f>
        <v>0.11700000000000001</v>
      </c>
      <c r="W25" s="312">
        <f ca="1">OFFSET(LOOK!$AE$4,W$6,$B25)</f>
        <v>0.23200000000000001</v>
      </c>
      <c r="X25" s="312">
        <f ca="1">OFFSET(LOOK!$AE$4,X$6,$B25)</f>
        <v>0.115</v>
      </c>
      <c r="Y25" s="312">
        <f ca="1">OFFSET(LOOK!$AE$4,Y$6,$B25)</f>
        <v>0.16500000000000001</v>
      </c>
      <c r="Z25" s="312">
        <f ca="1">OFFSET(LOOK!$AE$4,Z$6,$B25)</f>
        <v>0.08</v>
      </c>
      <c r="AA25" s="312">
        <f ca="1">OFFSET(LOOK!$AE$4,AA$6,$B25)</f>
        <v>0.25900000000000001</v>
      </c>
      <c r="AB25" s="312">
        <f ca="1">OFFSET(LOOK!$AE$4,AB$6,$B25)</f>
        <v>0.20100000000000001</v>
      </c>
      <c r="AC25" s="312">
        <f ca="1">OFFSET(LOOK!$AE$4,25,$B25)</f>
        <v>0.187</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0.33300000000000002</v>
      </c>
      <c r="H26" s="312" t="str">
        <f ca="1">OFFSET(LOOK!$AE$4,H$6,$B26)</f>
        <v/>
      </c>
      <c r="I26" s="312">
        <f ca="1">OFFSET(LOOK!$AE$4,I$6,$B26)</f>
        <v>7.0999999999999994E-2</v>
      </c>
      <c r="J26" s="312">
        <f ca="1">OFFSET(LOOK!$AE$4,J$6,$B26)</f>
        <v>0</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0.95699999999999996</v>
      </c>
      <c r="T26" s="312">
        <f ca="1">OFFSET(LOOK!$AE$4,T$6,$B26)</f>
        <v>0</v>
      </c>
      <c r="U26" s="312">
        <f ca="1">OFFSET(LOOK!$AE$4,U$6,$B26)</f>
        <v>0.308</v>
      </c>
      <c r="V26" s="312">
        <f ca="1">OFFSET(LOOK!$AE$4,V$6,$B26)</f>
        <v>0.996</v>
      </c>
      <c r="W26" s="312">
        <f ca="1">OFFSET(LOOK!$AE$4,W$6,$B26)</f>
        <v>0.81699999999999995</v>
      </c>
      <c r="X26" s="312">
        <f ca="1">OFFSET(LOOK!$AE$4,X$6,$B26)</f>
        <v>0</v>
      </c>
      <c r="Y26" s="312">
        <f ca="1">OFFSET(LOOK!$AE$4,Y$6,$B26)</f>
        <v>0.90100000000000002</v>
      </c>
      <c r="Z26" s="312">
        <f ca="1">OFFSET(LOOK!$AE$4,Z$6,$B26)</f>
        <v>0</v>
      </c>
      <c r="AA26" s="312">
        <f ca="1">OFFSET(LOOK!$AE$4,AA$6,$B26)</f>
        <v>0.90300000000000002</v>
      </c>
      <c r="AB26" s="312">
        <f ca="1">OFFSET(LOOK!$AE$4,AB$6,$B26)</f>
        <v>0.94699999999999995</v>
      </c>
      <c r="AC26" s="312">
        <f ca="1">OFFSET(LOOK!$AE$4,25,$B26)</f>
        <v>0.874</v>
      </c>
    </row>
    <row r="27" spans="1:29" ht="109.5" customHeight="1" x14ac:dyDescent="0.2">
      <c r="B27" s="34">
        <v>21</v>
      </c>
      <c r="C27" s="29" t="str">
        <f>TITLES!$C25</f>
        <v>Wagner-Peyser Entered Employment Rate for those Employed at Participation</v>
      </c>
      <c r="D27" s="30"/>
      <c r="E27" s="312">
        <f ca="1">OFFSET(LOOK!$AE$4,E$6,$B27)</f>
        <v>0.223</v>
      </c>
      <c r="F27" s="312">
        <f ca="1">OFFSET(LOOK!$AE$4,F$6,$B27)</f>
        <v>0.32600000000000001</v>
      </c>
      <c r="G27" s="312">
        <f ca="1">OFFSET(LOOK!$AE$4,G$6,$B27)</f>
        <v>0.28100000000000003</v>
      </c>
      <c r="H27" s="312">
        <f ca="1">OFFSET(LOOK!$AE$4,H$6,$B27)</f>
        <v>0.35899999999999999</v>
      </c>
      <c r="I27" s="312">
        <f ca="1">OFFSET(LOOK!$AE$4,I$6,$B27)</f>
        <v>0.248</v>
      </c>
      <c r="J27" s="312">
        <f ca="1">OFFSET(LOOK!$AE$4,J$6,$B27)</f>
        <v>0.29399999999999998</v>
      </c>
      <c r="K27" s="312">
        <f ca="1">OFFSET(LOOK!$AE$4,K$6,$B27)</f>
        <v>0.34399999999999997</v>
      </c>
      <c r="L27" s="312">
        <f ca="1">OFFSET(LOOK!$AE$4,L$6,$B27)</f>
        <v>0.23400000000000001</v>
      </c>
      <c r="M27" s="312">
        <f ca="1">OFFSET(LOOK!$AE$4,M$6,$B27)</f>
        <v>0.223</v>
      </c>
      <c r="N27" s="312">
        <f ca="1">OFFSET(LOOK!$AE$4,N$6,$B27)</f>
        <v>0.30399999999999999</v>
      </c>
      <c r="O27" s="312">
        <f ca="1">OFFSET(LOOK!$AE$4,O$6,$B27)</f>
        <v>0.32500000000000001</v>
      </c>
      <c r="P27" s="312">
        <f ca="1">OFFSET(LOOK!$AE$4,P$6,$B27)</f>
        <v>0.29199999999999998</v>
      </c>
      <c r="Q27" s="312">
        <f ca="1">OFFSET(LOOK!$AE$4,Q$6,$B27)</f>
        <v>0.29699999999999999</v>
      </c>
      <c r="R27" s="312">
        <f ca="1">OFFSET(LOOK!$AE$4,R$6,$B27)</f>
        <v>0.81699999999999995</v>
      </c>
      <c r="S27" s="312">
        <f ca="1">OFFSET(LOOK!$AE$4,S$6,$B27)</f>
        <v>0.72699999999999998</v>
      </c>
      <c r="T27" s="312">
        <f ca="1">OFFSET(LOOK!$AE$4,T$6,$B27)</f>
        <v>0.502</v>
      </c>
      <c r="U27" s="312">
        <f ca="1">OFFSET(LOOK!$AE$4,U$6,$B27)</f>
        <v>0.27900000000000003</v>
      </c>
      <c r="V27" s="312">
        <f ca="1">OFFSET(LOOK!$AE$4,V$6,$B27)</f>
        <v>0.35399999999999998</v>
      </c>
      <c r="W27" s="312">
        <f ca="1">OFFSET(LOOK!$AE$4,W$6,$B27)</f>
        <v>0.25800000000000001</v>
      </c>
      <c r="X27" s="312">
        <f ca="1">OFFSET(LOOK!$AE$4,X$6,$B27)</f>
        <v>0.26200000000000001</v>
      </c>
      <c r="Y27" s="312">
        <f ca="1">OFFSET(LOOK!$AE$4,Y$6,$B27)</f>
        <v>0.34499999999999997</v>
      </c>
      <c r="Z27" s="312">
        <f ca="1">OFFSET(LOOK!$AE$4,Z$6,$B27)</f>
        <v>0.39100000000000001</v>
      </c>
      <c r="AA27" s="312">
        <f ca="1">OFFSET(LOOK!$AE$4,AA$6,$B27)</f>
        <v>0.498</v>
      </c>
      <c r="AB27" s="312">
        <f ca="1">OFFSET(LOOK!$AE$4,AB$6,$B27)</f>
        <v>0.38100000000000001</v>
      </c>
      <c r="AC27" s="312">
        <f ca="1">OFFSET(LOOK!$AE$4,25,$B27)</f>
        <v>0.34499999999999997</v>
      </c>
    </row>
    <row r="28" spans="1:29" ht="121.5" customHeight="1" x14ac:dyDescent="0.2">
      <c r="B28" s="34">
        <v>22</v>
      </c>
      <c r="C28" s="29" t="str">
        <f>TITLES!$C26</f>
        <v>Wagner-Peyser Entered Employment Rate for those Employed at Participation and Referred to Non-Agricultural Jobs</v>
      </c>
      <c r="D28" s="30"/>
      <c r="E28" s="312">
        <f ca="1">OFFSET(LOOK!$AE$4,E$6,$B28)</f>
        <v>7.1999999999999995E-2</v>
      </c>
      <c r="F28" s="312">
        <f ca="1">OFFSET(LOOK!$AE$4,F$6,$B28)</f>
        <v>0.161</v>
      </c>
      <c r="G28" s="312">
        <f ca="1">OFFSET(LOOK!$AE$4,G$6,$B28)</f>
        <v>0.129</v>
      </c>
      <c r="H28" s="312">
        <f ca="1">OFFSET(LOOK!$AE$4,H$6,$B28)</f>
        <v>0.114</v>
      </c>
      <c r="I28" s="312">
        <f ca="1">OFFSET(LOOK!$AE$4,I$6,$B28)</f>
        <v>3.7999999999999999E-2</v>
      </c>
      <c r="J28" s="312">
        <f ca="1">OFFSET(LOOK!$AE$4,J$6,$B28)</f>
        <v>0.255</v>
      </c>
      <c r="K28" s="312">
        <f ca="1">OFFSET(LOOK!$AE$4,K$6,$B28)</f>
        <v>0.104</v>
      </c>
      <c r="L28" s="312">
        <f ca="1">OFFSET(LOOK!$AE$4,L$6,$B28)</f>
        <v>1.4999999999999999E-2</v>
      </c>
      <c r="M28" s="312">
        <f ca="1">OFFSET(LOOK!$AE$4,M$6,$B28)</f>
        <v>3.2000000000000001E-2</v>
      </c>
      <c r="N28" s="312">
        <f ca="1">OFFSET(LOOK!$AE$4,N$6,$B28)</f>
        <v>0.09</v>
      </c>
      <c r="O28" s="312">
        <f ca="1">OFFSET(LOOK!$AE$4,O$6,$B28)</f>
        <v>0.04</v>
      </c>
      <c r="P28" s="312">
        <f ca="1">OFFSET(LOOK!$AE$4,P$6,$B28)</f>
        <v>0.10100000000000001</v>
      </c>
      <c r="Q28" s="312">
        <f ca="1">OFFSET(LOOK!$AE$4,Q$6,$B28)</f>
        <v>0.11600000000000001</v>
      </c>
      <c r="R28" s="312">
        <f ca="1">OFFSET(LOOK!$AE$4,R$6,$B28)</f>
        <v>0.40500000000000003</v>
      </c>
      <c r="S28" s="312">
        <f ca="1">OFFSET(LOOK!$AE$4,S$6,$B28)</f>
        <v>0.29699999999999999</v>
      </c>
      <c r="T28" s="312">
        <f ca="1">OFFSET(LOOK!$AE$4,T$6,$B28)</f>
        <v>0.159</v>
      </c>
      <c r="U28" s="312">
        <f ca="1">OFFSET(LOOK!$AE$4,U$6,$B28)</f>
        <v>6.7000000000000004E-2</v>
      </c>
      <c r="V28" s="312">
        <f ca="1">OFFSET(LOOK!$AE$4,V$6,$B28)</f>
        <v>0.122</v>
      </c>
      <c r="W28" s="312">
        <f ca="1">OFFSET(LOOK!$AE$4,W$6,$B28)</f>
        <v>0.17299999999999999</v>
      </c>
      <c r="X28" s="312">
        <f ca="1">OFFSET(LOOK!$AE$4,X$6,$B28)</f>
        <v>0.108</v>
      </c>
      <c r="Y28" s="312">
        <f ca="1">OFFSET(LOOK!$AE$4,Y$6,$B28)</f>
        <v>0.12</v>
      </c>
      <c r="Z28" s="312">
        <f ca="1">OFFSET(LOOK!$AE$4,Z$6,$B28)</f>
        <v>5.7000000000000002E-2</v>
      </c>
      <c r="AA28" s="312">
        <f ca="1">OFFSET(LOOK!$AE$4,AA$6,$B28)</f>
        <v>0.214</v>
      </c>
      <c r="AB28" s="312">
        <f ca="1">OFFSET(LOOK!$AE$4,AB$6,$B28)</f>
        <v>8.1000000000000003E-2</v>
      </c>
      <c r="AC28" s="312">
        <f ca="1">OFFSET(LOOK!$AE$4,25,$B28)</f>
        <v>0.11799999999999999</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f ca="1">OFFSET(LOOK!$AE$4,I$6,$B29)</f>
        <v>1</v>
      </c>
      <c r="J29" s="312" t="str">
        <f ca="1">OFFSET(LOOK!$AE$4,J$6,$B29)</f>
        <v/>
      </c>
      <c r="K29" s="312">
        <f ca="1">OFFSET(LOOK!$AE$4,K$6,$B29)</f>
        <v>0</v>
      </c>
      <c r="L29" s="312" t="str">
        <f ca="1">OFFSET(LOOK!$AE$4,L$6,$B29)</f>
        <v/>
      </c>
      <c r="M29" s="312">
        <f ca="1">OFFSET(LOOK!$AE$4,M$6,$B29)</f>
        <v>0</v>
      </c>
      <c r="N29" s="312">
        <f ca="1">OFFSET(LOOK!$AE$4,N$6,$B29)</f>
        <v>0</v>
      </c>
      <c r="O29" s="312">
        <f ca="1">OFFSET(LOOK!$AE$4,O$6,$B29)</f>
        <v>0</v>
      </c>
      <c r="P29" s="312">
        <f ca="1">OFFSET(LOOK!$AE$4,P$6,$B29)</f>
        <v>0</v>
      </c>
      <c r="Q29" s="312">
        <f ca="1">OFFSET(LOOK!$AE$4,Q$6,$B29)</f>
        <v>0</v>
      </c>
      <c r="R29" s="312">
        <f ca="1">OFFSET(LOOK!$AE$4,R$6,$B29)</f>
        <v>0</v>
      </c>
      <c r="S29" s="312">
        <f ca="1">OFFSET(LOOK!$AE$4,S$6,$B29)</f>
        <v>0.6</v>
      </c>
      <c r="T29" s="312" t="str">
        <f ca="1">OFFSET(LOOK!$AE$4,T$6,$B29)</f>
        <v/>
      </c>
      <c r="U29" s="312">
        <f ca="1">OFFSET(LOOK!$AE$4,U$6,$B29)</f>
        <v>1</v>
      </c>
      <c r="V29" s="312">
        <f ca="1">OFFSET(LOOK!$AE$4,V$6,$B29)</f>
        <v>0.85699999999999998</v>
      </c>
      <c r="W29" s="312">
        <f ca="1">OFFSET(LOOK!$AE$4,W$6,$B29)</f>
        <v>0</v>
      </c>
      <c r="X29" s="312" t="str">
        <f ca="1">OFFSET(LOOK!$AE$4,X$6,$B29)</f>
        <v/>
      </c>
      <c r="Y29" s="312">
        <f ca="1">OFFSET(LOOK!$AE$4,Y$6,$B29)</f>
        <v>0.75</v>
      </c>
      <c r="Z29" s="312">
        <f ca="1">OFFSET(LOOK!$AE$4,Z$6,$B29)</f>
        <v>0</v>
      </c>
      <c r="AA29" s="312">
        <f ca="1">OFFSET(LOOK!$AE$4,AA$6,$B29)</f>
        <v>0.75</v>
      </c>
      <c r="AB29" s="312">
        <f ca="1">OFFSET(LOOK!$AE$4,AB$6,$B29)</f>
        <v>1</v>
      </c>
      <c r="AC29" s="312">
        <f ca="1">OFFSET(LOOK!$AE$4,25,$B29)</f>
        <v>0.54300000000000004</v>
      </c>
    </row>
    <row r="30" spans="1:29" ht="79.5" customHeight="1" x14ac:dyDescent="0.2">
      <c r="B30" s="34">
        <v>24</v>
      </c>
      <c r="C30" s="29" t="str">
        <f>TITLES!$C28</f>
        <v>Wagner-Peyser Job Placement Wage Rate</v>
      </c>
      <c r="D30" s="30"/>
      <c r="E30" s="312">
        <f ca="1">OFFSET(LOOK!$AE$4,E$6,$B30)</f>
        <v>0.79800000000000004</v>
      </c>
      <c r="F30" s="312">
        <f ca="1">OFFSET(LOOK!$AE$4,F$6,$B30)</f>
        <v>0.81299999999999994</v>
      </c>
      <c r="G30" s="312">
        <f ca="1">OFFSET(LOOK!$AE$4,G$6,$B30)</f>
        <v>0.77600000000000002</v>
      </c>
      <c r="H30" s="312">
        <f ca="1">OFFSET(LOOK!$AE$4,H$6,$B30)</f>
        <v>0.89200000000000002</v>
      </c>
      <c r="I30" s="312">
        <f ca="1">OFFSET(LOOK!$AE$4,I$6,$B30)</f>
        <v>1.073</v>
      </c>
      <c r="J30" s="312">
        <f ca="1">OFFSET(LOOK!$AE$4,J$6,$B30)</f>
        <v>0.88400000000000001</v>
      </c>
      <c r="K30" s="312">
        <f ca="1">OFFSET(LOOK!$AE$4,K$6,$B30)</f>
        <v>0.79300000000000004</v>
      </c>
      <c r="L30" s="312">
        <f ca="1">OFFSET(LOOK!$AE$4,L$6,$B30)</f>
        <v>0.87</v>
      </c>
      <c r="M30" s="312">
        <f ca="1">OFFSET(LOOK!$AE$4,M$6,$B30)</f>
        <v>0.77100000000000002</v>
      </c>
      <c r="N30" s="312">
        <f ca="1">OFFSET(LOOK!$AE$4,N$6,$B30)</f>
        <v>0.879</v>
      </c>
      <c r="O30" s="312">
        <f ca="1">OFFSET(LOOK!$AE$4,O$6,$B30)</f>
        <v>0.85099999999999998</v>
      </c>
      <c r="P30" s="312">
        <f ca="1">OFFSET(LOOK!$AE$4,P$6,$B30)</f>
        <v>0.747</v>
      </c>
      <c r="Q30" s="312">
        <f ca="1">OFFSET(LOOK!$AE$4,Q$6,$B30)</f>
        <v>0.83899999999999997</v>
      </c>
      <c r="R30" s="312">
        <f ca="1">OFFSET(LOOK!$AE$4,R$6,$B30)</f>
        <v>1.2669999999999999</v>
      </c>
      <c r="S30" s="312">
        <f ca="1">OFFSET(LOOK!$AE$4,S$6,$B30)</f>
        <v>0.93300000000000005</v>
      </c>
      <c r="T30" s="312">
        <f ca="1">OFFSET(LOOK!$AE$4,T$6,$B30)</f>
        <v>0.89600000000000002</v>
      </c>
      <c r="U30" s="312">
        <f ca="1">OFFSET(LOOK!$AE$4,U$6,$B30)</f>
        <v>0.76900000000000002</v>
      </c>
      <c r="V30" s="312">
        <f ca="1">OFFSET(LOOK!$AE$4,V$6,$B30)</f>
        <v>0.74399999999999999</v>
      </c>
      <c r="W30" s="312">
        <f ca="1">OFFSET(LOOK!$AE$4,W$6,$B30)</f>
        <v>0.83</v>
      </c>
      <c r="X30" s="312">
        <f ca="1">OFFSET(LOOK!$AE$4,X$6,$B30)</f>
        <v>0.90700000000000003</v>
      </c>
      <c r="Y30" s="312">
        <f ca="1">OFFSET(LOOK!$AE$4,Y$6,$B30)</f>
        <v>0.76400000000000001</v>
      </c>
      <c r="Z30" s="312">
        <f ca="1">OFFSET(LOOK!$AE$4,Z$6,$B30)</f>
        <v>0.80300000000000005</v>
      </c>
      <c r="AA30" s="312">
        <f ca="1">OFFSET(LOOK!$AE$4,AA$6,$B30)</f>
        <v>0.68400000000000005</v>
      </c>
      <c r="AB30" s="312">
        <f ca="1">OFFSET(LOOK!$AE$4,AB$6,$B30)</f>
        <v>0.68899999999999995</v>
      </c>
      <c r="AC30" s="312">
        <f ca="1">OFFSET(LOOK!$AE$4,25,$B30)</f>
        <v>0.876</v>
      </c>
    </row>
    <row r="31" spans="1:29" ht="60" customHeight="1" x14ac:dyDescent="0.2">
      <c r="B31" s="34">
        <v>25</v>
      </c>
      <c r="C31" s="29" t="str">
        <f>TITLES!$C29</f>
        <v>Short-Term Veterans Entered Employment Rate</v>
      </c>
      <c r="D31" s="30"/>
      <c r="E31" s="312">
        <f ca="1">OFFSET(LOOK!$AE$4,E$6,$B31)</f>
        <v>0.33300000000000002</v>
      </c>
      <c r="F31" s="312">
        <f ca="1">OFFSET(LOOK!$AE$4,F$6,$B31)</f>
        <v>0.37</v>
      </c>
      <c r="G31" s="312">
        <f ca="1">OFFSET(LOOK!$AE$4,G$6,$B31)</f>
        <v>0.25</v>
      </c>
      <c r="H31" s="312">
        <f ca="1">OFFSET(LOOK!$AE$4,H$6,$B31)</f>
        <v>0.36699999999999999</v>
      </c>
      <c r="I31" s="312">
        <f ca="1">OFFSET(LOOK!$AE$4,I$6,$B31)</f>
        <v>0.42899999999999999</v>
      </c>
      <c r="J31" s="312">
        <f ca="1">OFFSET(LOOK!$AE$4,J$6,$B31)</f>
        <v>0.21199999999999999</v>
      </c>
      <c r="K31" s="312">
        <f ca="1">OFFSET(LOOK!$AE$4,K$6,$B31)</f>
        <v>0.45800000000000002</v>
      </c>
      <c r="L31" s="312">
        <f ca="1">OFFSET(LOOK!$AE$4,L$6,$B31)</f>
        <v>0.3</v>
      </c>
      <c r="M31" s="312">
        <f ca="1">OFFSET(LOOK!$AE$4,M$6,$B31)</f>
        <v>0.21199999999999999</v>
      </c>
      <c r="N31" s="312">
        <f ca="1">OFFSET(LOOK!$AE$4,N$6,$B31)</f>
        <v>0.35099999999999998</v>
      </c>
      <c r="O31" s="312">
        <f ca="1">OFFSET(LOOK!$AE$4,O$6,$B31)</f>
        <v>0.376</v>
      </c>
      <c r="P31" s="312">
        <f ca="1">OFFSET(LOOK!$AE$4,P$6,$B31)</f>
        <v>0.27500000000000002</v>
      </c>
      <c r="Q31" s="312">
        <f ca="1">OFFSET(LOOK!$AE$4,Q$6,$B31)</f>
        <v>0.27700000000000002</v>
      </c>
      <c r="R31" s="312">
        <f ca="1">OFFSET(LOOK!$AE$4,R$6,$B31)</f>
        <v>0.86199999999999999</v>
      </c>
      <c r="S31" s="312">
        <f ca="1">OFFSET(LOOK!$AE$4,S$6,$B31)</f>
        <v>0.64500000000000002</v>
      </c>
      <c r="T31" s="312">
        <f ca="1">OFFSET(LOOK!$AE$4,T$6,$B31)</f>
        <v>0.83799999999999997</v>
      </c>
      <c r="U31" s="312">
        <f ca="1">OFFSET(LOOK!$AE$4,U$6,$B31)</f>
        <v>0.39100000000000001</v>
      </c>
      <c r="V31" s="312">
        <f ca="1">OFFSET(LOOK!$AE$4,V$6,$B31)</f>
        <v>0.4</v>
      </c>
      <c r="W31" s="312">
        <f ca="1">OFFSET(LOOK!$AE$4,W$6,$B31)</f>
        <v>0.33300000000000002</v>
      </c>
      <c r="X31" s="312">
        <f ca="1">OFFSET(LOOK!$AE$4,X$6,$B31)</f>
        <v>0.40300000000000002</v>
      </c>
      <c r="Y31" s="312">
        <f ca="1">OFFSET(LOOK!$AE$4,Y$6,$B31)</f>
        <v>0.38900000000000001</v>
      </c>
      <c r="Z31" s="312">
        <f ca="1">OFFSET(LOOK!$AE$4,Z$6,$B31)</f>
        <v>0.68500000000000005</v>
      </c>
      <c r="AA31" s="312">
        <f ca="1">OFFSET(LOOK!$AE$4,AA$6,$B31)</f>
        <v>0.61299999999999999</v>
      </c>
      <c r="AB31" s="312">
        <f ca="1">OFFSET(LOOK!$AE$4,AB$6,$B31)</f>
        <v>0.4</v>
      </c>
      <c r="AC31" s="312">
        <f ca="1">OFFSET(LOOK!$AE$4,25,$B31)</f>
        <v>0.40100000000000002</v>
      </c>
    </row>
    <row r="32" spans="1:29" ht="66.75" customHeight="1" x14ac:dyDescent="0.2">
      <c r="B32" s="26">
        <v>26</v>
      </c>
      <c r="C32" s="29" t="str">
        <f>TITLES!$C30</f>
        <v>Short-Term Veterans Entered Employment Rate for those Employed at Participation</v>
      </c>
      <c r="D32" s="30"/>
      <c r="E32" s="312">
        <f ca="1">OFFSET(LOOK!$AE$4,E$6,$B32)</f>
        <v>0.188</v>
      </c>
      <c r="F32" s="312">
        <f ca="1">OFFSET(LOOK!$AE$4,F$6,$B32)</f>
        <v>0.33300000000000002</v>
      </c>
      <c r="G32" s="312">
        <f ca="1">OFFSET(LOOK!$AE$4,G$6,$B32)</f>
        <v>0</v>
      </c>
      <c r="H32" s="312">
        <f ca="1">OFFSET(LOOK!$AE$4,H$6,$B32)</f>
        <v>0.32100000000000001</v>
      </c>
      <c r="I32" s="312">
        <f ca="1">OFFSET(LOOK!$AE$4,I$6,$B32)</f>
        <v>7.6999999999999999E-2</v>
      </c>
      <c r="J32" s="312">
        <f ca="1">OFFSET(LOOK!$AE$4,J$6,$B32)</f>
        <v>0.26700000000000002</v>
      </c>
      <c r="K32" s="312">
        <f ca="1">OFFSET(LOOK!$AE$4,K$6,$B32)</f>
        <v>0.308</v>
      </c>
      <c r="L32" s="312">
        <f ca="1">OFFSET(LOOK!$AE$4,L$6,$B32)</f>
        <v>0.17799999999999999</v>
      </c>
      <c r="M32" s="312">
        <f ca="1">OFFSET(LOOK!$AE$4,M$6,$B32)</f>
        <v>0.24099999999999999</v>
      </c>
      <c r="N32" s="312">
        <f ca="1">OFFSET(LOOK!$AE$4,N$6,$B32)</f>
        <v>0.34499999999999997</v>
      </c>
      <c r="O32" s="312">
        <f ca="1">OFFSET(LOOK!$AE$4,O$6,$B32)</f>
        <v>0.25900000000000001</v>
      </c>
      <c r="P32" s="312">
        <f ca="1">OFFSET(LOOK!$AE$4,P$6,$B32)</f>
        <v>0.34300000000000003</v>
      </c>
      <c r="Q32" s="312">
        <f ca="1">OFFSET(LOOK!$AE$4,Q$6,$B32)</f>
        <v>0.32600000000000001</v>
      </c>
      <c r="R32" s="312">
        <f ca="1">OFFSET(LOOK!$AE$4,R$6,$B32)</f>
        <v>0.83299999999999996</v>
      </c>
      <c r="S32" s="312">
        <f ca="1">OFFSET(LOOK!$AE$4,S$6,$B32)</f>
        <v>0.70799999999999996</v>
      </c>
      <c r="T32" s="312">
        <f ca="1">OFFSET(LOOK!$AE$4,T$6,$B32)</f>
        <v>0.9</v>
      </c>
      <c r="U32" s="312">
        <f ca="1">OFFSET(LOOK!$AE$4,U$6,$B32)</f>
        <v>0.39100000000000001</v>
      </c>
      <c r="V32" s="312">
        <f ca="1">OFFSET(LOOK!$AE$4,V$6,$B32)</f>
        <v>0.154</v>
      </c>
      <c r="W32" s="312">
        <f ca="1">OFFSET(LOOK!$AE$4,W$6,$B32)</f>
        <v>0.125</v>
      </c>
      <c r="X32" s="312">
        <f ca="1">OFFSET(LOOK!$AE$4,X$6,$B32)</f>
        <v>0.5</v>
      </c>
      <c r="Y32" s="312">
        <f ca="1">OFFSET(LOOK!$AE$4,Y$6,$B32)</f>
        <v>0.25</v>
      </c>
      <c r="Z32" s="312">
        <f ca="1">OFFSET(LOOK!$AE$4,Z$6,$B32)</f>
        <v>0.77300000000000002</v>
      </c>
      <c r="AA32" s="312">
        <f ca="1">OFFSET(LOOK!$AE$4,AA$6,$B32)</f>
        <v>0.379</v>
      </c>
      <c r="AB32" s="312">
        <f ca="1">OFFSET(LOOK!$AE$4,AB$6,$B32)</f>
        <v>0.375</v>
      </c>
      <c r="AC32" s="312">
        <f ca="1">OFFSET(LOOK!$AE$4,25,$B32)</f>
        <v>0.33400000000000002</v>
      </c>
    </row>
    <row r="33" spans="2:29" ht="48" customHeight="1" x14ac:dyDescent="0.2">
      <c r="B33" s="34">
        <v>27</v>
      </c>
      <c r="C33" s="29" t="str">
        <f>TITLES!$C31</f>
        <v>RESEA Entered Employment Rate</v>
      </c>
      <c r="D33" s="30"/>
      <c r="E33" s="312" t="e">
        <f ca="1">OFFSET(LOOK!$AE$4,E$6,$B33)</f>
        <v>#VALUE!</v>
      </c>
      <c r="F33" s="312">
        <f ca="1">OFFSET(LOOK!$AE$4,F$6,$B33)</f>
        <v>0.50800000000000001</v>
      </c>
      <c r="G33" s="312">
        <f ca="1">OFFSET(LOOK!$AE$4,G$6,$B33)</f>
        <v>0.36699999999999999</v>
      </c>
      <c r="H33" s="312">
        <f ca="1">OFFSET(LOOK!$AE$4,H$6,$B33)</f>
        <v>0.40600000000000003</v>
      </c>
      <c r="I33" s="312">
        <f ca="1">OFFSET(LOOK!$AE$4,I$6,$B33)</f>
        <v>0.42899999999999999</v>
      </c>
      <c r="J33" s="312">
        <f ca="1">OFFSET(LOOK!$AE$4,J$6,$B33)</f>
        <v>0.23699999999999999</v>
      </c>
      <c r="K33" s="312">
        <f ca="1">OFFSET(LOOK!$AE$4,K$6,$B33)</f>
        <v>0.46200000000000002</v>
      </c>
      <c r="L33" s="312">
        <f ca="1">OFFSET(LOOK!$AE$4,L$6,$B33)</f>
        <v>0.36</v>
      </c>
      <c r="M33" s="312">
        <f ca="1">OFFSET(LOOK!$AE$4,M$6,$B33)</f>
        <v>0.28199999999999997</v>
      </c>
      <c r="N33" s="312">
        <f ca="1">OFFSET(LOOK!$AE$4,N$6,$B33)</f>
        <v>0.372</v>
      </c>
      <c r="O33" s="312">
        <f ca="1">OFFSET(LOOK!$AE$4,O$6,$B33)</f>
        <v>0.47299999999999998</v>
      </c>
      <c r="P33" s="312">
        <f ca="1">OFFSET(LOOK!$AE$4,P$6,$B33)</f>
        <v>0.40500000000000003</v>
      </c>
      <c r="Q33" s="312">
        <f ca="1">OFFSET(LOOK!$AE$4,Q$6,$B33)</f>
        <v>0.35</v>
      </c>
      <c r="R33" s="312">
        <f ca="1">OFFSET(LOOK!$AE$4,R$6,$B33)</f>
        <v>0.76400000000000001</v>
      </c>
      <c r="S33" s="312">
        <f ca="1">OFFSET(LOOK!$AE$4,S$6,$B33)</f>
        <v>0.748</v>
      </c>
      <c r="T33" s="312">
        <f ca="1">OFFSET(LOOK!$AE$4,T$6,$B33)</f>
        <v>0.64100000000000001</v>
      </c>
      <c r="U33" s="312">
        <f ca="1">OFFSET(LOOK!$AE$4,U$6,$B33)</f>
        <v>0.36399999999999999</v>
      </c>
      <c r="V33" s="312">
        <f ca="1">OFFSET(LOOK!$AE$4,V$6,$B33)</f>
        <v>0.35</v>
      </c>
      <c r="W33" s="312">
        <f ca="1">OFFSET(LOOK!$AE$4,W$6,$B33)</f>
        <v>0.5</v>
      </c>
      <c r="X33" s="312">
        <f ca="1">OFFSET(LOOK!$AE$4,X$6,$B33)</f>
        <v>0.376</v>
      </c>
      <c r="Y33" s="312">
        <f ca="1">OFFSET(LOOK!$AE$4,Y$6,$B33)</f>
        <v>0.45200000000000001</v>
      </c>
      <c r="Z33" s="312">
        <f ca="1">OFFSET(LOOK!$AE$4,Z$6,$B33)</f>
        <v>0.36299999999999999</v>
      </c>
      <c r="AA33" s="312">
        <f ca="1">OFFSET(LOOK!$AE$4,AA$6,$B33)</f>
        <v>0.496</v>
      </c>
      <c r="AB33" s="312">
        <f ca="1">OFFSET(LOOK!$AE$4,AB$6,$B33)</f>
        <v>0.5</v>
      </c>
      <c r="AC33" s="312">
        <f ca="1">OFFSET(LOOK!$AE$4,25,$B33)</f>
        <v>0.45600000000000002</v>
      </c>
    </row>
    <row r="34" spans="2:29" ht="40.5" customHeight="1" x14ac:dyDescent="0.2">
      <c r="B34" s="26">
        <v>28</v>
      </c>
      <c r="C34" s="29" t="str">
        <f>TITLES!$C32</f>
        <v>RESEA Job Placement Wage Rate</v>
      </c>
      <c r="D34" s="30"/>
      <c r="E34" s="312" t="e">
        <f ca="1">OFFSET(LOOK!$AE$4,E$6,$B34)</f>
        <v>#VALUE!</v>
      </c>
      <c r="F34" s="312">
        <f ca="1">OFFSET(LOOK!$AE$4,F$6,$B34)</f>
        <v>0.80800000000000005</v>
      </c>
      <c r="G34" s="312">
        <f ca="1">OFFSET(LOOK!$AE$4,G$6,$B34)</f>
        <v>0.83599999999999997</v>
      </c>
      <c r="H34" s="312">
        <f ca="1">OFFSET(LOOK!$AE$4,H$6,$B34)</f>
        <v>0.97799999999999998</v>
      </c>
      <c r="I34" s="312" t="e">
        <f ca="1">OFFSET(LOOK!$AE$4,I$6,$B34)</f>
        <v>#VALUE!</v>
      </c>
      <c r="J34" s="312">
        <f ca="1">OFFSET(LOOK!$AE$4,J$6,$B34)</f>
        <v>0.85399999999999998</v>
      </c>
      <c r="K34" s="312">
        <f ca="1">OFFSET(LOOK!$AE$4,K$6,$B34)</f>
        <v>0.73199999999999998</v>
      </c>
      <c r="L34" s="312" t="e">
        <f ca="1">OFFSET(LOOK!$AE$4,L$6,$B34)</f>
        <v>#VALUE!</v>
      </c>
      <c r="M34" s="312">
        <f ca="1">OFFSET(LOOK!$AE$4,M$6,$B34)</f>
        <v>0.83199999999999996</v>
      </c>
      <c r="N34" s="312">
        <f ca="1">OFFSET(LOOK!$AE$4,N$6,$B34)</f>
        <v>0.88400000000000001</v>
      </c>
      <c r="O34" s="312">
        <f ca="1">OFFSET(LOOK!$AE$4,O$6,$B34)</f>
        <v>0.91400000000000003</v>
      </c>
      <c r="P34" s="312">
        <f ca="1">OFFSET(LOOK!$AE$4,P$6,$B34)</f>
        <v>0.9</v>
      </c>
      <c r="Q34" s="312">
        <f ca="1">OFFSET(LOOK!$AE$4,Q$6,$B34)</f>
        <v>0.876</v>
      </c>
      <c r="R34" s="312">
        <f ca="1">OFFSET(LOOK!$AE$4,R$6,$B34)</f>
        <v>1.0940000000000001</v>
      </c>
      <c r="S34" s="312">
        <f ca="1">OFFSET(LOOK!$AE$4,S$6,$B34)</f>
        <v>1.341</v>
      </c>
      <c r="T34" s="312">
        <f ca="1">OFFSET(LOOK!$AE$4,T$6,$B34)</f>
        <v>1.389</v>
      </c>
      <c r="U34" s="312">
        <f ca="1">OFFSET(LOOK!$AE$4,U$6,$B34)</f>
        <v>0.82</v>
      </c>
      <c r="V34" s="312">
        <f ca="1">OFFSET(LOOK!$AE$4,V$6,$B34)</f>
        <v>0.80300000000000005</v>
      </c>
      <c r="W34" s="312">
        <f ca="1">OFFSET(LOOK!$AE$4,W$6,$B34)</f>
        <v>0.82199999999999995</v>
      </c>
      <c r="X34" s="312">
        <f ca="1">OFFSET(LOOK!$AE$4,X$6,$B34)</f>
        <v>0.83699999999999997</v>
      </c>
      <c r="Y34" s="312">
        <f ca="1">OFFSET(LOOK!$AE$4,Y$6,$B34)</f>
        <v>0.85199999999999998</v>
      </c>
      <c r="Z34" s="312">
        <f ca="1">OFFSET(LOOK!$AE$4,Z$6,$B34)</f>
        <v>0.84</v>
      </c>
      <c r="AA34" s="312">
        <f ca="1">OFFSET(LOOK!$AE$4,AA$6,$B34)</f>
        <v>0.77700000000000002</v>
      </c>
      <c r="AB34" s="312">
        <f ca="1">OFFSET(LOOK!$AE$4,AB$6,$B34)</f>
        <v>0.68400000000000005</v>
      </c>
      <c r="AC34" s="312">
        <f ca="1">OFFSET(LOOK!$AE$4,25,$B34)</f>
        <v>0.95899999999999996</v>
      </c>
    </row>
    <row r="35" spans="2:29" ht="67.5" customHeight="1" x14ac:dyDescent="0.2">
      <c r="B35" s="34">
        <v>29</v>
      </c>
      <c r="C35" s="29" t="str">
        <f>TITLES!$C33</f>
        <v>Wagner-Peyser Percent Of Job Openings Filled</v>
      </c>
      <c r="D35" s="30"/>
      <c r="E35" s="312">
        <f ca="1">OFFSET(LOOK!$AE$4,E$6,$B35)</f>
        <v>4.1000000000000002E-2</v>
      </c>
      <c r="F35" s="312">
        <f ca="1">OFFSET(LOOK!$AE$4,F$6,$B35)</f>
        <v>0.159</v>
      </c>
      <c r="G35" s="312">
        <f ca="1">OFFSET(LOOK!$AE$4,G$6,$B35)</f>
        <v>0.45500000000000002</v>
      </c>
      <c r="H35" s="312">
        <f ca="1">OFFSET(LOOK!$AE$4,H$6,$B35)</f>
        <v>0.14399999999999999</v>
      </c>
      <c r="I35" s="312">
        <f ca="1">OFFSET(LOOK!$AE$4,I$6,$B35)</f>
        <v>3.3000000000000002E-2</v>
      </c>
      <c r="J35" s="312">
        <f ca="1">OFFSET(LOOK!$AE$4,J$6,$B35)</f>
        <v>0.92</v>
      </c>
      <c r="K35" s="312">
        <f ca="1">OFFSET(LOOK!$AE$4,K$6,$B35)</f>
        <v>0.17599999999999999</v>
      </c>
      <c r="L35" s="312">
        <f ca="1">OFFSET(LOOK!$AE$4,L$6,$B35)</f>
        <v>0</v>
      </c>
      <c r="M35" s="312">
        <f ca="1">OFFSET(LOOK!$AE$4,M$6,$B35)</f>
        <v>5.2999999999999999E-2</v>
      </c>
      <c r="N35" s="312">
        <f ca="1">OFFSET(LOOK!$AE$4,N$6,$B35)</f>
        <v>0.254</v>
      </c>
      <c r="O35" s="312">
        <f ca="1">OFFSET(LOOK!$AE$4,O$6,$B35)</f>
        <v>4.4999999999999998E-2</v>
      </c>
      <c r="P35" s="312">
        <f ca="1">OFFSET(LOOK!$AE$4,P$6,$B35)</f>
        <v>0.129</v>
      </c>
      <c r="Q35" s="312">
        <f ca="1">OFFSET(LOOK!$AE$4,Q$6,$B35)</f>
        <v>0.31</v>
      </c>
      <c r="R35" s="312">
        <f ca="1">OFFSET(LOOK!$AE$4,R$6,$B35)</f>
        <v>0.505</v>
      </c>
      <c r="S35" s="312">
        <f ca="1">OFFSET(LOOK!$AE$4,S$6,$B35)</f>
        <v>0.33100000000000002</v>
      </c>
      <c r="T35" s="312">
        <f ca="1">OFFSET(LOOK!$AE$4,T$6,$B35)</f>
        <v>0.11600000000000001</v>
      </c>
      <c r="U35" s="312">
        <f ca="1">OFFSET(LOOK!$AE$4,U$6,$B35)</f>
        <v>0.34599999999999997</v>
      </c>
      <c r="V35" s="312">
        <f ca="1">OFFSET(LOOK!$AE$4,V$6,$B35)</f>
        <v>0.114</v>
      </c>
      <c r="W35" s="312">
        <f ca="1">OFFSET(LOOK!$AE$4,W$6,$B35)</f>
        <v>0.158</v>
      </c>
      <c r="X35" s="312">
        <f ca="1">OFFSET(LOOK!$AE$4,X$6,$B35)</f>
        <v>0.51400000000000001</v>
      </c>
      <c r="Y35" s="312">
        <f ca="1">OFFSET(LOOK!$AE$4,Y$6,$B35)</f>
        <v>0.11</v>
      </c>
      <c r="Z35" s="312">
        <f ca="1">OFFSET(LOOK!$AE$4,Z$6,$B35)</f>
        <v>7.0999999999999994E-2</v>
      </c>
      <c r="AA35" s="312">
        <f ca="1">OFFSET(LOOK!$AE$4,AA$6,$B35)</f>
        <v>0.36399999999999999</v>
      </c>
      <c r="AB35" s="312">
        <f ca="1">OFFSET(LOOK!$AE$4,AB$6,$B35)</f>
        <v>0.125</v>
      </c>
      <c r="AC35" s="312">
        <f ca="1">OFFSET(LOOK!$AE$4,25,$B35)</f>
        <v>0.216</v>
      </c>
    </row>
    <row r="36" spans="2:29" ht="84.75" customHeight="1" x14ac:dyDescent="0.2">
      <c r="B36" s="26">
        <v>30</v>
      </c>
      <c r="C36" s="29" t="str">
        <f>TITLES!$C34</f>
        <v>Wagner-Peyser Percent Of Non-Agricultural Job Openings Filled</v>
      </c>
      <c r="D36" s="30"/>
      <c r="E36" s="313">
        <f ca="1">OFFSET(LOOK!$AE$4,E$6,$B36)</f>
        <v>4.1000000000000002E-2</v>
      </c>
      <c r="F36" s="313">
        <f ca="1">OFFSET(LOOK!$AE$4,F$6,$B36)</f>
        <v>0.159</v>
      </c>
      <c r="G36" s="313">
        <f ca="1">OFFSET(LOOK!$AE$4,G$6,$B36)</f>
        <v>0.45500000000000002</v>
      </c>
      <c r="H36" s="313">
        <f ca="1">OFFSET(LOOK!$AE$4,H$6,$B36)</f>
        <v>0.14399999999999999</v>
      </c>
      <c r="I36" s="313">
        <f ca="1">OFFSET(LOOK!$AE$4,I$6,$B36)</f>
        <v>3.3000000000000002E-2</v>
      </c>
      <c r="J36" s="313">
        <f ca="1">OFFSET(LOOK!$AE$4,J$6,$B36)</f>
        <v>0.90700000000000003</v>
      </c>
      <c r="K36" s="313">
        <f ca="1">OFFSET(LOOK!$AE$4,K$6,$B36)</f>
        <v>0.17799999999999999</v>
      </c>
      <c r="L36" s="313">
        <f ca="1">OFFSET(LOOK!$AE$4,L$6,$B36)</f>
        <v>0</v>
      </c>
      <c r="M36" s="313">
        <f ca="1">OFFSET(LOOK!$AE$4,M$6,$B36)</f>
        <v>5.2999999999999999E-2</v>
      </c>
      <c r="N36" s="313">
        <f ca="1">OFFSET(LOOK!$AE$4,N$6,$B36)</f>
        <v>0.254</v>
      </c>
      <c r="O36" s="313">
        <f ca="1">OFFSET(LOOK!$AE$4,O$6,$B36)</f>
        <v>4.4999999999999998E-2</v>
      </c>
      <c r="P36" s="313">
        <f ca="1">OFFSET(LOOK!$AE$4,P$6,$B36)</f>
        <v>0.129</v>
      </c>
      <c r="Q36" s="313">
        <f ca="1">OFFSET(LOOK!$AE$4,Q$6,$B36)</f>
        <v>0.31</v>
      </c>
      <c r="R36" s="313">
        <f ca="1">OFFSET(LOOK!$AE$4,R$6,$B36)</f>
        <v>0.505</v>
      </c>
      <c r="S36" s="313">
        <f ca="1">OFFSET(LOOK!$AE$4,S$6,$B36)</f>
        <v>0.313</v>
      </c>
      <c r="T36" s="313">
        <f ca="1">OFFSET(LOOK!$AE$4,T$6,$B36)</f>
        <v>0.11700000000000001</v>
      </c>
      <c r="U36" s="313">
        <f ca="1">OFFSET(LOOK!$AE$4,U$6,$B36)</f>
        <v>0.127</v>
      </c>
      <c r="V36" s="313">
        <f ca="1">OFFSET(LOOK!$AE$4,V$6,$B36)</f>
        <v>3.9E-2</v>
      </c>
      <c r="W36" s="313">
        <f ca="1">OFFSET(LOOK!$AE$4,W$6,$B36)</f>
        <v>4.2000000000000003E-2</v>
      </c>
      <c r="X36" s="313">
        <f ca="1">OFFSET(LOOK!$AE$4,X$6,$B36)</f>
        <v>0.51800000000000002</v>
      </c>
      <c r="Y36" s="313">
        <f ca="1">OFFSET(LOOK!$AE$4,Y$6,$B36)</f>
        <v>0.10299999999999999</v>
      </c>
      <c r="Z36" s="313">
        <f ca="1">OFFSET(LOOK!$AE$4,Z$6,$B36)</f>
        <v>7.0999999999999994E-2</v>
      </c>
      <c r="AA36" s="313">
        <f ca="1">OFFSET(LOOK!$AE$4,AA$6,$B36)</f>
        <v>0.35599999999999998</v>
      </c>
      <c r="AB36" s="313">
        <f ca="1">OFFSET(LOOK!$AE$4,AB$6,$B36)</f>
        <v>6.0999999999999999E-2</v>
      </c>
      <c r="AC36" s="313">
        <f ca="1">OFFSET(LOOK!$AE$4,25,$B36)</f>
        <v>0.19500000000000001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f ca="1">OFFSET(LOOK!$AE$4,P$6,$B37)</f>
        <v>0.28599999999999998</v>
      </c>
      <c r="Q37" s="313" t="e">
        <f ca="1">OFFSET(LOOK!$AE$4,Q$6,$B37)</f>
        <v>#VALUE!</v>
      </c>
      <c r="R37" s="313">
        <f ca="1">OFFSET(LOOK!$AE$4,R$6,$B37)</f>
        <v>0.5</v>
      </c>
      <c r="S37" s="313">
        <f ca="1">OFFSET(LOOK!$AE$4,S$6,$B37)</f>
        <v>0.91900000000000004</v>
      </c>
      <c r="T37" s="313" t="e">
        <f ca="1">OFFSET(LOOK!$AE$4,T$6,$B37)</f>
        <v>#VALUE!</v>
      </c>
      <c r="U37" s="313">
        <f ca="1">OFFSET(LOOK!$AE$4,U$6,$B37)</f>
        <v>2.657</v>
      </c>
      <c r="V37" s="313">
        <f ca="1">OFFSET(LOOK!$AE$4,V$6,$B37)</f>
        <v>0.86</v>
      </c>
      <c r="W37" s="313">
        <f ca="1">OFFSET(LOOK!$AE$4,W$6,$B37)</f>
        <v>1.153</v>
      </c>
      <c r="X37" s="313" t="e">
        <f ca="1">OFFSET(LOOK!$AE$4,X$6,$B37)</f>
        <v>#VALUE!</v>
      </c>
      <c r="Y37" s="313">
        <f ca="1">OFFSET(LOOK!$AE$4,Y$6,$B37)</f>
        <v>4</v>
      </c>
      <c r="Z37" s="313" t="e">
        <f ca="1">OFFSET(LOOK!$AE$4,Z$6,$B37)</f>
        <v>#VALUE!</v>
      </c>
      <c r="AA37" s="313">
        <f ca="1">OFFSET(LOOK!$AE$4,AA$6,$B37)</f>
        <v>0.45900000000000002</v>
      </c>
      <c r="AB37" s="313">
        <f ca="1">OFFSET(LOOK!$AE$4,AB$6,$B37)</f>
        <v>1.1679999999999999</v>
      </c>
      <c r="AC37" s="313">
        <f ca="1">OFFSET(LOOK!$AE$4,25,$B37)</f>
        <v>0.87</v>
      </c>
    </row>
    <row r="38" spans="2:29" ht="67.5" customHeight="1" x14ac:dyDescent="0.2">
      <c r="B38" s="26">
        <v>32</v>
      </c>
      <c r="C38" s="29" t="str">
        <f>TITLES!$C36</f>
        <v>Wagner-Peyser Closed Positions Filled Rate</v>
      </c>
      <c r="D38" s="30"/>
      <c r="E38" s="313">
        <f ca="1">OFFSET(LOOK!$AE$4,E$6,$B38)</f>
        <v>3.5000000000000003E-2</v>
      </c>
      <c r="F38" s="313">
        <f ca="1">OFFSET(LOOK!$AE$4,F$6,$B38)</f>
        <v>0.11</v>
      </c>
      <c r="G38" s="313">
        <f ca="1">OFFSET(LOOK!$AE$4,G$6,$B38)</f>
        <v>0.47399999999999998</v>
      </c>
      <c r="H38" s="313">
        <f ca="1">OFFSET(LOOK!$AE$4,H$6,$B38)</f>
        <v>0.52</v>
      </c>
      <c r="I38" s="313">
        <f ca="1">OFFSET(LOOK!$AE$4,I$6,$B38)</f>
        <v>0.20399999999999999</v>
      </c>
      <c r="J38" s="313">
        <f ca="1">OFFSET(LOOK!$AE$4,J$6,$B38)</f>
        <v>0.72499999999999998</v>
      </c>
      <c r="K38" s="313">
        <f ca="1">OFFSET(LOOK!$AE$4,K$6,$B38)</f>
        <v>7.9000000000000001E-2</v>
      </c>
      <c r="L38" s="313">
        <f ca="1">OFFSET(LOOK!$AE$4,L$6,$B38)</f>
        <v>2E-3</v>
      </c>
      <c r="M38" s="313">
        <f ca="1">OFFSET(LOOK!$AE$4,M$6,$B38)</f>
        <v>0.06</v>
      </c>
      <c r="N38" s="313">
        <f ca="1">OFFSET(LOOK!$AE$4,N$6,$B38)</f>
        <v>0.314</v>
      </c>
      <c r="O38" s="313">
        <f ca="1">OFFSET(LOOK!$AE$4,O$6,$B38)</f>
        <v>7.9000000000000001E-2</v>
      </c>
      <c r="P38" s="313">
        <f ca="1">OFFSET(LOOK!$AE$4,P$6,$B38)</f>
        <v>0.14399999999999999</v>
      </c>
      <c r="Q38" s="313">
        <f ca="1">OFFSET(LOOK!$AE$4,Q$6,$B38)</f>
        <v>0.27100000000000002</v>
      </c>
      <c r="R38" s="313">
        <f ca="1">OFFSET(LOOK!$AE$4,R$6,$B38)</f>
        <v>0.57799999999999996</v>
      </c>
      <c r="S38" s="313">
        <f ca="1">OFFSET(LOOK!$AE$4,S$6,$B38)</f>
        <v>0.61399999999999999</v>
      </c>
      <c r="T38" s="313">
        <f ca="1">OFFSET(LOOK!$AE$4,T$6,$B38)</f>
        <v>0.129</v>
      </c>
      <c r="U38" s="313">
        <f ca="1">OFFSET(LOOK!$AE$4,U$6,$B38)</f>
        <v>9.5000000000000001E-2</v>
      </c>
      <c r="V38" s="313">
        <f ca="1">OFFSET(LOOK!$AE$4,V$6,$B38)</f>
        <v>2.4E-2</v>
      </c>
      <c r="W38" s="313">
        <f ca="1">OFFSET(LOOK!$AE$4,W$6,$B38)</f>
        <v>0.35699999999999998</v>
      </c>
      <c r="X38" s="313">
        <f ca="1">OFFSET(LOOK!$AE$4,X$6,$B38)</f>
        <v>0.28599999999999998</v>
      </c>
      <c r="Y38" s="313">
        <f ca="1">OFFSET(LOOK!$AE$4,Y$6,$B38)</f>
        <v>8.8999999999999996E-2</v>
      </c>
      <c r="Z38" s="313">
        <f ca="1">OFFSET(LOOK!$AE$4,Z$6,$B38)</f>
        <v>7.8E-2</v>
      </c>
      <c r="AA38" s="313">
        <f ca="1">OFFSET(LOOK!$AE$4,AA$6,$B38)</f>
        <v>0.38400000000000001</v>
      </c>
      <c r="AB38" s="313">
        <f ca="1">OFFSET(LOOK!$AE$4,AB$6,$B38)</f>
        <v>0.27300000000000002</v>
      </c>
      <c r="AC38" s="313">
        <f ca="1">OFFSET(LOOK!$AE$4,25,$B38)</f>
        <v>0.27700000000000002</v>
      </c>
    </row>
    <row r="39" spans="2:29" ht="75" customHeight="1" x14ac:dyDescent="0.2">
      <c r="B39" s="26">
        <v>33</v>
      </c>
      <c r="C39" s="29" t="str">
        <f>TITLES!$C37</f>
        <v>Wagner-Peyser Closed Non-Agricultural Positions Filled Rate</v>
      </c>
      <c r="D39" s="30"/>
      <c r="E39" s="313">
        <f ca="1">OFFSET(LOOK!$AE$4,E$6,$B39)</f>
        <v>3.5000000000000003E-2</v>
      </c>
      <c r="F39" s="313">
        <f ca="1">OFFSET(LOOK!$AE$4,F$6,$B39)</f>
        <v>0.11</v>
      </c>
      <c r="G39" s="313">
        <f ca="1">OFFSET(LOOK!$AE$4,G$6,$B39)</f>
        <v>0.47799999999999998</v>
      </c>
      <c r="H39" s="313">
        <f ca="1">OFFSET(LOOK!$AE$4,H$6,$B39)</f>
        <v>0.52</v>
      </c>
      <c r="I39" s="313">
        <f ca="1">OFFSET(LOOK!$AE$4,I$6,$B39)</f>
        <v>0.20399999999999999</v>
      </c>
      <c r="J39" s="313">
        <f ca="1">OFFSET(LOOK!$AE$4,J$6,$B39)</f>
        <v>0.72499999999999998</v>
      </c>
      <c r="K39" s="313">
        <f ca="1">OFFSET(LOOK!$AE$4,K$6,$B39)</f>
        <v>8.1000000000000003E-2</v>
      </c>
      <c r="L39" s="313">
        <f ca="1">OFFSET(LOOK!$AE$4,L$6,$B39)</f>
        <v>2E-3</v>
      </c>
      <c r="M39" s="313">
        <f ca="1">OFFSET(LOOK!$AE$4,M$6,$B39)</f>
        <v>0.06</v>
      </c>
      <c r="N39" s="313">
        <f ca="1">OFFSET(LOOK!$AE$4,N$6,$B39)</f>
        <v>0.315</v>
      </c>
      <c r="O39" s="313">
        <f ca="1">OFFSET(LOOK!$AE$4,O$6,$B39)</f>
        <v>7.9000000000000001E-2</v>
      </c>
      <c r="P39" s="313">
        <f ca="1">OFFSET(LOOK!$AE$4,P$6,$B39)</f>
        <v>0.14399999999999999</v>
      </c>
      <c r="Q39" s="313">
        <f ca="1">OFFSET(LOOK!$AE$4,Q$6,$B39)</f>
        <v>0.27100000000000002</v>
      </c>
      <c r="R39" s="313">
        <f ca="1">OFFSET(LOOK!$AE$4,R$6,$B39)</f>
        <v>0.57799999999999996</v>
      </c>
      <c r="S39" s="313">
        <f ca="1">OFFSET(LOOK!$AE$4,S$6,$B39)</f>
        <v>0.59799999999999998</v>
      </c>
      <c r="T39" s="313">
        <f ca="1">OFFSET(LOOK!$AE$4,T$6,$B39)</f>
        <v>0.129</v>
      </c>
      <c r="U39" s="313">
        <f ca="1">OFFSET(LOOK!$AE$4,U$6,$B39)</f>
        <v>9.5000000000000001E-2</v>
      </c>
      <c r="V39" s="313">
        <f ca="1">OFFSET(LOOK!$AE$4,V$6,$B39)</f>
        <v>2.4E-2</v>
      </c>
      <c r="W39" s="313">
        <f ca="1">OFFSET(LOOK!$AE$4,W$6,$B39)</f>
        <v>0.13700000000000001</v>
      </c>
      <c r="X39" s="313">
        <f ca="1">OFFSET(LOOK!$AE$4,X$6,$B39)</f>
        <v>0.28599999999999998</v>
      </c>
      <c r="Y39" s="313">
        <f ca="1">OFFSET(LOOK!$AE$4,Y$6,$B39)</f>
        <v>8.8999999999999996E-2</v>
      </c>
      <c r="Z39" s="313">
        <f ca="1">OFFSET(LOOK!$AE$4,Z$6,$B39)</f>
        <v>7.8E-2</v>
      </c>
      <c r="AA39" s="313">
        <f ca="1">OFFSET(LOOK!$AE$4,AA$6,$B39)</f>
        <v>0.38500000000000001</v>
      </c>
      <c r="AB39" s="313">
        <f ca="1">OFFSET(LOOK!$AE$4,AB$6,$B39)</f>
        <v>0.255</v>
      </c>
      <c r="AC39" s="313">
        <f ca="1">OFFSET(LOOK!$AE$4,25,$B39)</f>
        <v>0.27100000000000002</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v>
      </c>
      <c r="T40" s="313" t="e">
        <f ca="1">OFFSET(LOOK!$AE$4,T$6,$B40)</f>
        <v>#VALUE!</v>
      </c>
      <c r="U40" s="313" t="e">
        <f ca="1">OFFSET(LOOK!$AE$4,U$6,$B40)</f>
        <v>#VALUE!</v>
      </c>
      <c r="V40" s="313" t="e">
        <f ca="1">OFFSET(LOOK!$AE$4,V$6,$B40)</f>
        <v>#VALUE!</v>
      </c>
      <c r="W40" s="313">
        <f ca="1">OFFSET(LOOK!$AE$4,W$6,$B40)</f>
        <v>0.97099999999999997</v>
      </c>
      <c r="X40" s="313" t="e">
        <f ca="1">OFFSET(LOOK!$AE$4,X$6,$B40)</f>
        <v>#VALUE!</v>
      </c>
      <c r="Y40" s="313" t="e">
        <f ca="1">OFFSET(LOOK!$AE$4,Y$6,$B40)</f>
        <v>#VALUE!</v>
      </c>
      <c r="Z40" s="313" t="e">
        <f ca="1">OFFSET(LOOK!$AE$4,Z$6,$B40)</f>
        <v>#VALUE!</v>
      </c>
      <c r="AA40" s="313" t="e">
        <f ca="1">OFFSET(LOOK!$AE$4,AA$6,$B40)</f>
        <v>#VALUE!</v>
      </c>
      <c r="AB40" s="313">
        <f ca="1">OFFSET(LOOK!$AE$4,AB$6,$B40)</f>
        <v>0.97199999999999998</v>
      </c>
      <c r="AC40" s="313">
        <f ca="1">OFFSET(LOOK!$AE$4,25,$B40)</f>
        <v>0.83099999999999996</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C7" zoomScale="70" zoomScaleNormal="70" workbookViewId="0">
      <selection activeCell="E38" sqref="E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407</v>
      </c>
      <c r="K5" s="287" t="s">
        <v>419</v>
      </c>
    </row>
    <row r="6" spans="1:11" x14ac:dyDescent="0.2">
      <c r="A6" s="285">
        <v>2</v>
      </c>
      <c r="B6" s="100" t="s">
        <v>406</v>
      </c>
      <c r="C6" t="s">
        <v>180</v>
      </c>
      <c r="E6" t="s">
        <v>250</v>
      </c>
      <c r="F6" t="s">
        <v>179</v>
      </c>
      <c r="G6" t="s">
        <v>114</v>
      </c>
      <c r="H6" t="s">
        <v>46</v>
      </c>
      <c r="J6" s="286" t="s">
        <v>408</v>
      </c>
      <c r="K6" s="287" t="s">
        <v>420</v>
      </c>
    </row>
    <row r="7" spans="1:11" x14ac:dyDescent="0.2">
      <c r="A7" s="285">
        <v>3</v>
      </c>
      <c r="B7" s="100" t="s">
        <v>406</v>
      </c>
      <c r="C7" t="s">
        <v>213</v>
      </c>
      <c r="E7" t="s">
        <v>172</v>
      </c>
      <c r="F7" t="s">
        <v>193</v>
      </c>
      <c r="G7" s="288" t="s">
        <v>218</v>
      </c>
      <c r="H7" s="15" t="s">
        <v>207</v>
      </c>
      <c r="I7" s="15"/>
      <c r="J7" s="286" t="s">
        <v>409</v>
      </c>
      <c r="K7" s="287" t="s">
        <v>421</v>
      </c>
    </row>
    <row r="8" spans="1:11" x14ac:dyDescent="0.2">
      <c r="A8" s="285">
        <v>4</v>
      </c>
      <c r="B8" s="100" t="s">
        <v>406</v>
      </c>
      <c r="C8" t="s">
        <v>216</v>
      </c>
      <c r="E8" t="s">
        <v>172</v>
      </c>
      <c r="F8" t="s">
        <v>193</v>
      </c>
      <c r="G8" s="288" t="s">
        <v>205</v>
      </c>
      <c r="H8" s="15" t="s">
        <v>206</v>
      </c>
      <c r="I8" s="15"/>
      <c r="J8" s="286" t="s">
        <v>410</v>
      </c>
      <c r="K8" s="287" t="s">
        <v>422</v>
      </c>
    </row>
    <row r="9" spans="1:11" x14ac:dyDescent="0.2">
      <c r="A9" s="285">
        <v>5</v>
      </c>
      <c r="B9" s="100" t="s">
        <v>406</v>
      </c>
      <c r="C9" s="15" t="s">
        <v>184</v>
      </c>
      <c r="E9" t="s">
        <v>173</v>
      </c>
      <c r="F9" s="15" t="s">
        <v>292</v>
      </c>
      <c r="G9" s="15" t="s">
        <v>300</v>
      </c>
      <c r="H9" t="s">
        <v>266</v>
      </c>
      <c r="J9" s="286" t="s">
        <v>411</v>
      </c>
      <c r="K9" s="287" t="s">
        <v>423</v>
      </c>
    </row>
    <row r="10" spans="1:11" x14ac:dyDescent="0.2">
      <c r="A10" s="285">
        <v>6</v>
      </c>
      <c r="B10" s="100" t="s">
        <v>406</v>
      </c>
      <c r="C10" s="15" t="s">
        <v>261</v>
      </c>
      <c r="E10" t="s">
        <v>173</v>
      </c>
      <c r="F10" s="15" t="s">
        <v>292</v>
      </c>
      <c r="G10" s="15" t="s">
        <v>310</v>
      </c>
      <c r="H10" t="s">
        <v>281</v>
      </c>
      <c r="J10" s="286" t="s">
        <v>412</v>
      </c>
      <c r="K10" s="287" t="s">
        <v>424</v>
      </c>
    </row>
    <row r="11" spans="1:11" x14ac:dyDescent="0.2">
      <c r="A11" s="285">
        <v>7</v>
      </c>
      <c r="B11" s="100" t="s">
        <v>406</v>
      </c>
      <c r="C11" t="s">
        <v>185</v>
      </c>
      <c r="E11" t="s">
        <v>173</v>
      </c>
      <c r="F11" s="15" t="s">
        <v>292</v>
      </c>
      <c r="G11" s="15" t="s">
        <v>299</v>
      </c>
      <c r="H11" t="s">
        <v>267</v>
      </c>
      <c r="J11" s="286" t="s">
        <v>413</v>
      </c>
      <c r="K11" s="287" t="s">
        <v>425</v>
      </c>
    </row>
    <row r="12" spans="1:11" x14ac:dyDescent="0.2">
      <c r="A12" s="285">
        <v>8</v>
      </c>
      <c r="B12" s="100" t="s">
        <v>406</v>
      </c>
      <c r="C12" t="s">
        <v>186</v>
      </c>
      <c r="E12" t="s">
        <v>250</v>
      </c>
      <c r="F12" t="s">
        <v>179</v>
      </c>
      <c r="G12" t="s">
        <v>280</v>
      </c>
      <c r="H12" t="s">
        <v>46</v>
      </c>
      <c r="J12" s="286" t="s">
        <v>414</v>
      </c>
      <c r="K12" s="287" t="s">
        <v>426</v>
      </c>
    </row>
    <row r="13" spans="1:11" x14ac:dyDescent="0.2">
      <c r="A13" s="285">
        <v>9</v>
      </c>
      <c r="B13" s="100" t="s">
        <v>406</v>
      </c>
      <c r="C13" t="s">
        <v>187</v>
      </c>
      <c r="E13" t="s">
        <v>173</v>
      </c>
      <c r="F13" t="s">
        <v>292</v>
      </c>
      <c r="G13" s="15" t="s">
        <v>298</v>
      </c>
      <c r="H13" t="s">
        <v>268</v>
      </c>
      <c r="J13" s="286" t="s">
        <v>415</v>
      </c>
      <c r="K13" s="287" t="s">
        <v>427</v>
      </c>
    </row>
    <row r="14" spans="1:11" x14ac:dyDescent="0.2">
      <c r="A14" s="285">
        <v>10</v>
      </c>
      <c r="B14" s="100" t="s">
        <v>406</v>
      </c>
      <c r="C14" t="s">
        <v>188</v>
      </c>
      <c r="E14" t="s">
        <v>250</v>
      </c>
      <c r="F14" t="s">
        <v>179</v>
      </c>
      <c r="G14" t="s">
        <v>269</v>
      </c>
      <c r="H14" t="s">
        <v>46</v>
      </c>
      <c r="J14" s="286" t="s">
        <v>416</v>
      </c>
      <c r="K14" s="287" t="s">
        <v>428</v>
      </c>
    </row>
    <row r="15" spans="1:11" x14ac:dyDescent="0.2">
      <c r="A15" s="285">
        <v>11</v>
      </c>
      <c r="B15" s="100" t="s">
        <v>406</v>
      </c>
      <c r="C15" t="s">
        <v>217</v>
      </c>
      <c r="E15" t="s">
        <v>173</v>
      </c>
      <c r="F15" t="s">
        <v>292</v>
      </c>
      <c r="G15" s="298" t="s">
        <v>303</v>
      </c>
      <c r="H15" s="17" t="s">
        <v>270</v>
      </c>
      <c r="I15" s="15"/>
      <c r="J15" s="286" t="s">
        <v>417</v>
      </c>
      <c r="K15" s="287" t="s">
        <v>429</v>
      </c>
    </row>
    <row r="16" spans="1:11" x14ac:dyDescent="0.2">
      <c r="A16" s="285">
        <v>12</v>
      </c>
      <c r="B16" s="100" t="s">
        <v>406</v>
      </c>
      <c r="C16" t="s">
        <v>189</v>
      </c>
      <c r="E16" t="s">
        <v>174</v>
      </c>
      <c r="F16" t="s">
        <v>284</v>
      </c>
      <c r="G16" s="15" t="s">
        <v>304</v>
      </c>
      <c r="H16" t="s">
        <v>271</v>
      </c>
      <c r="J16" s="286" t="s">
        <v>418</v>
      </c>
      <c r="K16" s="287" t="s">
        <v>430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433</v>
      </c>
      <c r="E31" t="s">
        <v>173</v>
      </c>
      <c r="F31" s="15" t="s">
        <v>434</v>
      </c>
      <c r="G31" s="15" t="s">
        <v>297</v>
      </c>
      <c r="H31" s="15" t="s">
        <v>432</v>
      </c>
      <c r="J31" s="287"/>
      <c r="K31" s="45"/>
    </row>
    <row r="32" spans="1:11" ht="14.25" customHeight="1" x14ac:dyDescent="0.2">
      <c r="A32" s="285">
        <v>28</v>
      </c>
      <c r="B32" s="100" t="s">
        <v>406</v>
      </c>
      <c r="C32" s="298" t="s">
        <v>435</v>
      </c>
      <c r="E32" t="s">
        <v>250</v>
      </c>
      <c r="F32" t="s">
        <v>179</v>
      </c>
      <c r="G32" s="15" t="s">
        <v>436</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437</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May 19,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10</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10</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24</v>
      </c>
      <c r="C5" s="205">
        <f ca="1">IF($A$4=2,OFFSET(GOALS!$AN$4,LOOK!$A5,0),OFFSET(DATA!$A$4,LOOK!$A5+60*(LOOK!$B$4-1)+30,$D$4+$C$4*13))</f>
        <v>107</v>
      </c>
      <c r="D5" s="206">
        <f ca="1">OFFSET(GOALS!$C$4,LOOK!$A5,LOOK!$B$4)</f>
        <v>1</v>
      </c>
      <c r="E5" s="207">
        <f t="shared" ref="E5:E29" ca="1" si="3">IF($A$4=3,D5/0.8,0.8*D5)</f>
        <v>0.8</v>
      </c>
      <c r="F5">
        <f ca="1">IF($D$4=1,0,OFFSET(DATA!$A$4,LOOK!$A5+60*(LOOK!$B$4-1),$D$4-1))</f>
        <v>270</v>
      </c>
      <c r="G5">
        <f ca="1">IF($D$4=1,0,OFFSET(DATA!$A$34,LOOK!$A5+60*(LOOK!$B$4-1),$D$4-1))</f>
        <v>1099</v>
      </c>
      <c r="I5">
        <f t="shared" ref="I5:I28" ca="1" si="4">IF($C$4=1,IF(B5="",0,B5-F5),B5)</f>
        <v>-246</v>
      </c>
      <c r="J5">
        <f ca="1">IF($A$4=2,OFFSET(GOALS!$AN$4,LOOK!$A5,0),IF($C$4=1,IF(C5="",0,C5-G5),C5))</f>
        <v>-992</v>
      </c>
      <c r="L5" s="208">
        <f t="shared" ref="L5:L29" si="5">IF(OR($B$4=3,$B$4=4),E5,0.8)</f>
        <v>0.8</v>
      </c>
      <c r="M5" s="208">
        <f t="shared" ref="M5:M29" si="6">IF(OR($B$4=3,$B$4=4),D5,1)</f>
        <v>1</v>
      </c>
      <c r="N5" s="209">
        <f t="shared" ref="N5:N29" ca="1" si="7">IF(OR($B$4=3,$B$4=4),O5,IF($A$4=3,IF(AND(C5&gt;0,O5=0),IF($N$3&gt;0,$N$3,5),IF(O5&gt;0,IF(AND(D5/O5&gt;=2,$N$3&gt;0),$N$3,D5/O5),0)),IF(D5&gt;0,IF(AND(O5/D5&gt;=$N$3,$N$3&gt;0),$N$3,O5/D5),0)))</f>
        <v>0.224</v>
      </c>
      <c r="O5" s="210">
        <f t="shared" ref="O5:O29" ca="1" si="8">OFFSET($AE$4,$A5,$B$4)</f>
        <v>0.224</v>
      </c>
      <c r="P5" s="211">
        <f t="shared" ref="P5:P29" ca="1" si="9">IF($N5&lt;$L5,$N5,0)</f>
        <v>0.224</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0.224</v>
      </c>
      <c r="AG5" s="215">
        <f ca="1">IF(OFFSET(DATA!$A$4,AG$2+$AD5,$AD$4+$C$4*13)&gt;0,ROUND(OFFSET(DATA!$A$4,AG$2+$AD5,$AD$4+$C$4*13)/OFFSET($AE$4,$AD5,0),3),0)</f>
        <v>0.68300000000000005</v>
      </c>
      <c r="AH5" s="215">
        <f ca="1">IF(OFFSET(DATA!$A$4,AH$3+$AD5,$AD$4+$C$4*13)&gt;0,ROUND(OFFSET(DATA!$A$4,AH$2+$AD5,$AD$4+$C$4*13)/OFFSET(DATA!$A$4,AH$3+$AD5,$AD$4+$C$4*13),3),"")</f>
        <v>0.34</v>
      </c>
      <c r="AI5" s="215">
        <f ca="1">IF(OFFSET(DATA!$A$4,AI$3+$AD5,$AD$4+$C$4*13)&gt;0,ROUND(OFFSET(DATA!$A$4,AI$2+$AD5,$AD$4+$C$4*13)/OFFSET(DATA!$A$4,AI$3+$AD5,$AD$4+$C$4*13),3),"")</f>
        <v>0.214</v>
      </c>
      <c r="AJ5" s="215">
        <f ca="1">IF(OFFSET(DATA!$A$4,AJ$3+$AD5,$AD$4+$C$4*13)&gt;0,ROUND(OFFSET(DATA!$A$4,AJ$2+$AD5,$AD$4+$C$4*13)/OFFSET(DATA!$A$4,AJ$3+$AD5,$AD$4+$C$4*13),3),"")</f>
        <v>0.38500000000000001</v>
      </c>
      <c r="AK5" s="215">
        <f ca="1">IF(OFFSET(DATA!$A$4,AK$3+$AD5,$AD$4+$C$4*13)&gt;0,ROUND(OFFSET(DATA!$A$4,AK$2+$AD5,$AD$4+$C$4*13)/OFFSET(DATA!$A$4,AK$3+$AD5,$AD$4+$C$4*13),3),"")</f>
        <v>0.5</v>
      </c>
      <c r="AL5" s="215">
        <f ca="1">IF(OFFSET(DATA!$A$4,AL$3+$AD5,$AD$4+$C$4*13)&gt;0,ROUND(OFFSET(DATA!$A$4,AL$2+$AD5,$AD$4+$C$4*13)/OFFSET(DATA!$A$4,AL$3+$AD5,$AD$4+$C$4*13),3),"")</f>
        <v>0.66700000000000004</v>
      </c>
      <c r="AM5" s="215">
        <f ca="1">IF(OFFSET(DATA!$A$4,AM$2+$AD5,$AD$4+$C$4*13)&gt;0,ROUND(OFFSET(DATA!$A$4,AM$2+$AD5,$AD$4+$C$4*13)/OFFSET($AE$4,$AD5,0),3),0)</f>
        <v>1.0620000000000001</v>
      </c>
      <c r="AN5" s="215">
        <f ca="1">IF(OFFSET(DATA!$A$4,AN$3+$AD5,$AD$4+$C$4*13)&gt;0,ROUND(OFFSET(DATA!$A$4,AN$2+$AD5,$AD$4+$C$4*13)/OFFSET(DATA!$A$4,AN$3+$AD5,$AD$4+$C$4*13),3),"")</f>
        <v>0.66700000000000004</v>
      </c>
      <c r="AO5" s="215">
        <f ca="1">IF(OFFSET(DATA!$A$4,AO$2+$AD5,$AD$4+$C$4*13)&gt;0,ROUND(OFFSET(DATA!$A$4,AO$2+$AD5,$AD$4+$C$4*13)/OFFSET($AE$4,$AD5,0),3),0)</f>
        <v>1.016</v>
      </c>
      <c r="AP5" s="215">
        <f ca="1">IF(OFFSET(DATA!$A$4,AP$3+$AD5,$AD$4+$C$4*13)&gt;0,ROUND(OFFSET(DATA!$A$4,AP$2+$AD5,$AD$4+$C$4*13)/OFFSET(DATA!$A$4,AP$3+$AD5,$AD$4+$C$4*13),3),"")</f>
        <v>0.8</v>
      </c>
      <c r="AQ5" s="215">
        <f ca="1">IF(OFFSET(DATA!$A$4,AQ$3+$AD5,$AD$4+$C$4*13)&gt;0,ROUND(OFFSET(DATA!$A$4,AQ$2+$AD5,$AD$4+$C$4*13)/OFFSET(DATA!$A$4,AQ$3+$AD5,$AD$4+$C$4*13),3),"")</f>
        <v>1</v>
      </c>
      <c r="AR5" s="215">
        <f ca="1">IF(OFFSET(DATA!$A$4,AR$3+$AD5,$AD$4+$C$4*13)&gt;0,ROUND(OFFSET(DATA!$A$4,AR$2+$AD5,$AD$4+$C$4*13)/OFFSET(DATA!$A$4,AR$3+$AD5,$AD$4+$C$4*13),3),"")</f>
        <v>0.5</v>
      </c>
      <c r="AS5" s="215">
        <f ca="1">IF(OFFSET(DATA!$A$4,AS$3+$AD5,$AD$4+$C$4*13)&gt;0,ROUND(OFFSET(DATA!$A$4,AS$2+$AD5,$AD$4+$C$4*13)/OFFSET(DATA!$A$4,AS$3+$AD5,$AD$4+$C$4*13),3),"")</f>
        <v>0.75</v>
      </c>
      <c r="AT5" s="215">
        <f ca="1">IF(OFFSET(DATA!$A$4,AT$3+$AD5,$AD$4+$C$4*13)&gt;0,ROUND(OFFSET(DATA!$A$4,AT$2+$AD5,$AD$4+$C$4*13)/OFFSET(DATA!$A$4,AT$3+$AD5,$AD$4+$C$4*13),3),"")</f>
        <v>0.5</v>
      </c>
      <c r="AU5" s="215">
        <f ca="1">IF(OFFSET(DATA!$A$4,AU$3+$AD5,$AD$4+$C$4*13)&gt;0,ROUND(OFFSET(DATA!$A$4,AU$2+$AD5,$AD$4+$C$4*13)/OFFSET(DATA!$A$4,AU$3+$AD5,$AD$4+$C$4*13),3),"")</f>
        <v>4.9000000000000004</v>
      </c>
      <c r="AV5" s="215" t="str">
        <f ca="1">IF(OFFSET(DATA!$A$4,AV$3+$AD5,$AD$4+$C$4*13)&gt;0,ROUND(OFFSET(DATA!$A$4,AV$2+$AD5,$AD$4+$C$4*13)/OFFSET(DATA!$A$4,AV$3+$AD5,$AD$4+$C$4*13),3),"")</f>
        <v/>
      </c>
      <c r="AW5" s="215">
        <f ca="1">IF(OFFSET(DATA!$A$4,AW$3+$AD5,$AD$4+$C$4*13)&gt;0,ROUND(OFFSET(DATA!$A$4,AW$2+$AD5,$AD$4+$C$4*13)/OFFSET(DATA!$A$4,AW$3+$AD5,$AD$4+$C$4*13),3),"")</f>
        <v>0.28100000000000003</v>
      </c>
      <c r="AX5" s="215">
        <f ca="1">IF(OFFSET(DATA!$A$4,AX$3+$AD5,$AD$4+$C$4*13)&gt;0,ROUND(OFFSET(DATA!$A$4,AX$2+$AD5,$AD$4+$C$4*13)/OFFSET(DATA!$A$4,AX$3+$AD5,$AD$4+$C$4*13),3),"")</f>
        <v>3.5999999999999997E-2</v>
      </c>
      <c r="AY5" s="215">
        <f ca="1">IF(OFFSET(DATA!$A$4,AY$3+$AD5,$AD$4+$C$4*13)&gt;0,ROUND(OFFSET(DATA!$A$4,AY$2+$AD5,$AD$4+$C$4*13)/OFFSET(DATA!$A$4,AY$3+$AD5,$AD$4+$C$4*13),3),"")</f>
        <v>0</v>
      </c>
      <c r="AZ5" s="215">
        <f ca="1">IF(OFFSET(DATA!$A$4,AZ$3+$AD5,$AD$4+$C$4*13)&gt;0,ROUND(OFFSET(DATA!$A$4,AZ$2+$AD5,$AD$4+$C$4*13)/OFFSET(DATA!$A$4,AZ$3+$AD5,$AD$4+$C$4*13),3),"")</f>
        <v>0.223</v>
      </c>
      <c r="BA5" s="215">
        <f ca="1">IF(OFFSET(DATA!$A$4,BA$3+$AD5,$AD$4+$C$4*13)&gt;0,ROUND(OFFSET(DATA!$A$4,BA$2+$AD5,$AD$4+$C$4*13)/OFFSET(DATA!$A$4,BA$3+$AD5,$AD$4+$C$4*13),3),"")</f>
        <v>7.1999999999999995E-2</v>
      </c>
      <c r="BB5" s="215" t="str">
        <f ca="1">IF(OFFSET(DATA!$A$4,BB$3+$AD5,$AD$4+$C$4*13)&gt;0,ROUND(OFFSET(DATA!$A$4,BB$2+$AD5,$AD$4+$C$4*13)/OFFSET(DATA!$A$4,BB$3+$AD5,$AD$4+$C$4*13),3),"")</f>
        <v/>
      </c>
      <c r="BC5" s="215">
        <f ca="1">IF(OFFSET(DATA!$A$4,BC$2+$AD5,$AD$4+$C$4*13)&gt;0,ROUND(OFFSET(DATA!$A$4,BC$2+$AD5,$AD$4+$C$4*13)/OFFSET($AE$4,$AD5,0),3),0)</f>
        <v>0.79800000000000004</v>
      </c>
      <c r="BD5" s="215">
        <f ca="1">IF(OFFSET(DATA!$A$4,BD$3+$AD5,$AD$4+$C$4*13)&gt;0,ROUND(OFFSET(DATA!$A$4,BD$2+$AD5,$AD$4+$C$4*13)/OFFSET(DATA!$A$4,BD$3+$AD5,$AD$4+$C$4*13),3),"")</f>
        <v>0.33300000000000002</v>
      </c>
      <c r="BE5" s="215">
        <f ca="1">IF(OFFSET(DATA!$A$4,BE$3+$AD5,$AD$4+$C$4*13)&gt;0,ROUND(OFFSET(DATA!$A$4,BE$2+$AD5,$AD$4+$C$4*13)/OFFSET(DATA!$A$4,BE$3+$AD5,$AD$4+$C$4*13),3),"")</f>
        <v>0.188</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4.1000000000000002E-2</v>
      </c>
      <c r="BI5" s="215">
        <f ca="1">IF(OFFSET(DATA!$A$4,BI$3+$AD5,$AD$4+$C$4*13)&gt;0,ROUND(OFFSET(DATA!$A$4,BI$2+$AD5,$AD$4+$C$4*13)/OFFSET(DATA!$A$4,BI$3+$AD5,$AD$4+$C$4*13),3),"")</f>
        <v>4.1000000000000002E-2</v>
      </c>
      <c r="BJ5" s="215" t="e">
        <f ca="1">IF(OFFSET(DATA!$A$4,BJ$3+$AD5,$AD$4+$C$4*13)&gt;0,ROUND(OFFSET(DATA!$A$4,BJ$2+$AD5,$AD$4+$C$4*13)/OFFSET(DATA!$A$4,BJ$3+$AD5,$AD$4+$C$4*13),3),"")</f>
        <v>#VALUE!</v>
      </c>
      <c r="BK5" s="215">
        <f ca="1">IF(OFFSET(DATA!$A$4,BK$3+$AD5,$AD$4+$C$4*13)&gt;0,ROUND(OFFSET(DATA!$A$4,BK$2+$AD5,$AD$4+$C$4*13)/OFFSET(DATA!$A$4,BK$3+$AD5,$AD$4+$C$4*13),3),"")</f>
        <v>3.5000000000000003E-2</v>
      </c>
      <c r="BL5" s="215">
        <f ca="1">IF(OFFSET(DATA!$A$4,BL$3+$AD5,$AD$4+$C$4*13)&gt;0,ROUND(OFFSET(DATA!$A$4,BL$2+$AD5,$AD$4+$C$4*13)/OFFSET(DATA!$A$4,BL$3+$AD5,$AD$4+$C$4*13),3),"")</f>
        <v>3.5000000000000003E-2</v>
      </c>
      <c r="BM5" s="215" t="e">
        <f ca="1">IF(OFFSET(DATA!$A$4,BM$3+$AD5,$AD$4+$C$4*13)&gt;0,ROUND(OFFSET(DATA!$A$4,BM$2+$AD5,$AD$4+$C$4*13)/OFFSET(DATA!$A$4,BM$3+$AD5,$AD$4+$C$4*13),3),"")</f>
        <v>#VALUE!</v>
      </c>
      <c r="BN5" s="308"/>
      <c r="BO5" s="308"/>
    </row>
    <row r="6" spans="1:67" x14ac:dyDescent="0.2">
      <c r="A6" s="45">
        <v>2</v>
      </c>
      <c r="B6" s="205">
        <f ca="1">OFFSET(DATA!$A$4,LOOK!$A6+60*(LOOK!$B$4-1),$D$4+$C$4*13)</f>
        <v>8</v>
      </c>
      <c r="C6" s="205">
        <f ca="1">IF($A$4=2,OFFSET(GOALS!$AN$4,LOOK!$A6,0),OFFSET(DATA!$A$4,LOOK!$A6+60*(LOOK!$B$4-1)+30,$D$4+$C$4*13))</f>
        <v>30</v>
      </c>
      <c r="D6" s="206">
        <f ca="1">OFFSET(GOALS!$C$4,LOOK!$A6,LOOK!$B$4)</f>
        <v>1</v>
      </c>
      <c r="E6" s="207">
        <f t="shared" ca="1" si="3"/>
        <v>0.8</v>
      </c>
      <c r="F6">
        <f ca="1">IF($D$4=1,0,OFFSET(DATA!$A$4,LOOK!$A6+60*(LOOK!$B$4-1),$D$4-1))</f>
        <v>79</v>
      </c>
      <c r="G6">
        <f ca="1">IF($D$4=1,0,OFFSET(DATA!$A$34,LOOK!$A6+60*(LOOK!$B$4-1),$D$4-1))</f>
        <v>285</v>
      </c>
      <c r="I6">
        <f t="shared" ca="1" si="4"/>
        <v>-71</v>
      </c>
      <c r="J6">
        <f ca="1">IF($A$4=2,OFFSET(GOALS!$AN$4,LOOK!$A6,0),IF($C$4=1,IF(C6="",0,C6-G6),C6))</f>
        <v>-255</v>
      </c>
      <c r="L6" s="208">
        <f t="shared" si="5"/>
        <v>0.8</v>
      </c>
      <c r="M6" s="208">
        <f t="shared" si="6"/>
        <v>1</v>
      </c>
      <c r="N6" s="209">
        <f t="shared" ca="1" si="7"/>
        <v>0.26700000000000002</v>
      </c>
      <c r="O6" s="210">
        <f t="shared" ca="1" si="8"/>
        <v>0.26700000000000002</v>
      </c>
      <c r="P6" s="211">
        <f t="shared" ca="1" si="9"/>
        <v>0.26700000000000002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0.26700000000000002</v>
      </c>
      <c r="AG6" s="215">
        <f ca="1">IF(OFFSET(DATA!$A$4,AG$2+$AD6,$AD$4+$C$4*13)&gt;0,ROUND(OFFSET(DATA!$A$4,AG$2+$AD6,$AD$4+$C$4*13)/OFFSET($AE$4,$AD6,0),3),0)</f>
        <v>0.746</v>
      </c>
      <c r="AH6" s="215">
        <f ca="1">IF(OFFSET(DATA!$A$4,AH$3+$AD6,$AD$4+$C$4*13)&gt;0,ROUND(OFFSET(DATA!$A$4,AH$2+$AD6,$AD$4+$C$4*13)/OFFSET(DATA!$A$4,AH$3+$AD6,$AD$4+$C$4*13),3),"")</f>
        <v>0.23100000000000001</v>
      </c>
      <c r="AI6" s="215">
        <f ca="1">IF(OFFSET(DATA!$A$4,AI$3+$AD6,$AD$4+$C$4*13)&gt;0,ROUND(OFFSET(DATA!$A$4,AI$2+$AD6,$AD$4+$C$4*13)/OFFSET(DATA!$A$4,AI$3+$AD6,$AD$4+$C$4*13),3),"")</f>
        <v>0.2</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1.08</v>
      </c>
      <c r="AN6" s="215">
        <f ca="1">IF(OFFSET(DATA!$A$4,AN$3+$AD6,$AD$4+$C$4*13)&gt;0,ROUND(OFFSET(DATA!$A$4,AN$2+$AD6,$AD$4+$C$4*13)/OFFSET(DATA!$A$4,AN$3+$AD6,$AD$4+$C$4*13),3),"")</f>
        <v>1</v>
      </c>
      <c r="AO6" s="215">
        <f ca="1">IF(OFFSET(DATA!$A$4,AO$2+$AD6,$AD$4+$C$4*13)&gt;0,ROUND(OFFSET(DATA!$A$4,AO$2+$AD6,$AD$4+$C$4*13)/OFFSET($AE$4,$AD6,0),3),0)</f>
        <v>1.0309999999999999</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0.90900000000000003</v>
      </c>
      <c r="AV6" s="215" t="str">
        <f ca="1">IF(OFFSET(DATA!$A$4,AV$3+$AD6,$AD$4+$C$4*13)&gt;0,ROUND(OFFSET(DATA!$A$4,AV$2+$AD6,$AD$4+$C$4*13)/OFFSET(DATA!$A$4,AV$3+$AD6,$AD$4+$C$4*13),3),"")</f>
        <v/>
      </c>
      <c r="AW6" s="215">
        <f ca="1">IF(OFFSET(DATA!$A$4,AW$3+$AD6,$AD$4+$C$4*13)&gt;0,ROUND(OFFSET(DATA!$A$4,AW$2+$AD6,$AD$4+$C$4*13)/OFFSET(DATA!$A$4,AW$3+$AD6,$AD$4+$C$4*13),3),"")</f>
        <v>0.40799999999999997</v>
      </c>
      <c r="AX6" s="215">
        <f ca="1">IF(OFFSET(DATA!$A$4,AX$3+$AD6,$AD$4+$C$4*13)&gt;0,ROUND(OFFSET(DATA!$A$4,AX$2+$AD6,$AD$4+$C$4*13)/OFFSET(DATA!$A$4,AX$3+$AD6,$AD$4+$C$4*13),3),"")</f>
        <v>0.153</v>
      </c>
      <c r="AY6" s="215">
        <f ca="1">IF(OFFSET(DATA!$A$4,AY$3+$AD6,$AD$4+$C$4*13)&gt;0,ROUND(OFFSET(DATA!$A$4,AY$2+$AD6,$AD$4+$C$4*13)/OFFSET(DATA!$A$4,AY$3+$AD6,$AD$4+$C$4*13),3),"")</f>
        <v>0</v>
      </c>
      <c r="AZ6" s="215">
        <f ca="1">IF(OFFSET(DATA!$A$4,AZ$3+$AD6,$AD$4+$C$4*13)&gt;0,ROUND(OFFSET(DATA!$A$4,AZ$2+$AD6,$AD$4+$C$4*13)/OFFSET(DATA!$A$4,AZ$3+$AD6,$AD$4+$C$4*13),3),"")</f>
        <v>0.32600000000000001</v>
      </c>
      <c r="BA6" s="215">
        <f ca="1">IF(OFFSET(DATA!$A$4,BA$3+$AD6,$AD$4+$C$4*13)&gt;0,ROUND(OFFSET(DATA!$A$4,BA$2+$AD6,$AD$4+$C$4*13)/OFFSET(DATA!$A$4,BA$3+$AD6,$AD$4+$C$4*13),3),"")</f>
        <v>0.161</v>
      </c>
      <c r="BB6" s="215" t="str">
        <f ca="1">IF(OFFSET(DATA!$A$4,BB$3+$AD6,$AD$4+$C$4*13)&gt;0,ROUND(OFFSET(DATA!$A$4,BB$2+$AD6,$AD$4+$C$4*13)/OFFSET(DATA!$A$4,BB$3+$AD6,$AD$4+$C$4*13),3),"")</f>
        <v/>
      </c>
      <c r="BC6" s="215">
        <f ca="1">IF(OFFSET(DATA!$A$4,BC$2+$AD6,$AD$4+$C$4*13)&gt;0,ROUND(OFFSET(DATA!$A$4,BC$2+$AD6,$AD$4+$C$4*13)/OFFSET($AE$4,$AD6,0),3),0)</f>
        <v>0.81299999999999994</v>
      </c>
      <c r="BD6" s="215">
        <f ca="1">IF(OFFSET(DATA!$A$4,BD$3+$AD6,$AD$4+$C$4*13)&gt;0,ROUND(OFFSET(DATA!$A$4,BD$2+$AD6,$AD$4+$C$4*13)/OFFSET(DATA!$A$4,BD$3+$AD6,$AD$4+$C$4*13),3),"")</f>
        <v>0.37</v>
      </c>
      <c r="BE6" s="215">
        <f ca="1">IF(OFFSET(DATA!$A$4,BE$3+$AD6,$AD$4+$C$4*13)&gt;0,ROUND(OFFSET(DATA!$A$4,BE$2+$AD6,$AD$4+$C$4*13)/OFFSET(DATA!$A$4,BE$3+$AD6,$AD$4+$C$4*13),3),"")</f>
        <v>0.33300000000000002</v>
      </c>
      <c r="BF6" s="215">
        <f ca="1">IF(OFFSET(DATA!$A$4,BF$3+$AD6,$AD$4+$C$4*13)&gt;0,ROUND(OFFSET(DATA!$A$4,BF$2+$AD6,$AD$4+$C$4*13)/OFFSET(DATA!$A$4,BF$3+$AD6,$AD$4+$C$4*13),3),"")</f>
        <v>0.50800000000000001</v>
      </c>
      <c r="BG6" s="215">
        <f ca="1">IF(OFFSET(DATA!$A$4,BG$2+$AD6,$AD$4+$C$4*13)&gt;0,ROUND(OFFSET(DATA!$A$4,BG$2+$AD6,$AD$4+$C$4*13)/OFFSET($AE$4,$AD6,0),3),0)</f>
        <v>0.80800000000000005</v>
      </c>
      <c r="BH6" s="215">
        <f ca="1">IF(OFFSET(DATA!$A$4,BH$3+$AD6,$AD$4+$C$4*13)&gt;0,ROUND(OFFSET(DATA!$A$4,BH$2+$AD6,$AD$4+$C$4*13)/OFFSET(DATA!$A$4,BH$3+$AD6,$AD$4+$C$4*13),3),"")</f>
        <v>0.159</v>
      </c>
      <c r="BI6" s="215">
        <f ca="1">IF(OFFSET(DATA!$A$4,BI$3+$AD6,$AD$4+$C$4*13)&gt;0,ROUND(OFFSET(DATA!$A$4,BI$2+$AD6,$AD$4+$C$4*13)/OFFSET(DATA!$A$4,BI$3+$AD6,$AD$4+$C$4*13),3),"")</f>
        <v>0.159</v>
      </c>
      <c r="BJ6" s="215" t="e">
        <f ca="1">IF(OFFSET(DATA!$A$4,BJ$3+$AD6,$AD$4+$C$4*13)&gt;0,ROUND(OFFSET(DATA!$A$4,BJ$2+$AD6,$AD$4+$C$4*13)/OFFSET(DATA!$A$4,BJ$3+$AD6,$AD$4+$C$4*13),3),"")</f>
        <v>#VALUE!</v>
      </c>
      <c r="BK6" s="215">
        <f ca="1">IF(OFFSET(DATA!$A$4,BK$3+$AD6,$AD$4+$C$4*13)&gt;0,ROUND(OFFSET(DATA!$A$4,BK$2+$AD6,$AD$4+$C$4*13)/OFFSET(DATA!$A$4,BK$3+$AD6,$AD$4+$C$4*13),3),"")</f>
        <v>0.11</v>
      </c>
      <c r="BL6" s="215">
        <f ca="1">IF(OFFSET(DATA!$A$4,BL$3+$AD6,$AD$4+$C$4*13)&gt;0,ROUND(OFFSET(DATA!$A$4,BL$2+$AD6,$AD$4+$C$4*13)/OFFSET(DATA!$A$4,BL$3+$AD6,$AD$4+$C$4*13),3),"")</f>
        <v>0.11</v>
      </c>
      <c r="BM6" s="215" t="e">
        <f ca="1">IF(OFFSET(DATA!$A$4,BM$3+$AD6,$AD$4+$C$4*13)&gt;0,ROUND(OFFSET(DATA!$A$4,BM$2+$AD6,$AD$4+$C$4*13)/OFFSET(DATA!$A$4,BM$3+$AD6,$AD$4+$C$4*13),3),"")</f>
        <v>#VALUE!</v>
      </c>
      <c r="BN6" s="308"/>
      <c r="BO6" s="308"/>
    </row>
    <row r="7" spans="1:67" x14ac:dyDescent="0.2">
      <c r="A7" s="45">
        <v>3</v>
      </c>
      <c r="B7" s="205">
        <f ca="1">OFFSET(DATA!$A$4,LOOK!$A7+60*(LOOK!$B$4-1),$D$4+$C$4*13)</f>
        <v>4</v>
      </c>
      <c r="C7" s="205">
        <f ca="1">IF($A$4=2,OFFSET(GOALS!$AN$4,LOOK!$A7,0),OFFSET(DATA!$A$4,LOOK!$A7+60*(LOOK!$B$4-1)+30,$D$4+$C$4*13))</f>
        <v>21</v>
      </c>
      <c r="D7" s="206">
        <f ca="1">OFFSET(GOALS!$C$4,LOOK!$A7,LOOK!$B$4)</f>
        <v>1</v>
      </c>
      <c r="E7" s="207">
        <f t="shared" ca="1" si="3"/>
        <v>0.8</v>
      </c>
      <c r="F7">
        <f ca="1">IF($D$4=1,0,OFFSET(DATA!$A$4,LOOK!$A7+60*(LOOK!$B$4-1),$D$4-1))</f>
        <v>47</v>
      </c>
      <c r="G7">
        <f ca="1">IF($D$4=1,0,OFFSET(DATA!$A$34,LOOK!$A7+60*(LOOK!$B$4-1),$D$4-1))</f>
        <v>215</v>
      </c>
      <c r="I7">
        <f t="shared" ca="1" si="4"/>
        <v>-43</v>
      </c>
      <c r="J7">
        <f ca="1">IF($A$4=2,OFFSET(GOALS!$AN$4,LOOK!$A7,0),IF($C$4=1,IF(C7="",0,C7-G7),C7))</f>
        <v>-194</v>
      </c>
      <c r="L7" s="208">
        <f t="shared" si="5"/>
        <v>0.8</v>
      </c>
      <c r="M7" s="208">
        <f t="shared" si="6"/>
        <v>1</v>
      </c>
      <c r="N7" s="209">
        <f t="shared" ca="1" si="7"/>
        <v>0.19</v>
      </c>
      <c r="O7" s="210">
        <f t="shared" ca="1" si="8"/>
        <v>0.19</v>
      </c>
      <c r="P7" s="211">
        <f t="shared" ca="1" si="9"/>
        <v>0.19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0.19</v>
      </c>
      <c r="AG7" s="215">
        <f ca="1">IF(OFFSET(DATA!$A$4,AG$2+$AD7,$AD$4+$C$4*13)&gt;0,ROUND(OFFSET(DATA!$A$4,AG$2+$AD7,$AD$4+$C$4*13)/OFFSET($AE$4,$AD7,0),3),0)</f>
        <v>0.83</v>
      </c>
      <c r="AH7" s="215">
        <f ca="1">IF(OFFSET(DATA!$A$4,AH$3+$AD7,$AD$4+$C$4*13)&gt;0,ROUND(OFFSET(DATA!$A$4,AH$2+$AD7,$AD$4+$C$4*13)/OFFSET(DATA!$A$4,AH$3+$AD7,$AD$4+$C$4*13),3),"")</f>
        <v>5.6000000000000001E-2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t="str">
        <f ca="1">IF(OFFSET(DATA!$A$4,AL$3+$AD7,$AD$4+$C$4*13)&gt;0,ROUND(OFFSET(DATA!$A$4,AL$2+$AD7,$AD$4+$C$4*13)/OFFSET(DATA!$A$4,AL$3+$AD7,$AD$4+$C$4*13),3),"")</f>
        <v/>
      </c>
      <c r="AM7" s="215">
        <f ca="1">IF(OFFSET(DATA!$A$4,AM$2+$AD7,$AD$4+$C$4*13)&gt;0,ROUND(OFFSET(DATA!$A$4,AM$2+$AD7,$AD$4+$C$4*13)/OFFSET($AE$4,$AD7,0),3),0)</f>
        <v>1.2729999999999999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t="str">
        <f ca="1">IF(OFFSET(DATA!$A$4,AR$3+$AD7,$AD$4+$C$4*13)&gt;0,ROUND(OFFSET(DATA!$A$4,AR$2+$AD7,$AD$4+$C$4*13)/OFFSET(DATA!$A$4,AR$3+$AD7,$AD$4+$C$4*13),3),"")</f>
        <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6.3E-2</v>
      </c>
      <c r="AV7" s="215" t="str">
        <f ca="1">IF(OFFSET(DATA!$A$4,AV$3+$AD7,$AD$4+$C$4*13)&gt;0,ROUND(OFFSET(DATA!$A$4,AV$2+$AD7,$AD$4+$C$4*13)/OFFSET(DATA!$A$4,AV$3+$AD7,$AD$4+$C$4*13),3),"")</f>
        <v/>
      </c>
      <c r="AW7" s="215">
        <f ca="1">IF(OFFSET(DATA!$A$4,AW$3+$AD7,$AD$4+$C$4*13)&gt;0,ROUND(OFFSET(DATA!$A$4,AW$2+$AD7,$AD$4+$C$4*13)/OFFSET(DATA!$A$4,AW$3+$AD7,$AD$4+$C$4*13),3),"")</f>
        <v>0.37</v>
      </c>
      <c r="AX7" s="215">
        <f ca="1">IF(OFFSET(DATA!$A$4,AX$3+$AD7,$AD$4+$C$4*13)&gt;0,ROUND(OFFSET(DATA!$A$4,AX$2+$AD7,$AD$4+$C$4*13)/OFFSET(DATA!$A$4,AX$3+$AD7,$AD$4+$C$4*13),3),"")</f>
        <v>0.14799999999999999</v>
      </c>
      <c r="AY7" s="215">
        <f ca="1">IF(OFFSET(DATA!$A$4,AY$3+$AD7,$AD$4+$C$4*13)&gt;0,ROUND(OFFSET(DATA!$A$4,AY$2+$AD7,$AD$4+$C$4*13)/OFFSET(DATA!$A$4,AY$3+$AD7,$AD$4+$C$4*13),3),"")</f>
        <v>0.33300000000000002</v>
      </c>
      <c r="AZ7" s="215">
        <f ca="1">IF(OFFSET(DATA!$A$4,AZ$3+$AD7,$AD$4+$C$4*13)&gt;0,ROUND(OFFSET(DATA!$A$4,AZ$2+$AD7,$AD$4+$C$4*13)/OFFSET(DATA!$A$4,AZ$3+$AD7,$AD$4+$C$4*13),3),"")</f>
        <v>0.28100000000000003</v>
      </c>
      <c r="BA7" s="215">
        <f ca="1">IF(OFFSET(DATA!$A$4,BA$3+$AD7,$AD$4+$C$4*13)&gt;0,ROUND(OFFSET(DATA!$A$4,BA$2+$AD7,$AD$4+$C$4*13)/OFFSET(DATA!$A$4,BA$3+$AD7,$AD$4+$C$4*13),3),"")</f>
        <v>0.129</v>
      </c>
      <c r="BB7" s="215">
        <f ca="1">IF(OFFSET(DATA!$A$4,BB$3+$AD7,$AD$4+$C$4*13)&gt;0,ROUND(OFFSET(DATA!$A$4,BB$2+$AD7,$AD$4+$C$4*13)/OFFSET(DATA!$A$4,BB$3+$AD7,$AD$4+$C$4*13),3),"")</f>
        <v>0</v>
      </c>
      <c r="BC7" s="215">
        <f ca="1">IF(OFFSET(DATA!$A$4,BC$2+$AD7,$AD$4+$C$4*13)&gt;0,ROUND(OFFSET(DATA!$A$4,BC$2+$AD7,$AD$4+$C$4*13)/OFFSET($AE$4,$AD7,0),3),0)</f>
        <v>0.77600000000000002</v>
      </c>
      <c r="BD7" s="215">
        <f ca="1">IF(OFFSET(DATA!$A$4,BD$3+$AD7,$AD$4+$C$4*13)&gt;0,ROUND(OFFSET(DATA!$A$4,BD$2+$AD7,$AD$4+$C$4*13)/OFFSET(DATA!$A$4,BD$3+$AD7,$AD$4+$C$4*13),3),"")</f>
        <v>0.25</v>
      </c>
      <c r="BE7" s="215">
        <f ca="1">IF(OFFSET(DATA!$A$4,BE$3+$AD7,$AD$4+$C$4*13)&gt;0,ROUND(OFFSET(DATA!$A$4,BE$2+$AD7,$AD$4+$C$4*13)/OFFSET(DATA!$A$4,BE$3+$AD7,$AD$4+$C$4*13),3),"")</f>
        <v>0</v>
      </c>
      <c r="BF7" s="215">
        <f ca="1">IF(OFFSET(DATA!$A$4,BF$3+$AD7,$AD$4+$C$4*13)&gt;0,ROUND(OFFSET(DATA!$A$4,BF$2+$AD7,$AD$4+$C$4*13)/OFFSET(DATA!$A$4,BF$3+$AD7,$AD$4+$C$4*13),3),"")</f>
        <v>0.36699999999999999</v>
      </c>
      <c r="BG7" s="215">
        <f ca="1">IF(OFFSET(DATA!$A$4,BG$2+$AD7,$AD$4+$C$4*13)&gt;0,ROUND(OFFSET(DATA!$A$4,BG$2+$AD7,$AD$4+$C$4*13)/OFFSET($AE$4,$AD7,0),3),0)</f>
        <v>0.83599999999999997</v>
      </c>
      <c r="BH7" s="215">
        <f ca="1">IF(OFFSET(DATA!$A$4,BH$3+$AD7,$AD$4+$C$4*13)&gt;0,ROUND(OFFSET(DATA!$A$4,BH$2+$AD7,$AD$4+$C$4*13)/OFFSET(DATA!$A$4,BH$3+$AD7,$AD$4+$C$4*13),3),"")</f>
        <v>0.45500000000000002</v>
      </c>
      <c r="BI7" s="215">
        <f ca="1">IF(OFFSET(DATA!$A$4,BI$3+$AD7,$AD$4+$C$4*13)&gt;0,ROUND(OFFSET(DATA!$A$4,BI$2+$AD7,$AD$4+$C$4*13)/OFFSET(DATA!$A$4,BI$3+$AD7,$AD$4+$C$4*13),3),"")</f>
        <v>0.45500000000000002</v>
      </c>
      <c r="BJ7" s="215" t="e">
        <f ca="1">IF(OFFSET(DATA!$A$4,BJ$3+$AD7,$AD$4+$C$4*13)&gt;0,ROUND(OFFSET(DATA!$A$4,BJ$2+$AD7,$AD$4+$C$4*13)/OFFSET(DATA!$A$4,BJ$3+$AD7,$AD$4+$C$4*13),3),"")</f>
        <v>#VALUE!</v>
      </c>
      <c r="BK7" s="215">
        <f ca="1">IF(OFFSET(DATA!$A$4,BK$3+$AD7,$AD$4+$C$4*13)&gt;0,ROUND(OFFSET(DATA!$A$4,BK$2+$AD7,$AD$4+$C$4*13)/OFFSET(DATA!$A$4,BK$3+$AD7,$AD$4+$C$4*13),3),"")</f>
        <v>0.47399999999999998</v>
      </c>
      <c r="BL7" s="215">
        <f ca="1">IF(OFFSET(DATA!$A$4,BL$3+$AD7,$AD$4+$C$4*13)&gt;0,ROUND(OFFSET(DATA!$A$4,BL$2+$AD7,$AD$4+$C$4*13)/OFFSET(DATA!$A$4,BL$3+$AD7,$AD$4+$C$4*13),3),"")</f>
        <v>0.47799999999999998</v>
      </c>
      <c r="BM7" s="215" t="e">
        <f ca="1">IF(OFFSET(DATA!$A$4,BM$3+$AD7,$AD$4+$C$4*13)&gt;0,ROUND(OFFSET(DATA!$A$4,BM$2+$AD7,$AD$4+$C$4*13)/OFFSET(DATA!$A$4,BM$3+$AD7,$AD$4+$C$4*13),3),"")</f>
        <v>#VALUE!</v>
      </c>
      <c r="BN7" s="308"/>
      <c r="BO7" s="308"/>
    </row>
    <row r="8" spans="1:67" x14ac:dyDescent="0.2">
      <c r="A8" s="45">
        <v>4</v>
      </c>
      <c r="B8" s="205">
        <f ca="1">OFFSET(DATA!$A$4,LOOK!$A8+60*(LOOK!$B$4-1),$D$4+$C$4*13)</f>
        <v>9</v>
      </c>
      <c r="C8" s="205">
        <f ca="1">IF($A$4=2,OFFSET(GOALS!$AN$4,LOOK!$A8,0),OFFSET(DATA!$A$4,LOOK!$A8+60*(LOOK!$B$4-1)+30,$D$4+$C$4*13))</f>
        <v>20</v>
      </c>
      <c r="D8" s="206">
        <f ca="1">OFFSET(GOALS!$C$4,LOOK!$A8,LOOK!$B$4)</f>
        <v>1</v>
      </c>
      <c r="E8" s="207">
        <f t="shared" ca="1" si="3"/>
        <v>0.8</v>
      </c>
      <c r="F8">
        <f ca="1">IF($D$4=1,0,OFFSET(DATA!$A$4,LOOK!$A8+60*(LOOK!$B$4-1),$D$4-1))</f>
        <v>64</v>
      </c>
      <c r="G8">
        <f ca="1">IF($D$4=1,0,OFFSET(DATA!$A$34,LOOK!$A8+60*(LOOK!$B$4-1),$D$4-1))</f>
        <v>249</v>
      </c>
      <c r="I8">
        <f t="shared" ca="1" si="4"/>
        <v>-55</v>
      </c>
      <c r="J8">
        <f ca="1">IF($A$4=2,OFFSET(GOALS!$AN$4,LOOK!$A8,0),IF($C$4=1,IF(C8="",0,C8-G8),C8))</f>
        <v>-229</v>
      </c>
      <c r="L8" s="208">
        <f t="shared" si="5"/>
        <v>0.8</v>
      </c>
      <c r="M8" s="208">
        <f t="shared" si="6"/>
        <v>1</v>
      </c>
      <c r="N8" s="209">
        <f t="shared" ca="1" si="7"/>
        <v>0.45</v>
      </c>
      <c r="O8" s="210">
        <f t="shared" ca="1" si="8"/>
        <v>0.45</v>
      </c>
      <c r="P8" s="211">
        <f t="shared" ca="1" si="9"/>
        <v>0.45</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0.45</v>
      </c>
      <c r="AG8" s="215">
        <f ca="1">IF(OFFSET(DATA!$A$4,AG$2+$AD8,$AD$4+$C$4*13)&gt;0,ROUND(OFFSET(DATA!$A$4,AG$2+$AD8,$AD$4+$C$4*13)/OFFSET($AE$4,$AD8,0),3),0)</f>
        <v>0.83599999999999997</v>
      </c>
      <c r="AH8" s="215">
        <f ca="1">IF(OFFSET(DATA!$A$4,AH$3+$AD8,$AD$4+$C$4*13)&gt;0,ROUND(OFFSET(DATA!$A$4,AH$2+$AD8,$AD$4+$C$4*13)/OFFSET(DATA!$A$4,AH$3+$AD8,$AD$4+$C$4*13),3),"")</f>
        <v>0.28599999999999998</v>
      </c>
      <c r="AI8" s="215">
        <f ca="1">IF(OFFSET(DATA!$A$4,AI$3+$AD8,$AD$4+$C$4*13)&gt;0,ROUND(OFFSET(DATA!$A$4,AI$2+$AD8,$AD$4+$C$4*13)/OFFSET(DATA!$A$4,AI$3+$AD8,$AD$4+$C$4*13),3),"")</f>
        <v>0</v>
      </c>
      <c r="AJ8" s="215">
        <f ca="1">IF(OFFSET(DATA!$A$4,AJ$3+$AD8,$AD$4+$C$4*13)&gt;0,ROUND(OFFSET(DATA!$A$4,AJ$2+$AD8,$AD$4+$C$4*13)/OFFSET(DATA!$A$4,AJ$3+$AD8,$AD$4+$C$4*13),3),"")</f>
        <v>0.875</v>
      </c>
      <c r="AK8" s="215">
        <f ca="1">IF(OFFSET(DATA!$A$4,AK$3+$AD8,$AD$4+$C$4*13)&gt;0,ROUND(OFFSET(DATA!$A$4,AK$2+$AD8,$AD$4+$C$4*13)/OFFSET(DATA!$A$4,AK$3+$AD8,$AD$4+$C$4*13),3),"")</f>
        <v>0.875</v>
      </c>
      <c r="AL8" s="215">
        <f ca="1">IF(OFFSET(DATA!$A$4,AL$3+$AD8,$AD$4+$C$4*13)&gt;0,ROUND(OFFSET(DATA!$A$4,AL$2+$AD8,$AD$4+$C$4*13)/OFFSET(DATA!$A$4,AL$3+$AD8,$AD$4+$C$4*13),3),"")</f>
        <v>1</v>
      </c>
      <c r="AM8" s="215">
        <f ca="1">IF(OFFSET(DATA!$A$4,AM$2+$AD8,$AD$4+$C$4*13)&gt;0,ROUND(OFFSET(DATA!$A$4,AM$2+$AD8,$AD$4+$C$4*13)/OFFSET($AE$4,$AD8,0),3),0)</f>
        <v>1.4510000000000001</v>
      </c>
      <c r="AN8" s="215">
        <f ca="1">IF(OFFSET(DATA!$A$4,AN$3+$AD8,$AD$4+$C$4*13)&gt;0,ROUND(OFFSET(DATA!$A$4,AN$2+$AD8,$AD$4+$C$4*13)/OFFSET(DATA!$A$4,AN$3+$AD8,$AD$4+$C$4*13),3),"")</f>
        <v>1</v>
      </c>
      <c r="AO8" s="215">
        <f ca="1">IF(OFFSET(DATA!$A$4,AO$2+$AD8,$AD$4+$C$4*13)&gt;0,ROUND(OFFSET(DATA!$A$4,AO$2+$AD8,$AD$4+$C$4*13)/OFFSET($AE$4,$AD8,0),3),0)</f>
        <v>1.5249999999999999</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5.9260000000000002</v>
      </c>
      <c r="AV8" s="215" t="str">
        <f ca="1">IF(OFFSET(DATA!$A$4,AV$3+$AD8,$AD$4+$C$4*13)&gt;0,ROUND(OFFSET(DATA!$A$4,AV$2+$AD8,$AD$4+$C$4*13)/OFFSET(DATA!$A$4,AV$3+$AD8,$AD$4+$C$4*13),3),"")</f>
        <v/>
      </c>
      <c r="AW8" s="215">
        <f ca="1">IF(OFFSET(DATA!$A$4,AW$3+$AD8,$AD$4+$C$4*13)&gt;0,ROUND(OFFSET(DATA!$A$4,AW$2+$AD8,$AD$4+$C$4*13)/OFFSET(DATA!$A$4,AW$3+$AD8,$AD$4+$C$4*13),3),"")</f>
        <v>0.37</v>
      </c>
      <c r="AX8" s="215">
        <f ca="1">IF(OFFSET(DATA!$A$4,AX$3+$AD8,$AD$4+$C$4*13)&gt;0,ROUND(OFFSET(DATA!$A$4,AX$2+$AD8,$AD$4+$C$4*13)/OFFSET(DATA!$A$4,AX$3+$AD8,$AD$4+$C$4*13),3),"")</f>
        <v>7.6999999999999999E-2</v>
      </c>
      <c r="AY8" s="215" t="str">
        <f ca="1">IF(OFFSET(DATA!$A$4,AY$3+$AD8,$AD$4+$C$4*13)&gt;0,ROUND(OFFSET(DATA!$A$4,AY$2+$AD8,$AD$4+$C$4*13)/OFFSET(DATA!$A$4,AY$3+$AD8,$AD$4+$C$4*13),3),"")</f>
        <v/>
      </c>
      <c r="AZ8" s="215">
        <f ca="1">IF(OFFSET(DATA!$A$4,AZ$3+$AD8,$AD$4+$C$4*13)&gt;0,ROUND(OFFSET(DATA!$A$4,AZ$2+$AD8,$AD$4+$C$4*13)/OFFSET(DATA!$A$4,AZ$3+$AD8,$AD$4+$C$4*13),3),"")</f>
        <v>0.35899999999999999</v>
      </c>
      <c r="BA8" s="215">
        <f ca="1">IF(OFFSET(DATA!$A$4,BA$3+$AD8,$AD$4+$C$4*13)&gt;0,ROUND(OFFSET(DATA!$A$4,BA$2+$AD8,$AD$4+$C$4*13)/OFFSET(DATA!$A$4,BA$3+$AD8,$AD$4+$C$4*13),3),"")</f>
        <v>0.114</v>
      </c>
      <c r="BB8" s="215" t="str">
        <f ca="1">IF(OFFSET(DATA!$A$4,BB$3+$AD8,$AD$4+$C$4*13)&gt;0,ROUND(OFFSET(DATA!$A$4,BB$2+$AD8,$AD$4+$C$4*13)/OFFSET(DATA!$A$4,BB$3+$AD8,$AD$4+$C$4*13),3),"")</f>
        <v/>
      </c>
      <c r="BC8" s="215">
        <f ca="1">IF(OFFSET(DATA!$A$4,BC$2+$AD8,$AD$4+$C$4*13)&gt;0,ROUND(OFFSET(DATA!$A$4,BC$2+$AD8,$AD$4+$C$4*13)/OFFSET($AE$4,$AD8,0),3),0)</f>
        <v>0.89200000000000002</v>
      </c>
      <c r="BD8" s="215">
        <f ca="1">IF(OFFSET(DATA!$A$4,BD$3+$AD8,$AD$4+$C$4*13)&gt;0,ROUND(OFFSET(DATA!$A$4,BD$2+$AD8,$AD$4+$C$4*13)/OFFSET(DATA!$A$4,BD$3+$AD8,$AD$4+$C$4*13),3),"")</f>
        <v>0.36699999999999999</v>
      </c>
      <c r="BE8" s="215">
        <f ca="1">IF(OFFSET(DATA!$A$4,BE$3+$AD8,$AD$4+$C$4*13)&gt;0,ROUND(OFFSET(DATA!$A$4,BE$2+$AD8,$AD$4+$C$4*13)/OFFSET(DATA!$A$4,BE$3+$AD8,$AD$4+$C$4*13),3),"")</f>
        <v>0.32100000000000001</v>
      </c>
      <c r="BF8" s="215">
        <f ca="1">IF(OFFSET(DATA!$A$4,BF$3+$AD8,$AD$4+$C$4*13)&gt;0,ROUND(OFFSET(DATA!$A$4,BF$2+$AD8,$AD$4+$C$4*13)/OFFSET(DATA!$A$4,BF$3+$AD8,$AD$4+$C$4*13),3),"")</f>
        <v>0.40600000000000003</v>
      </c>
      <c r="BG8" s="215">
        <f ca="1">IF(OFFSET(DATA!$A$4,BG$2+$AD8,$AD$4+$C$4*13)&gt;0,ROUND(OFFSET(DATA!$A$4,BG$2+$AD8,$AD$4+$C$4*13)/OFFSET($AE$4,$AD8,0),3),0)</f>
        <v>0.97799999999999998</v>
      </c>
      <c r="BH8" s="215">
        <f ca="1">IF(OFFSET(DATA!$A$4,BH$3+$AD8,$AD$4+$C$4*13)&gt;0,ROUND(OFFSET(DATA!$A$4,BH$2+$AD8,$AD$4+$C$4*13)/OFFSET(DATA!$A$4,BH$3+$AD8,$AD$4+$C$4*13),3),"")</f>
        <v>0.14399999999999999</v>
      </c>
      <c r="BI8" s="215">
        <f ca="1">IF(OFFSET(DATA!$A$4,BI$3+$AD8,$AD$4+$C$4*13)&gt;0,ROUND(OFFSET(DATA!$A$4,BI$2+$AD8,$AD$4+$C$4*13)/OFFSET(DATA!$A$4,BI$3+$AD8,$AD$4+$C$4*13),3),"")</f>
        <v>0.14399999999999999</v>
      </c>
      <c r="BJ8" s="215" t="e">
        <f ca="1">IF(OFFSET(DATA!$A$4,BJ$3+$AD8,$AD$4+$C$4*13)&gt;0,ROUND(OFFSET(DATA!$A$4,BJ$2+$AD8,$AD$4+$C$4*13)/OFFSET(DATA!$A$4,BJ$3+$AD8,$AD$4+$C$4*13),3),"")</f>
        <v>#VALUE!</v>
      </c>
      <c r="BK8" s="215">
        <f ca="1">IF(OFFSET(DATA!$A$4,BK$3+$AD8,$AD$4+$C$4*13)&gt;0,ROUND(OFFSET(DATA!$A$4,BK$2+$AD8,$AD$4+$C$4*13)/OFFSET(DATA!$A$4,BK$3+$AD8,$AD$4+$C$4*13),3),"")</f>
        <v>0.52</v>
      </c>
      <c r="BL8" s="215">
        <f ca="1">IF(OFFSET(DATA!$A$4,BL$3+$AD8,$AD$4+$C$4*13)&gt;0,ROUND(OFFSET(DATA!$A$4,BL$2+$AD8,$AD$4+$C$4*13)/OFFSET(DATA!$A$4,BL$3+$AD8,$AD$4+$C$4*13),3),"")</f>
        <v>0.52</v>
      </c>
      <c r="BM8" s="215" t="e">
        <f ca="1">IF(OFFSET(DATA!$A$4,BM$3+$AD8,$AD$4+$C$4*13)&gt;0,ROUND(OFFSET(DATA!$A$4,BM$2+$AD8,$AD$4+$C$4*13)/OFFSET(DATA!$A$4,BM$3+$AD8,$AD$4+$C$4*13),3),"")</f>
        <v>#VALUE!</v>
      </c>
      <c r="BN8" s="308"/>
      <c r="BO8" s="308"/>
    </row>
    <row r="9" spans="1:67" x14ac:dyDescent="0.2">
      <c r="A9" s="45">
        <v>5</v>
      </c>
      <c r="B9" s="205">
        <f ca="1">OFFSET(DATA!$A$4,LOOK!$A9+60*(LOOK!$B$4-1),$D$4+$C$4*13)</f>
        <v>29</v>
      </c>
      <c r="C9" s="205">
        <f ca="1">IF($A$4=2,OFFSET(GOALS!$AN$4,LOOK!$A9,0),OFFSET(DATA!$A$4,LOOK!$A9+60*(LOOK!$B$4-1)+30,$D$4+$C$4*13))</f>
        <v>82</v>
      </c>
      <c r="D9" s="206">
        <f ca="1">OFFSET(GOALS!$C$4,LOOK!$A9,LOOK!$B$4)</f>
        <v>1</v>
      </c>
      <c r="E9" s="207">
        <f t="shared" ca="1" si="3"/>
        <v>0.8</v>
      </c>
      <c r="F9">
        <f ca="1">IF($D$4=1,0,OFFSET(DATA!$A$4,LOOK!$A9+60*(LOOK!$B$4-1),$D$4-1))</f>
        <v>228</v>
      </c>
      <c r="G9">
        <f ca="1">IF($D$4=1,0,OFFSET(DATA!$A$34,LOOK!$A9+60*(LOOK!$B$4-1),$D$4-1))</f>
        <v>779</v>
      </c>
      <c r="I9">
        <f t="shared" ca="1" si="4"/>
        <v>-199</v>
      </c>
      <c r="J9">
        <f ca="1">IF($A$4=2,OFFSET(GOALS!$AN$4,LOOK!$A9,0),IF($C$4=1,IF(C9="",0,C9-G9),C9))</f>
        <v>-697</v>
      </c>
      <c r="L9" s="208">
        <f t="shared" si="5"/>
        <v>0.8</v>
      </c>
      <c r="M9" s="208">
        <f t="shared" si="6"/>
        <v>1</v>
      </c>
      <c r="N9" s="209">
        <f t="shared" ca="1" si="7"/>
        <v>0.35399999999999998</v>
      </c>
      <c r="O9" s="210">
        <f t="shared" ca="1" si="8"/>
        <v>0.35399999999999998</v>
      </c>
      <c r="P9" s="211">
        <f t="shared" ca="1" si="9"/>
        <v>0.35399999999999998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0.35399999999999998</v>
      </c>
      <c r="AG9" s="215">
        <f ca="1">IF(OFFSET(DATA!$A$4,AG$2+$AD9,$AD$4+$C$4*13)&gt;0,ROUND(OFFSET(DATA!$A$4,AG$2+$AD9,$AD$4+$C$4*13)/OFFSET($AE$4,$AD9,0),3),0)</f>
        <v>0.69199999999999995</v>
      </c>
      <c r="AH9" s="215">
        <f ca="1">IF(OFFSET(DATA!$A$4,AH$3+$AD9,$AD$4+$C$4*13)&gt;0,ROUND(OFFSET(DATA!$A$4,AH$2+$AD9,$AD$4+$C$4*13)/OFFSET(DATA!$A$4,AH$3+$AD9,$AD$4+$C$4*13),3),"")</f>
        <v>0.53400000000000003</v>
      </c>
      <c r="AI9" s="215">
        <f ca="1">IF(OFFSET(DATA!$A$4,AI$3+$AD9,$AD$4+$C$4*13)&gt;0,ROUND(OFFSET(DATA!$A$4,AI$2+$AD9,$AD$4+$C$4*13)/OFFSET(DATA!$A$4,AI$3+$AD9,$AD$4+$C$4*13),3),"")</f>
        <v>0.23100000000000001</v>
      </c>
      <c r="AJ9" s="215">
        <f ca="1">IF(OFFSET(DATA!$A$4,AJ$3+$AD9,$AD$4+$C$4*13)&gt;0,ROUND(OFFSET(DATA!$A$4,AJ$2+$AD9,$AD$4+$C$4*13)/OFFSET(DATA!$A$4,AJ$3+$AD9,$AD$4+$C$4*13),3),"")</f>
        <v>0</v>
      </c>
      <c r="AK9" s="215" t="str">
        <f ca="1">IF(OFFSET(DATA!$A$4,AK$3+$AD9,$AD$4+$C$4*13)&gt;0,ROUND(OFFSET(DATA!$A$4,AK$2+$AD9,$AD$4+$C$4*13)/OFFSET(DATA!$A$4,AK$3+$AD9,$AD$4+$C$4*13),3),"")</f>
        <v/>
      </c>
      <c r="AL9" s="215" t="str">
        <f ca="1">IF(OFFSET(DATA!$A$4,AL$3+$AD9,$AD$4+$C$4*13)&gt;0,ROUND(OFFSET(DATA!$A$4,AL$2+$AD9,$AD$4+$C$4*13)/OFFSET(DATA!$A$4,AL$3+$AD9,$AD$4+$C$4*13),3),"")</f>
        <v/>
      </c>
      <c r="AM9" s="215">
        <f ca="1">IF(OFFSET(DATA!$A$4,AM$2+$AD9,$AD$4+$C$4*13)&gt;0,ROUND(OFFSET(DATA!$A$4,AM$2+$AD9,$AD$4+$C$4*13)/OFFSET($AE$4,$AD9,0),3),0)</f>
        <v>0.871</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t="str">
        <f ca="1">IF(OFFSET(DATA!$A$4,AR$3+$AD9,$AD$4+$C$4*13)&gt;0,ROUND(OFFSET(DATA!$A$4,AR$2+$AD9,$AD$4+$C$4*13)/OFFSET(DATA!$A$4,AR$3+$AD9,$AD$4+$C$4*13),3),"")</f>
        <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0.42899999999999999</v>
      </c>
      <c r="AV9" s="215" t="str">
        <f ca="1">IF(OFFSET(DATA!$A$4,AV$3+$AD9,$AD$4+$C$4*13)&gt;0,ROUND(OFFSET(DATA!$A$4,AV$2+$AD9,$AD$4+$C$4*13)/OFFSET(DATA!$A$4,AV$3+$AD9,$AD$4+$C$4*13),3),"")</f>
        <v/>
      </c>
      <c r="AW9" s="215">
        <f ca="1">IF(OFFSET(DATA!$A$4,AW$3+$AD9,$AD$4+$C$4*13)&gt;0,ROUND(OFFSET(DATA!$A$4,AW$2+$AD9,$AD$4+$C$4*13)/OFFSET(DATA!$A$4,AW$3+$AD9,$AD$4+$C$4*13),3),"")</f>
        <v>0.505</v>
      </c>
      <c r="AX9" s="215">
        <f ca="1">IF(OFFSET(DATA!$A$4,AX$3+$AD9,$AD$4+$C$4*13)&gt;0,ROUND(OFFSET(DATA!$A$4,AX$2+$AD9,$AD$4+$C$4*13)/OFFSET(DATA!$A$4,AX$3+$AD9,$AD$4+$C$4*13),3),"")</f>
        <v>3.9E-2</v>
      </c>
      <c r="AY9" s="215">
        <f ca="1">IF(OFFSET(DATA!$A$4,AY$3+$AD9,$AD$4+$C$4*13)&gt;0,ROUND(OFFSET(DATA!$A$4,AY$2+$AD9,$AD$4+$C$4*13)/OFFSET(DATA!$A$4,AY$3+$AD9,$AD$4+$C$4*13),3),"")</f>
        <v>7.0999999999999994E-2</v>
      </c>
      <c r="AZ9" s="215">
        <f ca="1">IF(OFFSET(DATA!$A$4,AZ$3+$AD9,$AD$4+$C$4*13)&gt;0,ROUND(OFFSET(DATA!$A$4,AZ$2+$AD9,$AD$4+$C$4*13)/OFFSET(DATA!$A$4,AZ$3+$AD9,$AD$4+$C$4*13),3),"")</f>
        <v>0.248</v>
      </c>
      <c r="BA9" s="215">
        <f ca="1">IF(OFFSET(DATA!$A$4,BA$3+$AD9,$AD$4+$C$4*13)&gt;0,ROUND(OFFSET(DATA!$A$4,BA$2+$AD9,$AD$4+$C$4*13)/OFFSET(DATA!$A$4,BA$3+$AD9,$AD$4+$C$4*13),3),"")</f>
        <v>3.7999999999999999E-2</v>
      </c>
      <c r="BB9" s="215">
        <f ca="1">IF(OFFSET(DATA!$A$4,BB$3+$AD9,$AD$4+$C$4*13)&gt;0,ROUND(OFFSET(DATA!$A$4,BB$2+$AD9,$AD$4+$C$4*13)/OFFSET(DATA!$A$4,BB$3+$AD9,$AD$4+$C$4*13),3),"")</f>
        <v>1</v>
      </c>
      <c r="BC9" s="215">
        <f ca="1">IF(OFFSET(DATA!$A$4,BC$2+$AD9,$AD$4+$C$4*13)&gt;0,ROUND(OFFSET(DATA!$A$4,BC$2+$AD9,$AD$4+$C$4*13)/OFFSET($AE$4,$AD9,0),3),0)</f>
        <v>1.073</v>
      </c>
      <c r="BD9" s="215">
        <f ca="1">IF(OFFSET(DATA!$A$4,BD$3+$AD9,$AD$4+$C$4*13)&gt;0,ROUND(OFFSET(DATA!$A$4,BD$2+$AD9,$AD$4+$C$4*13)/OFFSET(DATA!$A$4,BD$3+$AD9,$AD$4+$C$4*13),3),"")</f>
        <v>0.42899999999999999</v>
      </c>
      <c r="BE9" s="215">
        <f ca="1">IF(OFFSET(DATA!$A$4,BE$3+$AD9,$AD$4+$C$4*13)&gt;0,ROUND(OFFSET(DATA!$A$4,BE$2+$AD9,$AD$4+$C$4*13)/OFFSET(DATA!$A$4,BE$3+$AD9,$AD$4+$C$4*13),3),"")</f>
        <v>7.6999999999999999E-2</v>
      </c>
      <c r="BF9" s="215">
        <f ca="1">IF(OFFSET(DATA!$A$4,BF$3+$AD9,$AD$4+$C$4*13)&gt;0,ROUND(OFFSET(DATA!$A$4,BF$2+$AD9,$AD$4+$C$4*13)/OFFSET(DATA!$A$4,BF$3+$AD9,$AD$4+$C$4*13),3),"")</f>
        <v>0.42899999999999999</v>
      </c>
      <c r="BG9" s="215" t="e">
        <f ca="1">IF(OFFSET(DATA!$A$4,BG$2+$AD9,$AD$4+$C$4*13)&gt;0,ROUND(OFFSET(DATA!$A$4,BG$2+$AD9,$AD$4+$C$4*13)/OFFSET($AE$4,$AD9,0),3),0)</f>
        <v>#VALUE!</v>
      </c>
      <c r="BH9" s="215">
        <f ca="1">IF(OFFSET(DATA!$A$4,BH$3+$AD9,$AD$4+$C$4*13)&gt;0,ROUND(OFFSET(DATA!$A$4,BH$2+$AD9,$AD$4+$C$4*13)/OFFSET(DATA!$A$4,BH$3+$AD9,$AD$4+$C$4*13),3),"")</f>
        <v>3.3000000000000002E-2</v>
      </c>
      <c r="BI9" s="215">
        <f ca="1">IF(OFFSET(DATA!$A$4,BI$3+$AD9,$AD$4+$C$4*13)&gt;0,ROUND(OFFSET(DATA!$A$4,BI$2+$AD9,$AD$4+$C$4*13)/OFFSET(DATA!$A$4,BI$3+$AD9,$AD$4+$C$4*13),3),"")</f>
        <v>3.3000000000000002E-2</v>
      </c>
      <c r="BJ9" s="215" t="e">
        <f ca="1">IF(OFFSET(DATA!$A$4,BJ$3+$AD9,$AD$4+$C$4*13)&gt;0,ROUND(OFFSET(DATA!$A$4,BJ$2+$AD9,$AD$4+$C$4*13)/OFFSET(DATA!$A$4,BJ$3+$AD9,$AD$4+$C$4*13),3),"")</f>
        <v>#VALUE!</v>
      </c>
      <c r="BK9" s="215">
        <f ca="1">IF(OFFSET(DATA!$A$4,BK$3+$AD9,$AD$4+$C$4*13)&gt;0,ROUND(OFFSET(DATA!$A$4,BK$2+$AD9,$AD$4+$C$4*13)/OFFSET(DATA!$A$4,BK$3+$AD9,$AD$4+$C$4*13),3),"")</f>
        <v>0.20399999999999999</v>
      </c>
      <c r="BL9" s="215">
        <f ca="1">IF(OFFSET(DATA!$A$4,BL$3+$AD9,$AD$4+$C$4*13)&gt;0,ROUND(OFFSET(DATA!$A$4,BL$2+$AD9,$AD$4+$C$4*13)/OFFSET(DATA!$A$4,BL$3+$AD9,$AD$4+$C$4*13),3),"")</f>
        <v>0.20399999999999999</v>
      </c>
      <c r="BM9" s="215" t="e">
        <f ca="1">IF(OFFSET(DATA!$A$4,BM$3+$AD9,$AD$4+$C$4*13)&gt;0,ROUND(OFFSET(DATA!$A$4,BM$2+$AD9,$AD$4+$C$4*13)/OFFSET(DATA!$A$4,BM$3+$AD9,$AD$4+$C$4*13),3),"")</f>
        <v>#VALUE!</v>
      </c>
      <c r="BN9" s="308"/>
      <c r="BO9" s="308"/>
    </row>
    <row r="10" spans="1:67" x14ac:dyDescent="0.2">
      <c r="A10" s="45">
        <v>6</v>
      </c>
      <c r="B10" s="205">
        <f ca="1">OFFSET(DATA!$A$4,LOOK!$A10+60*(LOOK!$B$4-1),$D$4+$C$4*13)</f>
        <v>4</v>
      </c>
      <c r="C10" s="205">
        <f ca="1">IF($A$4=2,OFFSET(GOALS!$AN$4,LOOK!$A10,0),OFFSET(DATA!$A$4,LOOK!$A10+60*(LOOK!$B$4-1)+30,$D$4+$C$4*13))</f>
        <v>28</v>
      </c>
      <c r="D10" s="206">
        <f ca="1">OFFSET(GOALS!$C$4,LOOK!$A10,LOOK!$B$4)</f>
        <v>1</v>
      </c>
      <c r="E10" s="207">
        <f t="shared" ca="1" si="3"/>
        <v>0.8</v>
      </c>
      <c r="F10">
        <f ca="1">IF($D$4=1,0,OFFSET(DATA!$A$4,LOOK!$A10+60*(LOOK!$B$4-1),$D$4-1))</f>
        <v>60</v>
      </c>
      <c r="G10">
        <f ca="1">IF($D$4=1,0,OFFSET(DATA!$A$34,LOOK!$A10+60*(LOOK!$B$4-1),$D$4-1))</f>
        <v>252</v>
      </c>
      <c r="I10">
        <f t="shared" ca="1" si="4"/>
        <v>-56</v>
      </c>
      <c r="J10">
        <f ca="1">IF($A$4=2,OFFSET(GOALS!$AN$4,LOOK!$A10,0),IF($C$4=1,IF(C10="",0,C10-G10),C10))</f>
        <v>-224</v>
      </c>
      <c r="L10" s="208">
        <f t="shared" si="5"/>
        <v>0.8</v>
      </c>
      <c r="M10" s="208">
        <f t="shared" si="6"/>
        <v>1</v>
      </c>
      <c r="N10" s="209">
        <f t="shared" ca="1" si="7"/>
        <v>0.14299999999999999</v>
      </c>
      <c r="O10" s="210">
        <f t="shared" ca="1" si="8"/>
        <v>0.14299999999999999</v>
      </c>
      <c r="P10" s="211">
        <f t="shared" ca="1" si="9"/>
        <v>0.14299999999999999</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0.14299999999999999</v>
      </c>
      <c r="AG10" s="215">
        <f ca="1">IF(OFFSET(DATA!$A$4,AG$2+$AD10,$AD$4+$C$4*13)&gt;0,ROUND(OFFSET(DATA!$A$4,AG$2+$AD10,$AD$4+$C$4*13)/OFFSET($AE$4,$AD10,0),3),0)</f>
        <v>0.75700000000000001</v>
      </c>
      <c r="AH10" s="215">
        <f ca="1">IF(OFFSET(DATA!$A$4,AH$3+$AD10,$AD$4+$C$4*13)&gt;0,ROUND(OFFSET(DATA!$A$4,AH$2+$AD10,$AD$4+$C$4*13)/OFFSET(DATA!$A$4,AH$3+$AD10,$AD$4+$C$4*13),3),"")</f>
        <v>0.23699999999999999</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1.345</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0.27</v>
      </c>
      <c r="AX10" s="215">
        <f ca="1">IF(OFFSET(DATA!$A$4,AX$3+$AD10,$AD$4+$C$4*13)&gt;0,ROUND(OFFSET(DATA!$A$4,AX$2+$AD10,$AD$4+$C$4*13)/OFFSET(DATA!$A$4,AX$3+$AD10,$AD$4+$C$4*13),3),"")</f>
        <v>0.188</v>
      </c>
      <c r="AY10" s="215">
        <f ca="1">IF(OFFSET(DATA!$A$4,AY$3+$AD10,$AD$4+$C$4*13)&gt;0,ROUND(OFFSET(DATA!$A$4,AY$2+$AD10,$AD$4+$C$4*13)/OFFSET(DATA!$A$4,AY$3+$AD10,$AD$4+$C$4*13),3),"")</f>
        <v>0</v>
      </c>
      <c r="AZ10" s="215">
        <f ca="1">IF(OFFSET(DATA!$A$4,AZ$3+$AD10,$AD$4+$C$4*13)&gt;0,ROUND(OFFSET(DATA!$A$4,AZ$2+$AD10,$AD$4+$C$4*13)/OFFSET(DATA!$A$4,AZ$3+$AD10,$AD$4+$C$4*13),3),"")</f>
        <v>0.29399999999999998</v>
      </c>
      <c r="BA10" s="215">
        <f ca="1">IF(OFFSET(DATA!$A$4,BA$3+$AD10,$AD$4+$C$4*13)&gt;0,ROUND(OFFSET(DATA!$A$4,BA$2+$AD10,$AD$4+$C$4*13)/OFFSET(DATA!$A$4,BA$3+$AD10,$AD$4+$C$4*13),3),"")</f>
        <v>0.255</v>
      </c>
      <c r="BB10" s="215" t="str">
        <f ca="1">IF(OFFSET(DATA!$A$4,BB$3+$AD10,$AD$4+$C$4*13)&gt;0,ROUND(OFFSET(DATA!$A$4,BB$2+$AD10,$AD$4+$C$4*13)/OFFSET(DATA!$A$4,BB$3+$AD10,$AD$4+$C$4*13),3),"")</f>
        <v/>
      </c>
      <c r="BC10" s="215">
        <f ca="1">IF(OFFSET(DATA!$A$4,BC$2+$AD10,$AD$4+$C$4*13)&gt;0,ROUND(OFFSET(DATA!$A$4,BC$2+$AD10,$AD$4+$C$4*13)/OFFSET($AE$4,$AD10,0),3),0)</f>
        <v>0.88400000000000001</v>
      </c>
      <c r="BD10" s="215">
        <f ca="1">IF(OFFSET(DATA!$A$4,BD$3+$AD10,$AD$4+$C$4*13)&gt;0,ROUND(OFFSET(DATA!$A$4,BD$2+$AD10,$AD$4+$C$4*13)/OFFSET(DATA!$A$4,BD$3+$AD10,$AD$4+$C$4*13),3),"")</f>
        <v>0.21199999999999999</v>
      </c>
      <c r="BE10" s="215">
        <f ca="1">IF(OFFSET(DATA!$A$4,BE$3+$AD10,$AD$4+$C$4*13)&gt;0,ROUND(OFFSET(DATA!$A$4,BE$2+$AD10,$AD$4+$C$4*13)/OFFSET(DATA!$A$4,BE$3+$AD10,$AD$4+$C$4*13),3),"")</f>
        <v>0.26700000000000002</v>
      </c>
      <c r="BF10" s="215">
        <f ca="1">IF(OFFSET(DATA!$A$4,BF$3+$AD10,$AD$4+$C$4*13)&gt;0,ROUND(OFFSET(DATA!$A$4,BF$2+$AD10,$AD$4+$C$4*13)/OFFSET(DATA!$A$4,BF$3+$AD10,$AD$4+$C$4*13),3),"")</f>
        <v>0.23699999999999999</v>
      </c>
      <c r="BG10" s="215">
        <f ca="1">IF(OFFSET(DATA!$A$4,BG$2+$AD10,$AD$4+$C$4*13)&gt;0,ROUND(OFFSET(DATA!$A$4,BG$2+$AD10,$AD$4+$C$4*13)/OFFSET($AE$4,$AD10,0),3),0)</f>
        <v>0.85399999999999998</v>
      </c>
      <c r="BH10" s="215">
        <f ca="1">IF(OFFSET(DATA!$A$4,BH$3+$AD10,$AD$4+$C$4*13)&gt;0,ROUND(OFFSET(DATA!$A$4,BH$2+$AD10,$AD$4+$C$4*13)/OFFSET(DATA!$A$4,BH$3+$AD10,$AD$4+$C$4*13),3),"")</f>
        <v>0.92</v>
      </c>
      <c r="BI10" s="215">
        <f ca="1">IF(OFFSET(DATA!$A$4,BI$3+$AD10,$AD$4+$C$4*13)&gt;0,ROUND(OFFSET(DATA!$A$4,BI$2+$AD10,$AD$4+$C$4*13)/OFFSET(DATA!$A$4,BI$3+$AD10,$AD$4+$C$4*13),3),"")</f>
        <v>0.90700000000000003</v>
      </c>
      <c r="BJ10" s="215" t="e">
        <f ca="1">IF(OFFSET(DATA!$A$4,BJ$3+$AD10,$AD$4+$C$4*13)&gt;0,ROUND(OFFSET(DATA!$A$4,BJ$2+$AD10,$AD$4+$C$4*13)/OFFSET(DATA!$A$4,BJ$3+$AD10,$AD$4+$C$4*13),3),"")</f>
        <v>#VALUE!</v>
      </c>
      <c r="BK10" s="215">
        <f ca="1">IF(OFFSET(DATA!$A$4,BK$3+$AD10,$AD$4+$C$4*13)&gt;0,ROUND(OFFSET(DATA!$A$4,BK$2+$AD10,$AD$4+$C$4*13)/OFFSET(DATA!$A$4,BK$3+$AD10,$AD$4+$C$4*13),3),"")</f>
        <v>0.72499999999999998</v>
      </c>
      <c r="BL10" s="215">
        <f ca="1">IF(OFFSET(DATA!$A$4,BL$3+$AD10,$AD$4+$C$4*13)&gt;0,ROUND(OFFSET(DATA!$A$4,BL$2+$AD10,$AD$4+$C$4*13)/OFFSET(DATA!$A$4,BL$3+$AD10,$AD$4+$C$4*13),3),"")</f>
        <v>0.72499999999999998</v>
      </c>
      <c r="BM10" s="215" t="e">
        <f ca="1">IF(OFFSET(DATA!$A$4,BM$3+$AD10,$AD$4+$C$4*13)&gt;0,ROUND(OFFSET(DATA!$A$4,BM$2+$AD10,$AD$4+$C$4*13)/OFFSET(DATA!$A$4,BM$3+$AD10,$AD$4+$C$4*13),3),"")</f>
        <v>#VALUE!</v>
      </c>
      <c r="BN10" s="308"/>
      <c r="BO10" s="308"/>
    </row>
    <row r="11" spans="1:67" x14ac:dyDescent="0.2">
      <c r="A11" s="45">
        <v>7</v>
      </c>
      <c r="B11" s="205">
        <f ca="1">OFFSET(DATA!$A$4,LOOK!$A11+60*(LOOK!$B$4-1),$D$4+$C$4*13)</f>
        <v>9</v>
      </c>
      <c r="C11" s="205">
        <f ca="1">IF($A$4=2,OFFSET(GOALS!$AN$4,LOOK!$A11,0),OFFSET(DATA!$A$4,LOOK!$A11+60*(LOOK!$B$4-1)+30,$D$4+$C$4*13))</f>
        <v>33</v>
      </c>
      <c r="D11" s="206">
        <f ca="1">OFFSET(GOALS!$C$4,LOOK!$A11,LOOK!$B$4)</f>
        <v>1</v>
      </c>
      <c r="E11" s="207">
        <f t="shared" ca="1" si="3"/>
        <v>0.8</v>
      </c>
      <c r="F11">
        <f ca="1">IF($D$4=1,0,OFFSET(DATA!$A$4,LOOK!$A11+60*(LOOK!$B$4-1),$D$4-1))</f>
        <v>49</v>
      </c>
      <c r="G11">
        <f ca="1">IF($D$4=1,0,OFFSET(DATA!$A$34,LOOK!$A11+60*(LOOK!$B$4-1),$D$4-1))</f>
        <v>178</v>
      </c>
      <c r="I11">
        <f t="shared" ca="1" si="4"/>
        <v>-40</v>
      </c>
      <c r="J11">
        <f ca="1">IF($A$4=2,OFFSET(GOALS!$AN$4,LOOK!$A11,0),IF($C$4=1,IF(C11="",0,C11-G11),C11))</f>
        <v>-145</v>
      </c>
      <c r="L11" s="208">
        <f t="shared" si="5"/>
        <v>0.8</v>
      </c>
      <c r="M11" s="208">
        <f t="shared" si="6"/>
        <v>1</v>
      </c>
      <c r="N11" s="209">
        <f t="shared" ca="1" si="7"/>
        <v>0.27300000000000002</v>
      </c>
      <c r="O11" s="210">
        <f t="shared" ca="1" si="8"/>
        <v>0.27300000000000002</v>
      </c>
      <c r="P11" s="211">
        <f t="shared" ca="1" si="9"/>
        <v>0.27300000000000002</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0.27300000000000002</v>
      </c>
      <c r="AG11" s="215">
        <f ca="1">IF(OFFSET(DATA!$A$4,AG$2+$AD11,$AD$4+$C$4*13)&gt;0,ROUND(OFFSET(DATA!$A$4,AG$2+$AD11,$AD$4+$C$4*13)/OFFSET($AE$4,$AD11,0),3),0)</f>
        <v>0.69799999999999995</v>
      </c>
      <c r="AH11" s="215">
        <f ca="1">IF(OFFSET(DATA!$A$4,AH$3+$AD11,$AD$4+$C$4*13)&gt;0,ROUND(OFFSET(DATA!$A$4,AH$2+$AD11,$AD$4+$C$4*13)/OFFSET(DATA!$A$4,AH$3+$AD11,$AD$4+$C$4*13),3),"")</f>
        <v>0.25</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1.4650000000000001</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0.1</v>
      </c>
      <c r="AV11" s="215" t="str">
        <f ca="1">IF(OFFSET(DATA!$A$4,AV$3+$AD11,$AD$4+$C$4*13)&gt;0,ROUND(OFFSET(DATA!$A$4,AV$2+$AD11,$AD$4+$C$4*13)/OFFSET(DATA!$A$4,AV$3+$AD11,$AD$4+$C$4*13),3),"")</f>
        <v/>
      </c>
      <c r="AW11" s="215">
        <f ca="1">IF(OFFSET(DATA!$A$4,AW$3+$AD11,$AD$4+$C$4*13)&gt;0,ROUND(OFFSET(DATA!$A$4,AW$2+$AD11,$AD$4+$C$4*13)/OFFSET(DATA!$A$4,AW$3+$AD11,$AD$4+$C$4*13),3),"")</f>
        <v>0.41099999999999998</v>
      </c>
      <c r="AX11" s="215">
        <f ca="1">IF(OFFSET(DATA!$A$4,AX$3+$AD11,$AD$4+$C$4*13)&gt;0,ROUND(OFFSET(DATA!$A$4,AX$2+$AD11,$AD$4+$C$4*13)/OFFSET(DATA!$A$4,AX$3+$AD11,$AD$4+$C$4*13),3),"")</f>
        <v>6.5000000000000002E-2</v>
      </c>
      <c r="AY11" s="215">
        <f ca="1">IF(OFFSET(DATA!$A$4,AY$3+$AD11,$AD$4+$C$4*13)&gt;0,ROUND(OFFSET(DATA!$A$4,AY$2+$AD11,$AD$4+$C$4*13)/OFFSET(DATA!$A$4,AY$3+$AD11,$AD$4+$C$4*13),3),"")</f>
        <v>0</v>
      </c>
      <c r="AZ11" s="215">
        <f ca="1">IF(OFFSET(DATA!$A$4,AZ$3+$AD11,$AD$4+$C$4*13)&gt;0,ROUND(OFFSET(DATA!$A$4,AZ$2+$AD11,$AD$4+$C$4*13)/OFFSET(DATA!$A$4,AZ$3+$AD11,$AD$4+$C$4*13),3),"")</f>
        <v>0.34399999999999997</v>
      </c>
      <c r="BA11" s="215">
        <f ca="1">IF(OFFSET(DATA!$A$4,BA$3+$AD11,$AD$4+$C$4*13)&gt;0,ROUND(OFFSET(DATA!$A$4,BA$2+$AD11,$AD$4+$C$4*13)/OFFSET(DATA!$A$4,BA$3+$AD11,$AD$4+$C$4*13),3),"")</f>
        <v>0.104</v>
      </c>
      <c r="BB11" s="215">
        <f ca="1">IF(OFFSET(DATA!$A$4,BB$3+$AD11,$AD$4+$C$4*13)&gt;0,ROUND(OFFSET(DATA!$A$4,BB$2+$AD11,$AD$4+$C$4*13)/OFFSET(DATA!$A$4,BB$3+$AD11,$AD$4+$C$4*13),3),"")</f>
        <v>0</v>
      </c>
      <c r="BC11" s="215">
        <f ca="1">IF(OFFSET(DATA!$A$4,BC$2+$AD11,$AD$4+$C$4*13)&gt;0,ROUND(OFFSET(DATA!$A$4,BC$2+$AD11,$AD$4+$C$4*13)/OFFSET($AE$4,$AD11,0),3),0)</f>
        <v>0.79300000000000004</v>
      </c>
      <c r="BD11" s="215">
        <f ca="1">IF(OFFSET(DATA!$A$4,BD$3+$AD11,$AD$4+$C$4*13)&gt;0,ROUND(OFFSET(DATA!$A$4,BD$2+$AD11,$AD$4+$C$4*13)/OFFSET(DATA!$A$4,BD$3+$AD11,$AD$4+$C$4*13),3),"")</f>
        <v>0.45800000000000002</v>
      </c>
      <c r="BE11" s="215">
        <f ca="1">IF(OFFSET(DATA!$A$4,BE$3+$AD11,$AD$4+$C$4*13)&gt;0,ROUND(OFFSET(DATA!$A$4,BE$2+$AD11,$AD$4+$C$4*13)/OFFSET(DATA!$A$4,BE$3+$AD11,$AD$4+$C$4*13),3),"")</f>
        <v>0.308</v>
      </c>
      <c r="BF11" s="215">
        <f ca="1">IF(OFFSET(DATA!$A$4,BF$3+$AD11,$AD$4+$C$4*13)&gt;0,ROUND(OFFSET(DATA!$A$4,BF$2+$AD11,$AD$4+$C$4*13)/OFFSET(DATA!$A$4,BF$3+$AD11,$AD$4+$C$4*13),3),"")</f>
        <v>0.46200000000000002</v>
      </c>
      <c r="BG11" s="215">
        <f ca="1">IF(OFFSET(DATA!$A$4,BG$2+$AD11,$AD$4+$C$4*13)&gt;0,ROUND(OFFSET(DATA!$A$4,BG$2+$AD11,$AD$4+$C$4*13)/OFFSET($AE$4,$AD11,0),3),0)</f>
        <v>0.73199999999999998</v>
      </c>
      <c r="BH11" s="215">
        <f ca="1">IF(OFFSET(DATA!$A$4,BH$3+$AD11,$AD$4+$C$4*13)&gt;0,ROUND(OFFSET(DATA!$A$4,BH$2+$AD11,$AD$4+$C$4*13)/OFFSET(DATA!$A$4,BH$3+$AD11,$AD$4+$C$4*13),3),"")</f>
        <v>0.17599999999999999</v>
      </c>
      <c r="BI11" s="215">
        <f ca="1">IF(OFFSET(DATA!$A$4,BI$3+$AD11,$AD$4+$C$4*13)&gt;0,ROUND(OFFSET(DATA!$A$4,BI$2+$AD11,$AD$4+$C$4*13)/OFFSET(DATA!$A$4,BI$3+$AD11,$AD$4+$C$4*13),3),"")</f>
        <v>0.17799999999999999</v>
      </c>
      <c r="BJ11" s="215" t="e">
        <f ca="1">IF(OFFSET(DATA!$A$4,BJ$3+$AD11,$AD$4+$C$4*13)&gt;0,ROUND(OFFSET(DATA!$A$4,BJ$2+$AD11,$AD$4+$C$4*13)/OFFSET(DATA!$A$4,BJ$3+$AD11,$AD$4+$C$4*13),3),"")</f>
        <v>#VALUE!</v>
      </c>
      <c r="BK11" s="215">
        <f ca="1">IF(OFFSET(DATA!$A$4,BK$3+$AD11,$AD$4+$C$4*13)&gt;0,ROUND(OFFSET(DATA!$A$4,BK$2+$AD11,$AD$4+$C$4*13)/OFFSET(DATA!$A$4,BK$3+$AD11,$AD$4+$C$4*13),3),"")</f>
        <v>7.9000000000000001E-2</v>
      </c>
      <c r="BL11" s="215">
        <f ca="1">IF(OFFSET(DATA!$A$4,BL$3+$AD11,$AD$4+$C$4*13)&gt;0,ROUND(OFFSET(DATA!$A$4,BL$2+$AD11,$AD$4+$C$4*13)/OFFSET(DATA!$A$4,BL$3+$AD11,$AD$4+$C$4*13),3),"")</f>
        <v>8.1000000000000003E-2</v>
      </c>
      <c r="BM11" s="215" t="e">
        <f ca="1">IF(OFFSET(DATA!$A$4,BM$3+$AD11,$AD$4+$C$4*13)&gt;0,ROUND(OFFSET(DATA!$A$4,BM$2+$AD11,$AD$4+$C$4*13)/OFFSET(DATA!$A$4,BM$3+$AD11,$AD$4+$C$4*13),3),"")</f>
        <v>#VALUE!</v>
      </c>
      <c r="BN11" s="308"/>
      <c r="BO11" s="308"/>
    </row>
    <row r="12" spans="1:67" x14ac:dyDescent="0.2">
      <c r="A12" s="45">
        <v>8</v>
      </c>
      <c r="B12" s="205">
        <f ca="1">OFFSET(DATA!$A$4,LOOK!$A12+60*(LOOK!$B$4-1),$D$4+$C$4*13)</f>
        <v>124</v>
      </c>
      <c r="C12" s="205">
        <f ca="1">IF($A$4=2,OFFSET(GOALS!$AN$4,LOOK!$A12,0),OFFSET(DATA!$A$4,LOOK!$A12+60*(LOOK!$B$4-1)+30,$D$4+$C$4*13))</f>
        <v>343</v>
      </c>
      <c r="D12" s="206">
        <f ca="1">OFFSET(GOALS!$C$4,LOOK!$A12,LOOK!$B$4)</f>
        <v>1</v>
      </c>
      <c r="E12" s="207">
        <f t="shared" ca="1" si="3"/>
        <v>0.8</v>
      </c>
      <c r="F12">
        <f ca="1">IF($D$4=1,0,OFFSET(DATA!$A$4,LOOK!$A12+60*(LOOK!$B$4-1),$D$4-1))</f>
        <v>1009</v>
      </c>
      <c r="G12">
        <f ca="1">IF($D$4=1,0,OFFSET(DATA!$A$34,LOOK!$A12+60*(LOOK!$B$4-1),$D$4-1))</f>
        <v>3391</v>
      </c>
      <c r="I12">
        <f t="shared" ca="1" si="4"/>
        <v>-885</v>
      </c>
      <c r="J12">
        <f ca="1">IF($A$4=2,OFFSET(GOALS!$AN$4,LOOK!$A12,0),IF($C$4=1,IF(C12="",0,C12-G12),C12))</f>
        <v>-3048</v>
      </c>
      <c r="L12" s="208">
        <f t="shared" si="5"/>
        <v>0.8</v>
      </c>
      <c r="M12" s="208">
        <f t="shared" si="6"/>
        <v>1</v>
      </c>
      <c r="N12" s="209">
        <f t="shared" ca="1" si="7"/>
        <v>0.36199999999999999</v>
      </c>
      <c r="O12" s="210">
        <f t="shared" ca="1" si="8"/>
        <v>0.36199999999999999</v>
      </c>
      <c r="P12" s="211">
        <f t="shared" ca="1" si="9"/>
        <v>0.36199999999999999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0.36199999999999999</v>
      </c>
      <c r="AG12" s="215">
        <f ca="1">IF(OFFSET(DATA!$A$4,AG$2+$AD12,$AD$4+$C$4*13)&gt;0,ROUND(OFFSET(DATA!$A$4,AG$2+$AD12,$AD$4+$C$4*13)/OFFSET($AE$4,$AD12,0),3),0)</f>
        <v>0.66700000000000004</v>
      </c>
      <c r="AH12" s="215">
        <f ca="1">IF(OFFSET(DATA!$A$4,AH$3+$AD12,$AD$4+$C$4*13)&gt;0,ROUND(OFFSET(DATA!$A$4,AH$2+$AD12,$AD$4+$C$4*13)/OFFSET(DATA!$A$4,AH$3+$AD12,$AD$4+$C$4*13),3),"")</f>
        <v>0.34899999999999998</v>
      </c>
      <c r="AI12" s="215">
        <f ca="1">IF(OFFSET(DATA!$A$4,AI$3+$AD12,$AD$4+$C$4*13)&gt;0,ROUND(OFFSET(DATA!$A$4,AI$2+$AD12,$AD$4+$C$4*13)/OFFSET(DATA!$A$4,AI$3+$AD12,$AD$4+$C$4*13),3),"")</f>
        <v>0.25800000000000001</v>
      </c>
      <c r="AJ12" s="215">
        <f ca="1">IF(OFFSET(DATA!$A$4,AJ$3+$AD12,$AD$4+$C$4*13)&gt;0,ROUND(OFFSET(DATA!$A$4,AJ$2+$AD12,$AD$4+$C$4*13)/OFFSET(DATA!$A$4,AJ$3+$AD12,$AD$4+$C$4*13),3),"")</f>
        <v>0.84</v>
      </c>
      <c r="AK12" s="215">
        <f ca="1">IF(OFFSET(DATA!$A$4,AK$3+$AD12,$AD$4+$C$4*13)&gt;0,ROUND(OFFSET(DATA!$A$4,AK$2+$AD12,$AD$4+$C$4*13)/OFFSET(DATA!$A$4,AK$3+$AD12,$AD$4+$C$4*13),3),"")</f>
        <v>0.83299999999999996</v>
      </c>
      <c r="AL12" s="215">
        <f ca="1">IF(OFFSET(DATA!$A$4,AL$3+$AD12,$AD$4+$C$4*13)&gt;0,ROUND(OFFSET(DATA!$A$4,AL$2+$AD12,$AD$4+$C$4*13)/OFFSET(DATA!$A$4,AL$3+$AD12,$AD$4+$C$4*13),3),"")</f>
        <v>0.88900000000000001</v>
      </c>
      <c r="AM12" s="215">
        <f ca="1">IF(OFFSET(DATA!$A$4,AM$2+$AD12,$AD$4+$C$4*13)&gt;0,ROUND(OFFSET(DATA!$A$4,AM$2+$AD12,$AD$4+$C$4*13)/OFFSET($AE$4,$AD12,0),3),0)</f>
        <v>1.4019999999999999</v>
      </c>
      <c r="AN12" s="215">
        <f ca="1">IF(OFFSET(DATA!$A$4,AN$3+$AD12,$AD$4+$C$4*13)&gt;0,ROUND(OFFSET(DATA!$A$4,AN$2+$AD12,$AD$4+$C$4*13)/OFFSET(DATA!$A$4,AN$3+$AD12,$AD$4+$C$4*13),3),"")</f>
        <v>1</v>
      </c>
      <c r="AO12" s="215">
        <f ca="1">IF(OFFSET(DATA!$A$4,AO$2+$AD12,$AD$4+$C$4*13)&gt;0,ROUND(OFFSET(DATA!$A$4,AO$2+$AD12,$AD$4+$C$4*13)/OFFSET($AE$4,$AD12,0),3),0)</f>
        <v>1.9179999999999999</v>
      </c>
      <c r="AP12" s="215">
        <f ca="1">IF(OFFSET(DATA!$A$4,AP$3+$AD12,$AD$4+$C$4*13)&gt;0,ROUND(OFFSET(DATA!$A$4,AP$2+$AD12,$AD$4+$C$4*13)/OFFSET(DATA!$A$4,AP$3+$AD12,$AD$4+$C$4*13),3),"")</f>
        <v>0.94899999999999995</v>
      </c>
      <c r="AQ12" s="215" t="str">
        <f ca="1">IF(OFFSET(DATA!$A$4,AQ$3+$AD12,$AD$4+$C$4*13)&gt;0,ROUND(OFFSET(DATA!$A$4,AQ$2+$AD12,$AD$4+$C$4*13)/OFFSET(DATA!$A$4,AQ$3+$AD12,$AD$4+$C$4*13),3),"")</f>
        <v/>
      </c>
      <c r="AR12" s="215" t="str">
        <f ca="1">IF(OFFSET(DATA!$A$4,AR$3+$AD12,$AD$4+$C$4*13)&gt;0,ROUND(OFFSET(DATA!$A$4,AR$2+$AD12,$AD$4+$C$4*13)/OFFSET(DATA!$A$4,AR$3+$AD12,$AD$4+$C$4*13),3),"")</f>
        <v/>
      </c>
      <c r="AS12" s="215" t="str">
        <f ca="1">IF(OFFSET(DATA!$A$4,AS$3+$AD12,$AD$4+$C$4*13)&gt;0,ROUND(OFFSET(DATA!$A$4,AS$2+$AD12,$AD$4+$C$4*13)/OFFSET(DATA!$A$4,AS$3+$AD12,$AD$4+$C$4*13),3),"")</f>
        <v/>
      </c>
      <c r="AT12" s="215" t="str">
        <f ca="1">IF(OFFSET(DATA!$A$4,AT$3+$AD12,$AD$4+$C$4*13)&gt;0,ROUND(OFFSET(DATA!$A$4,AT$2+$AD12,$AD$4+$C$4*13)/OFFSET(DATA!$A$4,AT$3+$AD12,$AD$4+$C$4*13),3),"")</f>
        <v/>
      </c>
      <c r="AU12" s="215">
        <f ca="1">IF(OFFSET(DATA!$A$4,AU$3+$AD12,$AD$4+$C$4*13)&gt;0,ROUND(OFFSET(DATA!$A$4,AU$2+$AD12,$AD$4+$C$4*13)/OFFSET(DATA!$A$4,AU$3+$AD12,$AD$4+$C$4*13),3),"")</f>
        <v>8.7010000000000005</v>
      </c>
      <c r="AV12" s="215" t="str">
        <f ca="1">IF(OFFSET(DATA!$A$4,AV$3+$AD12,$AD$4+$C$4*13)&gt;0,ROUND(OFFSET(DATA!$A$4,AV$2+$AD12,$AD$4+$C$4*13)/OFFSET(DATA!$A$4,AV$3+$AD12,$AD$4+$C$4*13),3),"")</f>
        <v/>
      </c>
      <c r="AW12" s="215">
        <f ca="1">IF(OFFSET(DATA!$A$4,AW$3+$AD12,$AD$4+$C$4*13)&gt;0,ROUND(OFFSET(DATA!$A$4,AW$2+$AD12,$AD$4+$C$4*13)/OFFSET(DATA!$A$4,AW$3+$AD12,$AD$4+$C$4*13),3),"")</f>
        <v>0.30499999999999999</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0.23400000000000001</v>
      </c>
      <c r="BA12" s="215">
        <f ca="1">IF(OFFSET(DATA!$A$4,BA$3+$AD12,$AD$4+$C$4*13)&gt;0,ROUND(OFFSET(DATA!$A$4,BA$2+$AD12,$AD$4+$C$4*13)/OFFSET(DATA!$A$4,BA$3+$AD12,$AD$4+$C$4*13),3),"")</f>
        <v>1.4999999999999999E-2</v>
      </c>
      <c r="BB12" s="215" t="str">
        <f ca="1">IF(OFFSET(DATA!$A$4,BB$3+$AD12,$AD$4+$C$4*13)&gt;0,ROUND(OFFSET(DATA!$A$4,BB$2+$AD12,$AD$4+$C$4*13)/OFFSET(DATA!$A$4,BB$3+$AD12,$AD$4+$C$4*13),3),"")</f>
        <v/>
      </c>
      <c r="BC12" s="215">
        <f ca="1">IF(OFFSET(DATA!$A$4,BC$2+$AD12,$AD$4+$C$4*13)&gt;0,ROUND(OFFSET(DATA!$A$4,BC$2+$AD12,$AD$4+$C$4*13)/OFFSET($AE$4,$AD12,0),3),0)</f>
        <v>0.87</v>
      </c>
      <c r="BD12" s="215">
        <f ca="1">IF(OFFSET(DATA!$A$4,BD$3+$AD12,$AD$4+$C$4*13)&gt;0,ROUND(OFFSET(DATA!$A$4,BD$2+$AD12,$AD$4+$C$4*13)/OFFSET(DATA!$A$4,BD$3+$AD12,$AD$4+$C$4*13),3),"")</f>
        <v>0.3</v>
      </c>
      <c r="BE12" s="215">
        <f ca="1">IF(OFFSET(DATA!$A$4,BE$3+$AD12,$AD$4+$C$4*13)&gt;0,ROUND(OFFSET(DATA!$A$4,BE$2+$AD12,$AD$4+$C$4*13)/OFFSET(DATA!$A$4,BE$3+$AD12,$AD$4+$C$4*13),3),"")</f>
        <v>0.17799999999999999</v>
      </c>
      <c r="BF12" s="215">
        <f ca="1">IF(OFFSET(DATA!$A$4,BF$3+$AD12,$AD$4+$C$4*13)&gt;0,ROUND(OFFSET(DATA!$A$4,BF$2+$AD12,$AD$4+$C$4*13)/OFFSET(DATA!$A$4,BF$3+$AD12,$AD$4+$C$4*13),3),"")</f>
        <v>0.36</v>
      </c>
      <c r="BG12" s="215" t="e">
        <f ca="1">IF(OFFSET(DATA!$A$4,BG$2+$AD12,$AD$4+$C$4*13)&gt;0,ROUND(OFFSET(DATA!$A$4,BG$2+$AD12,$AD$4+$C$4*13)/OFFSET($AE$4,$AD12,0),3),0)</f>
        <v>#VALUE!</v>
      </c>
      <c r="BH12" s="215">
        <f ca="1">IF(OFFSET(DATA!$A$4,BH$3+$AD12,$AD$4+$C$4*13)&gt;0,ROUND(OFFSET(DATA!$A$4,BH$2+$AD12,$AD$4+$C$4*13)/OFFSET(DATA!$A$4,BH$3+$AD12,$AD$4+$C$4*13),3),"")</f>
        <v>0</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2E-3</v>
      </c>
      <c r="BL12" s="215">
        <f ca="1">IF(OFFSET(DATA!$A$4,BL$3+$AD12,$AD$4+$C$4*13)&gt;0,ROUND(OFFSET(DATA!$A$4,BL$2+$AD12,$AD$4+$C$4*13)/OFFSET(DATA!$A$4,BL$3+$AD12,$AD$4+$C$4*13),3),"")</f>
        <v>2E-3</v>
      </c>
      <c r="BM12" s="215" t="e">
        <f ca="1">IF(OFFSET(DATA!$A$4,BM$3+$AD12,$AD$4+$C$4*13)&gt;0,ROUND(OFFSET(DATA!$A$4,BM$2+$AD12,$AD$4+$C$4*13)/OFFSET(DATA!$A$4,BM$3+$AD12,$AD$4+$C$4*13),3),"")</f>
        <v>#VALUE!</v>
      </c>
      <c r="BN12" s="308"/>
      <c r="BO12" s="308"/>
    </row>
    <row r="13" spans="1:67" x14ac:dyDescent="0.2">
      <c r="A13" s="45">
        <v>9</v>
      </c>
      <c r="B13" s="205">
        <f ca="1">OFFSET(DATA!$A$4,LOOK!$A13+60*(LOOK!$B$4-1),$D$4+$C$4*13)</f>
        <v>9</v>
      </c>
      <c r="C13" s="205">
        <f ca="1">IF($A$4=2,OFFSET(GOALS!$AN$4,LOOK!$A13,0),OFFSET(DATA!$A$4,LOOK!$A13+60*(LOOK!$B$4-1)+30,$D$4+$C$4*13))</f>
        <v>31</v>
      </c>
      <c r="D13" s="206">
        <f ca="1">OFFSET(GOALS!$C$4,LOOK!$A13,LOOK!$B$4)</f>
        <v>1</v>
      </c>
      <c r="E13" s="207">
        <f t="shared" ca="1" si="3"/>
        <v>0.8</v>
      </c>
      <c r="F13">
        <f ca="1">IF($D$4=1,0,OFFSET(DATA!$A$4,LOOK!$A13+60*(LOOK!$B$4-1),$D$4-1))</f>
        <v>157</v>
      </c>
      <c r="G13">
        <f ca="1">IF($D$4=1,0,OFFSET(DATA!$A$34,LOOK!$A13+60*(LOOK!$B$4-1),$D$4-1))</f>
        <v>656</v>
      </c>
      <c r="I13">
        <f t="shared" ca="1" si="4"/>
        <v>-148</v>
      </c>
      <c r="J13">
        <f ca="1">IF($A$4=2,OFFSET(GOALS!$AN$4,LOOK!$A13,0),IF($C$4=1,IF(C13="",0,C13-G13),C13))</f>
        <v>-625</v>
      </c>
      <c r="L13" s="208">
        <f t="shared" si="5"/>
        <v>0.8</v>
      </c>
      <c r="M13" s="208">
        <f t="shared" si="6"/>
        <v>1</v>
      </c>
      <c r="N13" s="209">
        <f t="shared" ca="1" si="7"/>
        <v>0.28999999999999998</v>
      </c>
      <c r="O13" s="210">
        <f t="shared" ca="1" si="8"/>
        <v>0.28999999999999998</v>
      </c>
      <c r="P13" s="211">
        <f t="shared" ca="1" si="9"/>
        <v>0.28999999999999998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0.28999999999999998</v>
      </c>
      <c r="AG13" s="215">
        <f ca="1">IF(OFFSET(DATA!$A$4,AG$2+$AD13,$AD$4+$C$4*13)&gt;0,ROUND(OFFSET(DATA!$A$4,AG$2+$AD13,$AD$4+$C$4*13)/OFFSET($AE$4,$AD13,0),3),0)</f>
        <v>0.71599999999999997</v>
      </c>
      <c r="AH13" s="215">
        <f ca="1">IF(OFFSET(DATA!$A$4,AH$3+$AD13,$AD$4+$C$4*13)&gt;0,ROUND(OFFSET(DATA!$A$4,AH$2+$AD13,$AD$4+$C$4*13)/OFFSET(DATA!$A$4,AH$3+$AD13,$AD$4+$C$4*13),3),"")</f>
        <v>0.36199999999999999</v>
      </c>
      <c r="AI13" s="215">
        <f ca="1">IF(OFFSET(DATA!$A$4,AI$3+$AD13,$AD$4+$C$4*13)&gt;0,ROUND(OFFSET(DATA!$A$4,AI$2+$AD13,$AD$4+$C$4*13)/OFFSET(DATA!$A$4,AI$3+$AD13,$AD$4+$C$4*13),3),"")</f>
        <v>0.33300000000000002</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t="str">
        <f ca="1">IF(OFFSET(DATA!$A$4,AP$3+$AD13,$AD$4+$C$4*13)&gt;0,ROUND(OFFSET(DATA!$A$4,AP$2+$AD13,$AD$4+$C$4*13)/OFFSET(DATA!$A$4,AP$3+$AD13,$AD$4+$C$4*13),3),"")</f>
        <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4.2309999999999999</v>
      </c>
      <c r="AV13" s="215" t="str">
        <f ca="1">IF(OFFSET(DATA!$A$4,AV$3+$AD13,$AD$4+$C$4*13)&gt;0,ROUND(OFFSET(DATA!$A$4,AV$2+$AD13,$AD$4+$C$4*13)/OFFSET(DATA!$A$4,AV$3+$AD13,$AD$4+$C$4*13),3),"")</f>
        <v/>
      </c>
      <c r="AW13" s="215">
        <f ca="1">IF(OFFSET(DATA!$A$4,AW$3+$AD13,$AD$4+$C$4*13)&gt;0,ROUND(OFFSET(DATA!$A$4,AW$2+$AD13,$AD$4+$C$4*13)/OFFSET(DATA!$A$4,AW$3+$AD13,$AD$4+$C$4*13),3),"")</f>
        <v>0.23200000000000001</v>
      </c>
      <c r="AX13" s="215">
        <f ca="1">IF(OFFSET(DATA!$A$4,AX$3+$AD13,$AD$4+$C$4*13)&gt;0,ROUND(OFFSET(DATA!$A$4,AX$2+$AD13,$AD$4+$C$4*13)/OFFSET(DATA!$A$4,AX$3+$AD13,$AD$4+$C$4*13),3),"")</f>
        <v>2.4E-2</v>
      </c>
      <c r="AY13" s="215">
        <f ca="1">IF(OFFSET(DATA!$A$4,AY$3+$AD13,$AD$4+$C$4*13)&gt;0,ROUND(OFFSET(DATA!$A$4,AY$2+$AD13,$AD$4+$C$4*13)/OFFSET(DATA!$A$4,AY$3+$AD13,$AD$4+$C$4*13),3),"")</f>
        <v>0</v>
      </c>
      <c r="AZ13" s="215">
        <f ca="1">IF(OFFSET(DATA!$A$4,AZ$3+$AD13,$AD$4+$C$4*13)&gt;0,ROUND(OFFSET(DATA!$A$4,AZ$2+$AD13,$AD$4+$C$4*13)/OFFSET(DATA!$A$4,AZ$3+$AD13,$AD$4+$C$4*13),3),"")</f>
        <v>0.223</v>
      </c>
      <c r="BA13" s="215">
        <f ca="1">IF(OFFSET(DATA!$A$4,BA$3+$AD13,$AD$4+$C$4*13)&gt;0,ROUND(OFFSET(DATA!$A$4,BA$2+$AD13,$AD$4+$C$4*13)/OFFSET(DATA!$A$4,BA$3+$AD13,$AD$4+$C$4*13),3),"")</f>
        <v>3.2000000000000001E-2</v>
      </c>
      <c r="BB13" s="215">
        <f ca="1">IF(OFFSET(DATA!$A$4,BB$3+$AD13,$AD$4+$C$4*13)&gt;0,ROUND(OFFSET(DATA!$A$4,BB$2+$AD13,$AD$4+$C$4*13)/OFFSET(DATA!$A$4,BB$3+$AD13,$AD$4+$C$4*13),3),"")</f>
        <v>0</v>
      </c>
      <c r="BC13" s="215">
        <f ca="1">IF(OFFSET(DATA!$A$4,BC$2+$AD13,$AD$4+$C$4*13)&gt;0,ROUND(OFFSET(DATA!$A$4,BC$2+$AD13,$AD$4+$C$4*13)/OFFSET($AE$4,$AD13,0),3),0)</f>
        <v>0.77100000000000002</v>
      </c>
      <c r="BD13" s="215">
        <f ca="1">IF(OFFSET(DATA!$A$4,BD$3+$AD13,$AD$4+$C$4*13)&gt;0,ROUND(OFFSET(DATA!$A$4,BD$2+$AD13,$AD$4+$C$4*13)/OFFSET(DATA!$A$4,BD$3+$AD13,$AD$4+$C$4*13),3),"")</f>
        <v>0.21199999999999999</v>
      </c>
      <c r="BE13" s="215">
        <f ca="1">IF(OFFSET(DATA!$A$4,BE$3+$AD13,$AD$4+$C$4*13)&gt;0,ROUND(OFFSET(DATA!$A$4,BE$2+$AD13,$AD$4+$C$4*13)/OFFSET(DATA!$A$4,BE$3+$AD13,$AD$4+$C$4*13),3),"")</f>
        <v>0.24099999999999999</v>
      </c>
      <c r="BF13" s="215">
        <f ca="1">IF(OFFSET(DATA!$A$4,BF$3+$AD13,$AD$4+$C$4*13)&gt;0,ROUND(OFFSET(DATA!$A$4,BF$2+$AD13,$AD$4+$C$4*13)/OFFSET(DATA!$A$4,BF$3+$AD13,$AD$4+$C$4*13),3),"")</f>
        <v>0.28199999999999997</v>
      </c>
      <c r="BG13" s="215">
        <f ca="1">IF(OFFSET(DATA!$A$4,BG$2+$AD13,$AD$4+$C$4*13)&gt;0,ROUND(OFFSET(DATA!$A$4,BG$2+$AD13,$AD$4+$C$4*13)/OFFSET($AE$4,$AD13,0),3),0)</f>
        <v>0.83199999999999996</v>
      </c>
      <c r="BH13" s="215">
        <f ca="1">IF(OFFSET(DATA!$A$4,BH$3+$AD13,$AD$4+$C$4*13)&gt;0,ROUND(OFFSET(DATA!$A$4,BH$2+$AD13,$AD$4+$C$4*13)/OFFSET(DATA!$A$4,BH$3+$AD13,$AD$4+$C$4*13),3),"")</f>
        <v>5.2999999999999999E-2</v>
      </c>
      <c r="BI13" s="215">
        <f ca="1">IF(OFFSET(DATA!$A$4,BI$3+$AD13,$AD$4+$C$4*13)&gt;0,ROUND(OFFSET(DATA!$A$4,BI$2+$AD13,$AD$4+$C$4*13)/OFFSET(DATA!$A$4,BI$3+$AD13,$AD$4+$C$4*13),3),"")</f>
        <v>5.2999999999999999E-2</v>
      </c>
      <c r="BJ13" s="215" t="e">
        <f ca="1">IF(OFFSET(DATA!$A$4,BJ$3+$AD13,$AD$4+$C$4*13)&gt;0,ROUND(OFFSET(DATA!$A$4,BJ$2+$AD13,$AD$4+$C$4*13)/OFFSET(DATA!$A$4,BJ$3+$AD13,$AD$4+$C$4*13),3),"")</f>
        <v>#VALUE!</v>
      </c>
      <c r="BK13" s="215">
        <f ca="1">IF(OFFSET(DATA!$A$4,BK$3+$AD13,$AD$4+$C$4*13)&gt;0,ROUND(OFFSET(DATA!$A$4,BK$2+$AD13,$AD$4+$C$4*13)/OFFSET(DATA!$A$4,BK$3+$AD13,$AD$4+$C$4*13),3),"")</f>
        <v>0.06</v>
      </c>
      <c r="BL13" s="215">
        <f ca="1">IF(OFFSET(DATA!$A$4,BL$3+$AD13,$AD$4+$C$4*13)&gt;0,ROUND(OFFSET(DATA!$A$4,BL$2+$AD13,$AD$4+$C$4*13)/OFFSET(DATA!$A$4,BL$3+$AD13,$AD$4+$C$4*13),3),"")</f>
        <v>0.06</v>
      </c>
      <c r="BM13" s="215" t="e">
        <f ca="1">IF(OFFSET(DATA!$A$4,BM$3+$AD13,$AD$4+$C$4*13)&gt;0,ROUND(OFFSET(DATA!$A$4,BM$2+$AD13,$AD$4+$C$4*13)/OFFSET(DATA!$A$4,BM$3+$AD13,$AD$4+$C$4*13),3),"")</f>
        <v>#VALUE!</v>
      </c>
      <c r="BN13" s="308"/>
      <c r="BO13" s="308"/>
    </row>
    <row r="14" spans="1:67" x14ac:dyDescent="0.2">
      <c r="A14" s="45">
        <v>10</v>
      </c>
      <c r="B14" s="205">
        <f ca="1">OFFSET(DATA!$A$4,LOOK!$A14+60*(LOOK!$B$4-1),$D$4+$C$4*13)</f>
        <v>20</v>
      </c>
      <c r="C14" s="205">
        <f ca="1">IF($A$4=2,OFFSET(GOALS!$AN$4,LOOK!$A14,0),OFFSET(DATA!$A$4,LOOK!$A14+60*(LOOK!$B$4-1)+30,$D$4+$C$4*13))</f>
        <v>70</v>
      </c>
      <c r="D14" s="206">
        <f ca="1">OFFSET(GOALS!$C$4,LOOK!$A14,LOOK!$B$4)</f>
        <v>1</v>
      </c>
      <c r="E14" s="207">
        <f t="shared" ca="1" si="3"/>
        <v>0.8</v>
      </c>
      <c r="F14">
        <f ca="1">IF($D$4=1,0,OFFSET(DATA!$A$4,LOOK!$A14+60*(LOOK!$B$4-1),$D$4-1))</f>
        <v>247</v>
      </c>
      <c r="G14">
        <f ca="1">IF($D$4=1,0,OFFSET(DATA!$A$34,LOOK!$A14+60*(LOOK!$B$4-1),$D$4-1))</f>
        <v>757</v>
      </c>
      <c r="I14">
        <f t="shared" ca="1" si="4"/>
        <v>-227</v>
      </c>
      <c r="J14">
        <f ca="1">IF($A$4=2,OFFSET(GOALS!$AN$4,LOOK!$A14,0),IF($C$4=1,IF(C14="",0,C14-G14),C14))</f>
        <v>-687</v>
      </c>
      <c r="L14" s="208">
        <f t="shared" si="5"/>
        <v>0.8</v>
      </c>
      <c r="M14" s="208">
        <f t="shared" si="6"/>
        <v>1</v>
      </c>
      <c r="N14" s="209">
        <f t="shared" ca="1" si="7"/>
        <v>0.28599999999999998</v>
      </c>
      <c r="O14" s="210">
        <f t="shared" ca="1" si="8"/>
        <v>0.28599999999999998</v>
      </c>
      <c r="P14" s="211">
        <f t="shared" ca="1" si="9"/>
        <v>0.28599999999999998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0.28599999999999998</v>
      </c>
      <c r="AG14" s="215">
        <f ca="1">IF(OFFSET(DATA!$A$4,AG$2+$AD14,$AD$4+$C$4*13)&gt;0,ROUND(OFFSET(DATA!$A$4,AG$2+$AD14,$AD$4+$C$4*13)/OFFSET($AE$4,$AD14,0),3),0)</f>
        <v>0.73699999999999999</v>
      </c>
      <c r="AH14" s="215">
        <f ca="1">IF(OFFSET(DATA!$A$4,AH$3+$AD14,$AD$4+$C$4*13)&gt;0,ROUND(OFFSET(DATA!$A$4,AH$2+$AD14,$AD$4+$C$4*13)/OFFSET(DATA!$A$4,AH$3+$AD14,$AD$4+$C$4*13),3),"")</f>
        <v>0.35499999999999998</v>
      </c>
      <c r="AI14" s="215">
        <f ca="1">IF(OFFSET(DATA!$A$4,AI$3+$AD14,$AD$4+$C$4*13)&gt;0,ROUND(OFFSET(DATA!$A$4,AI$2+$AD14,$AD$4+$C$4*13)/OFFSET(DATA!$A$4,AI$3+$AD14,$AD$4+$C$4*13),3),"")</f>
        <v>0.3</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1.2130000000000001</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5.5</v>
      </c>
      <c r="AV14" s="215" t="str">
        <f ca="1">IF(OFFSET(DATA!$A$4,AV$3+$AD14,$AD$4+$C$4*13)&gt;0,ROUND(OFFSET(DATA!$A$4,AV$2+$AD14,$AD$4+$C$4*13)/OFFSET(DATA!$A$4,AV$3+$AD14,$AD$4+$C$4*13),3),"")</f>
        <v/>
      </c>
      <c r="AW14" s="215">
        <f ca="1">IF(OFFSET(DATA!$A$4,AW$3+$AD14,$AD$4+$C$4*13)&gt;0,ROUND(OFFSET(DATA!$A$4,AW$2+$AD14,$AD$4+$C$4*13)/OFFSET(DATA!$A$4,AW$3+$AD14,$AD$4+$C$4*13),3),"")</f>
        <v>0.38700000000000001</v>
      </c>
      <c r="AX14" s="215">
        <f ca="1">IF(OFFSET(DATA!$A$4,AX$3+$AD14,$AD$4+$C$4*13)&gt;0,ROUND(OFFSET(DATA!$A$4,AX$2+$AD14,$AD$4+$C$4*13)/OFFSET(DATA!$A$4,AX$3+$AD14,$AD$4+$C$4*13),3),"")</f>
        <v>0.11600000000000001</v>
      </c>
      <c r="AY14" s="215">
        <f ca="1">IF(OFFSET(DATA!$A$4,AY$3+$AD14,$AD$4+$C$4*13)&gt;0,ROUND(OFFSET(DATA!$A$4,AY$2+$AD14,$AD$4+$C$4*13)/OFFSET(DATA!$A$4,AY$3+$AD14,$AD$4+$C$4*13),3),"")</f>
        <v>0</v>
      </c>
      <c r="AZ14" s="215">
        <f ca="1">IF(OFFSET(DATA!$A$4,AZ$3+$AD14,$AD$4+$C$4*13)&gt;0,ROUND(OFFSET(DATA!$A$4,AZ$2+$AD14,$AD$4+$C$4*13)/OFFSET(DATA!$A$4,AZ$3+$AD14,$AD$4+$C$4*13),3),"")</f>
        <v>0.30399999999999999</v>
      </c>
      <c r="BA14" s="215">
        <f ca="1">IF(OFFSET(DATA!$A$4,BA$3+$AD14,$AD$4+$C$4*13)&gt;0,ROUND(OFFSET(DATA!$A$4,BA$2+$AD14,$AD$4+$C$4*13)/OFFSET(DATA!$A$4,BA$3+$AD14,$AD$4+$C$4*13),3),"")</f>
        <v>0.09</v>
      </c>
      <c r="BB14" s="215">
        <f ca="1">IF(OFFSET(DATA!$A$4,BB$3+$AD14,$AD$4+$C$4*13)&gt;0,ROUND(OFFSET(DATA!$A$4,BB$2+$AD14,$AD$4+$C$4*13)/OFFSET(DATA!$A$4,BB$3+$AD14,$AD$4+$C$4*13),3),"")</f>
        <v>0</v>
      </c>
      <c r="BC14" s="215">
        <f ca="1">IF(OFFSET(DATA!$A$4,BC$2+$AD14,$AD$4+$C$4*13)&gt;0,ROUND(OFFSET(DATA!$A$4,BC$2+$AD14,$AD$4+$C$4*13)/OFFSET($AE$4,$AD14,0),3),0)</f>
        <v>0.879</v>
      </c>
      <c r="BD14" s="215">
        <f ca="1">IF(OFFSET(DATA!$A$4,BD$3+$AD14,$AD$4+$C$4*13)&gt;0,ROUND(OFFSET(DATA!$A$4,BD$2+$AD14,$AD$4+$C$4*13)/OFFSET(DATA!$A$4,BD$3+$AD14,$AD$4+$C$4*13),3),"")</f>
        <v>0.35099999999999998</v>
      </c>
      <c r="BE14" s="215">
        <f ca="1">IF(OFFSET(DATA!$A$4,BE$3+$AD14,$AD$4+$C$4*13)&gt;0,ROUND(OFFSET(DATA!$A$4,BE$2+$AD14,$AD$4+$C$4*13)/OFFSET(DATA!$A$4,BE$3+$AD14,$AD$4+$C$4*13),3),"")</f>
        <v>0.34499999999999997</v>
      </c>
      <c r="BF14" s="215">
        <f ca="1">IF(OFFSET(DATA!$A$4,BF$3+$AD14,$AD$4+$C$4*13)&gt;0,ROUND(OFFSET(DATA!$A$4,BF$2+$AD14,$AD$4+$C$4*13)/OFFSET(DATA!$A$4,BF$3+$AD14,$AD$4+$C$4*13),3),"")</f>
        <v>0.372</v>
      </c>
      <c r="BG14" s="215">
        <f ca="1">IF(OFFSET(DATA!$A$4,BG$2+$AD14,$AD$4+$C$4*13)&gt;0,ROUND(OFFSET(DATA!$A$4,BG$2+$AD14,$AD$4+$C$4*13)/OFFSET($AE$4,$AD14,0),3),0)</f>
        <v>0.88400000000000001</v>
      </c>
      <c r="BH14" s="215">
        <f ca="1">IF(OFFSET(DATA!$A$4,BH$3+$AD14,$AD$4+$C$4*13)&gt;0,ROUND(OFFSET(DATA!$A$4,BH$2+$AD14,$AD$4+$C$4*13)/OFFSET(DATA!$A$4,BH$3+$AD14,$AD$4+$C$4*13),3),"")</f>
        <v>0.254</v>
      </c>
      <c r="BI14" s="215">
        <f ca="1">IF(OFFSET(DATA!$A$4,BI$3+$AD14,$AD$4+$C$4*13)&gt;0,ROUND(OFFSET(DATA!$A$4,BI$2+$AD14,$AD$4+$C$4*13)/OFFSET(DATA!$A$4,BI$3+$AD14,$AD$4+$C$4*13),3),"")</f>
        <v>0.254</v>
      </c>
      <c r="BJ14" s="215" t="e">
        <f ca="1">IF(OFFSET(DATA!$A$4,BJ$3+$AD14,$AD$4+$C$4*13)&gt;0,ROUND(OFFSET(DATA!$A$4,BJ$2+$AD14,$AD$4+$C$4*13)/OFFSET(DATA!$A$4,BJ$3+$AD14,$AD$4+$C$4*13),3),"")</f>
        <v>#VALUE!</v>
      </c>
      <c r="BK14" s="215">
        <f ca="1">IF(OFFSET(DATA!$A$4,BK$3+$AD14,$AD$4+$C$4*13)&gt;0,ROUND(OFFSET(DATA!$A$4,BK$2+$AD14,$AD$4+$C$4*13)/OFFSET(DATA!$A$4,BK$3+$AD14,$AD$4+$C$4*13),3),"")</f>
        <v>0.314</v>
      </c>
      <c r="BL14" s="215">
        <f ca="1">IF(OFFSET(DATA!$A$4,BL$3+$AD14,$AD$4+$C$4*13)&gt;0,ROUND(OFFSET(DATA!$A$4,BL$2+$AD14,$AD$4+$C$4*13)/OFFSET(DATA!$A$4,BL$3+$AD14,$AD$4+$C$4*13),3),"")</f>
        <v>0.315</v>
      </c>
      <c r="BM14" s="215" t="e">
        <f ca="1">IF(OFFSET(DATA!$A$4,BM$3+$AD14,$AD$4+$C$4*13)&gt;0,ROUND(OFFSET(DATA!$A$4,BM$2+$AD14,$AD$4+$C$4*13)/OFFSET(DATA!$A$4,BM$3+$AD14,$AD$4+$C$4*13),3),"")</f>
        <v>#VALUE!</v>
      </c>
      <c r="BN14" s="308"/>
      <c r="BO14" s="308"/>
    </row>
    <row r="15" spans="1:67" x14ac:dyDescent="0.2">
      <c r="A15" s="45">
        <v>11</v>
      </c>
      <c r="B15" s="205">
        <f ca="1">OFFSET(DATA!$A$4,LOOK!$A15+60*(LOOK!$B$4-1),$D$4+$C$4*13)</f>
        <v>63</v>
      </c>
      <c r="C15" s="205">
        <f ca="1">IF($A$4=2,OFFSET(GOALS!$AN$4,LOOK!$A15,0),OFFSET(DATA!$A$4,LOOK!$A15+60*(LOOK!$B$4-1)+30,$D$4+$C$4*13))</f>
        <v>137</v>
      </c>
      <c r="D15" s="206">
        <f ca="1">OFFSET(GOALS!$C$4,LOOK!$A15,LOOK!$B$4)</f>
        <v>1</v>
      </c>
      <c r="E15" s="207">
        <f t="shared" ca="1" si="3"/>
        <v>0.8</v>
      </c>
      <c r="F15">
        <f ca="1">IF($D$4=1,0,OFFSET(DATA!$A$4,LOOK!$A15+60*(LOOK!$B$4-1),$D$4-1))</f>
        <v>481</v>
      </c>
      <c r="G15">
        <f ca="1">IF($D$4=1,0,OFFSET(DATA!$A$34,LOOK!$A15+60*(LOOK!$B$4-1),$D$4-1))</f>
        <v>1288</v>
      </c>
      <c r="I15">
        <f t="shared" ca="1" si="4"/>
        <v>-418</v>
      </c>
      <c r="J15">
        <f ca="1">IF($A$4=2,OFFSET(GOALS!$AN$4,LOOK!$A15,0),IF($C$4=1,IF(C15="",0,C15-G15),C15))</f>
        <v>-1151</v>
      </c>
      <c r="L15" s="208">
        <f t="shared" si="5"/>
        <v>0.8</v>
      </c>
      <c r="M15" s="208">
        <f t="shared" si="6"/>
        <v>1</v>
      </c>
      <c r="N15" s="209">
        <f t="shared" ca="1" si="7"/>
        <v>0.46</v>
      </c>
      <c r="O15" s="210">
        <f t="shared" ca="1" si="8"/>
        <v>0.46</v>
      </c>
      <c r="P15" s="211">
        <f t="shared" ca="1" si="9"/>
        <v>0.46</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0.46</v>
      </c>
      <c r="AG15" s="215">
        <f ca="1">IF(OFFSET(DATA!$A$4,AG$2+$AD15,$AD$4+$C$4*13)&gt;0,ROUND(OFFSET(DATA!$A$4,AG$2+$AD15,$AD$4+$C$4*13)/OFFSET($AE$4,$AD15,0),3),0)</f>
        <v>0.81599999999999995</v>
      </c>
      <c r="AH15" s="215">
        <f ca="1">IF(OFFSET(DATA!$A$4,AH$3+$AD15,$AD$4+$C$4*13)&gt;0,ROUND(OFFSET(DATA!$A$4,AH$2+$AD15,$AD$4+$C$4*13)/OFFSET(DATA!$A$4,AH$3+$AD15,$AD$4+$C$4*13),3),"")</f>
        <v>0.5</v>
      </c>
      <c r="AI15" s="215">
        <f ca="1">IF(OFFSET(DATA!$A$4,AI$3+$AD15,$AD$4+$C$4*13)&gt;0,ROUND(OFFSET(DATA!$A$4,AI$2+$AD15,$AD$4+$C$4*13)/OFFSET(DATA!$A$4,AI$3+$AD15,$AD$4+$C$4*13),3),"")</f>
        <v>0.56000000000000005</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1</v>
      </c>
      <c r="AM15" s="215">
        <f ca="1">IF(OFFSET(DATA!$A$4,AM$2+$AD15,$AD$4+$C$4*13)&gt;0,ROUND(OFFSET(DATA!$A$4,AM$2+$AD15,$AD$4+$C$4*13)/OFFSET($AE$4,$AD15,0),3),0)</f>
        <v>1.1419999999999999</v>
      </c>
      <c r="AN15" s="215">
        <f ca="1">IF(OFFSET(DATA!$A$4,AN$3+$AD15,$AD$4+$C$4*13)&gt;0,ROUND(OFFSET(DATA!$A$4,AN$2+$AD15,$AD$4+$C$4*13)/OFFSET(DATA!$A$4,AN$3+$AD15,$AD$4+$C$4*13),3),"")</f>
        <v>1</v>
      </c>
      <c r="AO15" s="215">
        <f ca="1">IF(OFFSET(DATA!$A$4,AO$2+$AD15,$AD$4+$C$4*13)&gt;0,ROUND(OFFSET(DATA!$A$4,AO$2+$AD15,$AD$4+$C$4*13)/OFFSET($AE$4,$AD15,0),3),0)</f>
        <v>1.1419999999999999</v>
      </c>
      <c r="AP15" s="215">
        <f ca="1">IF(OFFSET(DATA!$A$4,AP$3+$AD15,$AD$4+$C$4*13)&gt;0,ROUND(OFFSET(DATA!$A$4,AP$2+$AD15,$AD$4+$C$4*13)/OFFSET(DATA!$A$4,AP$3+$AD15,$AD$4+$C$4*13),3),"")</f>
        <v>1</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8.8130000000000006</v>
      </c>
      <c r="AV15" s="215" t="str">
        <f ca="1">IF(OFFSET(DATA!$A$4,AV$3+$AD15,$AD$4+$C$4*13)&gt;0,ROUND(OFFSET(DATA!$A$4,AV$2+$AD15,$AD$4+$C$4*13)/OFFSET(DATA!$A$4,AV$3+$AD15,$AD$4+$C$4*13),3),"")</f>
        <v/>
      </c>
      <c r="AW15" s="215">
        <f ca="1">IF(OFFSET(DATA!$A$4,AW$3+$AD15,$AD$4+$C$4*13)&gt;0,ROUND(OFFSET(DATA!$A$4,AW$2+$AD15,$AD$4+$C$4*13)/OFFSET(DATA!$A$4,AW$3+$AD15,$AD$4+$C$4*13),3),"")</f>
        <v>0.42799999999999999</v>
      </c>
      <c r="AX15" s="215">
        <f ca="1">IF(OFFSET(DATA!$A$4,AX$3+$AD15,$AD$4+$C$4*13)&gt;0,ROUND(OFFSET(DATA!$A$4,AX$2+$AD15,$AD$4+$C$4*13)/OFFSET(DATA!$A$4,AX$3+$AD15,$AD$4+$C$4*13),3),"")</f>
        <v>4.5999999999999999E-2</v>
      </c>
      <c r="AY15" s="215">
        <f ca="1">IF(OFFSET(DATA!$A$4,AY$3+$AD15,$AD$4+$C$4*13)&gt;0,ROUND(OFFSET(DATA!$A$4,AY$2+$AD15,$AD$4+$C$4*13)/OFFSET(DATA!$A$4,AY$3+$AD15,$AD$4+$C$4*13),3),"")</f>
        <v>0</v>
      </c>
      <c r="AZ15" s="215">
        <f ca="1">IF(OFFSET(DATA!$A$4,AZ$3+$AD15,$AD$4+$C$4*13)&gt;0,ROUND(OFFSET(DATA!$A$4,AZ$2+$AD15,$AD$4+$C$4*13)/OFFSET(DATA!$A$4,AZ$3+$AD15,$AD$4+$C$4*13),3),"")</f>
        <v>0.32500000000000001</v>
      </c>
      <c r="BA15" s="215">
        <f ca="1">IF(OFFSET(DATA!$A$4,BA$3+$AD15,$AD$4+$C$4*13)&gt;0,ROUND(OFFSET(DATA!$A$4,BA$2+$AD15,$AD$4+$C$4*13)/OFFSET(DATA!$A$4,BA$3+$AD15,$AD$4+$C$4*13),3),"")</f>
        <v>0.04</v>
      </c>
      <c r="BB15" s="215">
        <f ca="1">IF(OFFSET(DATA!$A$4,BB$3+$AD15,$AD$4+$C$4*13)&gt;0,ROUND(OFFSET(DATA!$A$4,BB$2+$AD15,$AD$4+$C$4*13)/OFFSET(DATA!$A$4,BB$3+$AD15,$AD$4+$C$4*13),3),"")</f>
        <v>0</v>
      </c>
      <c r="BC15" s="215">
        <f ca="1">IF(OFFSET(DATA!$A$4,BC$2+$AD15,$AD$4+$C$4*13)&gt;0,ROUND(OFFSET(DATA!$A$4,BC$2+$AD15,$AD$4+$C$4*13)/OFFSET($AE$4,$AD15,0),3),0)</f>
        <v>0.85099999999999998</v>
      </c>
      <c r="BD15" s="215">
        <f ca="1">IF(OFFSET(DATA!$A$4,BD$3+$AD15,$AD$4+$C$4*13)&gt;0,ROUND(OFFSET(DATA!$A$4,BD$2+$AD15,$AD$4+$C$4*13)/OFFSET(DATA!$A$4,BD$3+$AD15,$AD$4+$C$4*13),3),"")</f>
        <v>0.376</v>
      </c>
      <c r="BE15" s="215">
        <f ca="1">IF(OFFSET(DATA!$A$4,BE$3+$AD15,$AD$4+$C$4*13)&gt;0,ROUND(OFFSET(DATA!$A$4,BE$2+$AD15,$AD$4+$C$4*13)/OFFSET(DATA!$A$4,BE$3+$AD15,$AD$4+$C$4*13),3),"")</f>
        <v>0.25900000000000001</v>
      </c>
      <c r="BF15" s="215">
        <f ca="1">IF(OFFSET(DATA!$A$4,BF$3+$AD15,$AD$4+$C$4*13)&gt;0,ROUND(OFFSET(DATA!$A$4,BF$2+$AD15,$AD$4+$C$4*13)/OFFSET(DATA!$A$4,BF$3+$AD15,$AD$4+$C$4*13),3),"")</f>
        <v>0.47299999999999998</v>
      </c>
      <c r="BG15" s="215">
        <f ca="1">IF(OFFSET(DATA!$A$4,BG$2+$AD15,$AD$4+$C$4*13)&gt;0,ROUND(OFFSET(DATA!$A$4,BG$2+$AD15,$AD$4+$C$4*13)/OFFSET($AE$4,$AD15,0),3),0)</f>
        <v>0.91400000000000003</v>
      </c>
      <c r="BH15" s="215">
        <f ca="1">IF(OFFSET(DATA!$A$4,BH$3+$AD15,$AD$4+$C$4*13)&gt;0,ROUND(OFFSET(DATA!$A$4,BH$2+$AD15,$AD$4+$C$4*13)/OFFSET(DATA!$A$4,BH$3+$AD15,$AD$4+$C$4*13),3),"")</f>
        <v>4.4999999999999998E-2</v>
      </c>
      <c r="BI15" s="215">
        <f ca="1">IF(OFFSET(DATA!$A$4,BI$3+$AD15,$AD$4+$C$4*13)&gt;0,ROUND(OFFSET(DATA!$A$4,BI$2+$AD15,$AD$4+$C$4*13)/OFFSET(DATA!$A$4,BI$3+$AD15,$AD$4+$C$4*13),3),"")</f>
        <v>4.4999999999999998E-2</v>
      </c>
      <c r="BJ15" s="215" t="e">
        <f ca="1">IF(OFFSET(DATA!$A$4,BJ$3+$AD15,$AD$4+$C$4*13)&gt;0,ROUND(OFFSET(DATA!$A$4,BJ$2+$AD15,$AD$4+$C$4*13)/OFFSET(DATA!$A$4,BJ$3+$AD15,$AD$4+$C$4*13),3),"")</f>
        <v>#VALUE!</v>
      </c>
      <c r="BK15" s="215">
        <f ca="1">IF(OFFSET(DATA!$A$4,BK$3+$AD15,$AD$4+$C$4*13)&gt;0,ROUND(OFFSET(DATA!$A$4,BK$2+$AD15,$AD$4+$C$4*13)/OFFSET(DATA!$A$4,BK$3+$AD15,$AD$4+$C$4*13),3),"")</f>
        <v>7.9000000000000001E-2</v>
      </c>
      <c r="BL15" s="215">
        <f ca="1">IF(OFFSET(DATA!$A$4,BL$3+$AD15,$AD$4+$C$4*13)&gt;0,ROUND(OFFSET(DATA!$A$4,BL$2+$AD15,$AD$4+$C$4*13)/OFFSET(DATA!$A$4,BL$3+$AD15,$AD$4+$C$4*13),3),"")</f>
        <v>7.9000000000000001E-2</v>
      </c>
      <c r="BM15" s="215" t="e">
        <f ca="1">IF(OFFSET(DATA!$A$4,BM$3+$AD15,$AD$4+$C$4*13)&gt;0,ROUND(OFFSET(DATA!$A$4,BM$2+$AD15,$AD$4+$C$4*13)/OFFSET(DATA!$A$4,BM$3+$AD15,$AD$4+$C$4*13),3),"")</f>
        <v>#VALUE!</v>
      </c>
      <c r="BN15" s="308"/>
      <c r="BO15" s="308"/>
    </row>
    <row r="16" spans="1:67" x14ac:dyDescent="0.2">
      <c r="A16" s="45">
        <v>12</v>
      </c>
      <c r="B16" s="205">
        <f ca="1">OFFSET(DATA!$A$4,LOOK!$A16+60*(LOOK!$B$4-1),$D$4+$C$4*13)</f>
        <v>125</v>
      </c>
      <c r="C16" s="205">
        <f ca="1">IF($A$4=2,OFFSET(GOALS!$AN$4,LOOK!$A16,0),OFFSET(DATA!$A$4,LOOK!$A16+60*(LOOK!$B$4-1)+30,$D$4+$C$4*13))</f>
        <v>306</v>
      </c>
      <c r="D16" s="206">
        <f ca="1">OFFSET(GOALS!$C$4,LOOK!$A16,LOOK!$B$4)</f>
        <v>1</v>
      </c>
      <c r="E16" s="207">
        <f t="shared" ca="1" si="3"/>
        <v>0.8</v>
      </c>
      <c r="F16">
        <f ca="1">IF($D$4=1,0,OFFSET(DATA!$A$4,LOOK!$A16+60*(LOOK!$B$4-1),$D$4-1))</f>
        <v>1274</v>
      </c>
      <c r="G16">
        <f ca="1">IF($D$4=1,0,OFFSET(DATA!$A$34,LOOK!$A16+60*(LOOK!$B$4-1),$D$4-1))</f>
        <v>3358</v>
      </c>
      <c r="I16">
        <f t="shared" ca="1" si="4"/>
        <v>-1149</v>
      </c>
      <c r="J16">
        <f ca="1">IF($A$4=2,OFFSET(GOALS!$AN$4,LOOK!$A16,0),IF($C$4=1,IF(C16="",0,C16-G16),C16))</f>
        <v>-3052</v>
      </c>
      <c r="L16" s="208">
        <f t="shared" si="5"/>
        <v>0.8</v>
      </c>
      <c r="M16" s="208">
        <f t="shared" si="6"/>
        <v>1</v>
      </c>
      <c r="N16" s="209">
        <f t="shared" ca="1" si="7"/>
        <v>0.40799999999999997</v>
      </c>
      <c r="O16" s="210">
        <f t="shared" ca="1" si="8"/>
        <v>0.40799999999999997</v>
      </c>
      <c r="P16" s="211">
        <f t="shared" ca="1" si="9"/>
        <v>0.40799999999999997</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0.40799999999999997</v>
      </c>
      <c r="AG16" s="215">
        <f ca="1">IF(OFFSET(DATA!$A$4,AG$2+$AD16,$AD$4+$C$4*13)&gt;0,ROUND(OFFSET(DATA!$A$4,AG$2+$AD16,$AD$4+$C$4*13)/OFFSET($AE$4,$AD16,0),3),0)</f>
        <v>0.72499999999999998</v>
      </c>
      <c r="AH16" s="215">
        <f ca="1">IF(OFFSET(DATA!$A$4,AH$3+$AD16,$AD$4+$C$4*13)&gt;0,ROUND(OFFSET(DATA!$A$4,AH$2+$AD16,$AD$4+$C$4*13)/OFFSET(DATA!$A$4,AH$3+$AD16,$AD$4+$C$4*13),3),"")</f>
        <v>0.43</v>
      </c>
      <c r="AI16" s="215">
        <f ca="1">IF(OFFSET(DATA!$A$4,AI$3+$AD16,$AD$4+$C$4*13)&gt;0,ROUND(OFFSET(DATA!$A$4,AI$2+$AD16,$AD$4+$C$4*13)/OFFSET(DATA!$A$4,AI$3+$AD16,$AD$4+$C$4*13),3),"")</f>
        <v>0.45600000000000002</v>
      </c>
      <c r="AJ16" s="215">
        <f ca="1">IF(OFFSET(DATA!$A$4,AJ$3+$AD16,$AD$4+$C$4*13)&gt;0,ROUND(OFFSET(DATA!$A$4,AJ$2+$AD16,$AD$4+$C$4*13)/OFFSET(DATA!$A$4,AJ$3+$AD16,$AD$4+$C$4*13),3),"")</f>
        <v>0.72399999999999998</v>
      </c>
      <c r="AK16" s="215">
        <f ca="1">IF(OFFSET(DATA!$A$4,AK$3+$AD16,$AD$4+$C$4*13)&gt;0,ROUND(OFFSET(DATA!$A$4,AK$2+$AD16,$AD$4+$C$4*13)/OFFSET(DATA!$A$4,AK$3+$AD16,$AD$4+$C$4*13),3),"")</f>
        <v>0.90900000000000003</v>
      </c>
      <c r="AL16" s="215">
        <f ca="1">IF(OFFSET(DATA!$A$4,AL$3+$AD16,$AD$4+$C$4*13)&gt;0,ROUND(OFFSET(DATA!$A$4,AL$2+$AD16,$AD$4+$C$4*13)/OFFSET(DATA!$A$4,AL$3+$AD16,$AD$4+$C$4*13),3),"")</f>
        <v>1</v>
      </c>
      <c r="AM16" s="215">
        <f ca="1">IF(OFFSET(DATA!$A$4,AM$2+$AD16,$AD$4+$C$4*13)&gt;0,ROUND(OFFSET(DATA!$A$4,AM$2+$AD16,$AD$4+$C$4*13)/OFFSET($AE$4,$AD16,0),3),0)</f>
        <v>0.90400000000000003</v>
      </c>
      <c r="AN16" s="215">
        <f ca="1">IF(OFFSET(DATA!$A$4,AN$3+$AD16,$AD$4+$C$4*13)&gt;0,ROUND(OFFSET(DATA!$A$4,AN$2+$AD16,$AD$4+$C$4*13)/OFFSET(DATA!$A$4,AN$3+$AD16,$AD$4+$C$4*13),3),"")</f>
        <v>0.90900000000000003</v>
      </c>
      <c r="AO16" s="215">
        <f ca="1">IF(OFFSET(DATA!$A$4,AO$2+$AD16,$AD$4+$C$4*13)&gt;0,ROUND(OFFSET(DATA!$A$4,AO$2+$AD16,$AD$4+$C$4*13)/OFFSET($AE$4,$AD16,0),3),0)</f>
        <v>1.1299999999999999</v>
      </c>
      <c r="AP16" s="215">
        <f ca="1">IF(OFFSET(DATA!$A$4,AP$3+$AD16,$AD$4+$C$4*13)&gt;0,ROUND(OFFSET(DATA!$A$4,AP$2+$AD16,$AD$4+$C$4*13)/OFFSET(DATA!$A$4,AP$3+$AD16,$AD$4+$C$4*13),3),"")</f>
        <v>0.98799999999999999</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0.96399999999999997</v>
      </c>
      <c r="AT16" s="215">
        <f ca="1">IF(OFFSET(DATA!$A$4,AT$3+$AD16,$AD$4+$C$4*13)&gt;0,ROUND(OFFSET(DATA!$A$4,AT$2+$AD16,$AD$4+$C$4*13)/OFFSET(DATA!$A$4,AT$3+$AD16,$AD$4+$C$4*13),3),"")</f>
        <v>1</v>
      </c>
      <c r="AU16" s="215">
        <f ca="1">IF(OFFSET(DATA!$A$4,AU$3+$AD16,$AD$4+$C$4*13)&gt;0,ROUND(OFFSET(DATA!$A$4,AU$2+$AD16,$AD$4+$C$4*13)/OFFSET(DATA!$A$4,AU$3+$AD16,$AD$4+$C$4*13),3),"")</f>
        <v>2.0920000000000001</v>
      </c>
      <c r="AV16" s="215">
        <f ca="1">IF(OFFSET(DATA!$A$4,AV$3+$AD16,$AD$4+$C$4*13)&gt;0,ROUND(OFFSET(DATA!$A$4,AV$2+$AD16,$AD$4+$C$4*13)/OFFSET(DATA!$A$4,AV$3+$AD16,$AD$4+$C$4*13),3),"")</f>
        <v>380</v>
      </c>
      <c r="AW16" s="215">
        <f ca="1">IF(OFFSET(DATA!$A$4,AW$3+$AD16,$AD$4+$C$4*13)&gt;0,ROUND(OFFSET(DATA!$A$4,AW$2+$AD16,$AD$4+$C$4*13)/OFFSET(DATA!$A$4,AW$3+$AD16,$AD$4+$C$4*13),3),"")</f>
        <v>0.35899999999999999</v>
      </c>
      <c r="AX16" s="215">
        <f ca="1">IF(OFFSET(DATA!$A$4,AX$3+$AD16,$AD$4+$C$4*13)&gt;0,ROUND(OFFSET(DATA!$A$4,AX$2+$AD16,$AD$4+$C$4*13)/OFFSET(DATA!$A$4,AX$3+$AD16,$AD$4+$C$4*13),3),"")</f>
        <v>0.151</v>
      </c>
      <c r="AY16" s="215">
        <f ca="1">IF(OFFSET(DATA!$A$4,AY$3+$AD16,$AD$4+$C$4*13)&gt;0,ROUND(OFFSET(DATA!$A$4,AY$2+$AD16,$AD$4+$C$4*13)/OFFSET(DATA!$A$4,AY$3+$AD16,$AD$4+$C$4*13),3),"")</f>
        <v>0</v>
      </c>
      <c r="AZ16" s="215">
        <f ca="1">IF(OFFSET(DATA!$A$4,AZ$3+$AD16,$AD$4+$C$4*13)&gt;0,ROUND(OFFSET(DATA!$A$4,AZ$2+$AD16,$AD$4+$C$4*13)/OFFSET(DATA!$A$4,AZ$3+$AD16,$AD$4+$C$4*13),3),"")</f>
        <v>0.29199999999999998</v>
      </c>
      <c r="BA16" s="215">
        <f ca="1">IF(OFFSET(DATA!$A$4,BA$3+$AD16,$AD$4+$C$4*13)&gt;0,ROUND(OFFSET(DATA!$A$4,BA$2+$AD16,$AD$4+$C$4*13)/OFFSET(DATA!$A$4,BA$3+$AD16,$AD$4+$C$4*13),3),"")</f>
        <v>0.10100000000000001</v>
      </c>
      <c r="BB16" s="215">
        <f ca="1">IF(OFFSET(DATA!$A$4,BB$3+$AD16,$AD$4+$C$4*13)&gt;0,ROUND(OFFSET(DATA!$A$4,BB$2+$AD16,$AD$4+$C$4*13)/OFFSET(DATA!$A$4,BB$3+$AD16,$AD$4+$C$4*13),3),"")</f>
        <v>0</v>
      </c>
      <c r="BC16" s="215">
        <f ca="1">IF(OFFSET(DATA!$A$4,BC$2+$AD16,$AD$4+$C$4*13)&gt;0,ROUND(OFFSET(DATA!$A$4,BC$2+$AD16,$AD$4+$C$4*13)/OFFSET($AE$4,$AD16,0),3),0)</f>
        <v>0.747</v>
      </c>
      <c r="BD16" s="215">
        <f ca="1">IF(OFFSET(DATA!$A$4,BD$3+$AD16,$AD$4+$C$4*13)&gt;0,ROUND(OFFSET(DATA!$A$4,BD$2+$AD16,$AD$4+$C$4*13)/OFFSET(DATA!$A$4,BD$3+$AD16,$AD$4+$C$4*13),3),"")</f>
        <v>0.27500000000000002</v>
      </c>
      <c r="BE16" s="215">
        <f ca="1">IF(OFFSET(DATA!$A$4,BE$3+$AD16,$AD$4+$C$4*13)&gt;0,ROUND(OFFSET(DATA!$A$4,BE$2+$AD16,$AD$4+$C$4*13)/OFFSET(DATA!$A$4,BE$3+$AD16,$AD$4+$C$4*13),3),"")</f>
        <v>0.34300000000000003</v>
      </c>
      <c r="BF16" s="215">
        <f ca="1">IF(OFFSET(DATA!$A$4,BF$3+$AD16,$AD$4+$C$4*13)&gt;0,ROUND(OFFSET(DATA!$A$4,BF$2+$AD16,$AD$4+$C$4*13)/OFFSET(DATA!$A$4,BF$3+$AD16,$AD$4+$C$4*13),3),"")</f>
        <v>0.40500000000000003</v>
      </c>
      <c r="BG16" s="215">
        <f ca="1">IF(OFFSET(DATA!$A$4,BG$2+$AD16,$AD$4+$C$4*13)&gt;0,ROUND(OFFSET(DATA!$A$4,BG$2+$AD16,$AD$4+$C$4*13)/OFFSET($AE$4,$AD16,0),3),0)</f>
        <v>0.9</v>
      </c>
      <c r="BH16" s="215">
        <f ca="1">IF(OFFSET(DATA!$A$4,BH$3+$AD16,$AD$4+$C$4*13)&gt;0,ROUND(OFFSET(DATA!$A$4,BH$2+$AD16,$AD$4+$C$4*13)/OFFSET(DATA!$A$4,BH$3+$AD16,$AD$4+$C$4*13),3),"")</f>
        <v>0.129</v>
      </c>
      <c r="BI16" s="215">
        <f ca="1">IF(OFFSET(DATA!$A$4,BI$3+$AD16,$AD$4+$C$4*13)&gt;0,ROUND(OFFSET(DATA!$A$4,BI$2+$AD16,$AD$4+$C$4*13)/OFFSET(DATA!$A$4,BI$3+$AD16,$AD$4+$C$4*13),3),"")</f>
        <v>0.129</v>
      </c>
      <c r="BJ16" s="215">
        <f ca="1">IF(OFFSET(DATA!$A$4,BJ$3+$AD16,$AD$4+$C$4*13)&gt;0,ROUND(OFFSET(DATA!$A$4,BJ$2+$AD16,$AD$4+$C$4*13)/OFFSET(DATA!$A$4,BJ$3+$AD16,$AD$4+$C$4*13),3),"")</f>
        <v>0.28599999999999998</v>
      </c>
      <c r="BK16" s="215">
        <f ca="1">IF(OFFSET(DATA!$A$4,BK$3+$AD16,$AD$4+$C$4*13)&gt;0,ROUND(OFFSET(DATA!$A$4,BK$2+$AD16,$AD$4+$C$4*13)/OFFSET(DATA!$A$4,BK$3+$AD16,$AD$4+$C$4*13),3),"")</f>
        <v>0.14399999999999999</v>
      </c>
      <c r="BL16" s="215">
        <f ca="1">IF(OFFSET(DATA!$A$4,BL$3+$AD16,$AD$4+$C$4*13)&gt;0,ROUND(OFFSET(DATA!$A$4,BL$2+$AD16,$AD$4+$C$4*13)/OFFSET(DATA!$A$4,BL$3+$AD16,$AD$4+$C$4*13),3),"")</f>
        <v>0.14399999999999999</v>
      </c>
      <c r="BM16" s="215" t="e">
        <f ca="1">IF(OFFSET(DATA!$A$4,BM$3+$AD16,$AD$4+$C$4*13)&gt;0,ROUND(OFFSET(DATA!$A$4,BM$2+$AD16,$AD$4+$C$4*13)/OFFSET(DATA!$A$4,BM$3+$AD16,$AD$4+$C$4*13),3),"")</f>
        <v>#VALUE!</v>
      </c>
      <c r="BN16" s="308"/>
      <c r="BO16" s="308"/>
    </row>
    <row r="17" spans="1:67" x14ac:dyDescent="0.2">
      <c r="A17" s="45">
        <v>13</v>
      </c>
      <c r="B17" s="205">
        <f ca="1">OFFSET(DATA!$A$4,LOOK!$A17+60*(LOOK!$B$4-1),$D$4+$C$4*13)</f>
        <v>15</v>
      </c>
      <c r="C17" s="205">
        <f ca="1">IF($A$4=2,OFFSET(GOALS!$AN$4,LOOK!$A17,0),OFFSET(DATA!$A$4,LOOK!$A17+60*(LOOK!$B$4-1)+30,$D$4+$C$4*13))</f>
        <v>30</v>
      </c>
      <c r="D17" s="206">
        <f ca="1">OFFSET(GOALS!$C$4,LOOK!$A17,LOOK!$B$4)</f>
        <v>1</v>
      </c>
      <c r="E17" s="207">
        <f t="shared" ca="1" si="3"/>
        <v>0.8</v>
      </c>
      <c r="F17">
        <f ca="1">IF($D$4=1,0,OFFSET(DATA!$A$4,LOOK!$A17+60*(LOOK!$B$4-1),$D$4-1))</f>
        <v>199</v>
      </c>
      <c r="G17">
        <f ca="1">IF($D$4=1,0,OFFSET(DATA!$A$34,LOOK!$A17+60*(LOOK!$B$4-1),$D$4-1))</f>
        <v>595</v>
      </c>
      <c r="I17">
        <f t="shared" ca="1" si="4"/>
        <v>-184</v>
      </c>
      <c r="J17">
        <f ca="1">IF($A$4=2,OFFSET(GOALS!$AN$4,LOOK!$A17,0),IF($C$4=1,IF(C17="",0,C17-G17),C17))</f>
        <v>-565</v>
      </c>
      <c r="L17" s="208">
        <f t="shared" si="5"/>
        <v>0.8</v>
      </c>
      <c r="M17" s="208">
        <f t="shared" si="6"/>
        <v>1</v>
      </c>
      <c r="N17" s="209">
        <f t="shared" ca="1" si="7"/>
        <v>0.5</v>
      </c>
      <c r="O17" s="210">
        <f t="shared" ca="1" si="8"/>
        <v>0.5</v>
      </c>
      <c r="P17" s="211">
        <f t="shared" ca="1" si="9"/>
        <v>0.5</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0.5</v>
      </c>
      <c r="AG17" s="215">
        <f ca="1">IF(OFFSET(DATA!$A$4,AG$2+$AD17,$AD$4+$C$4*13)&gt;0,ROUND(OFFSET(DATA!$A$4,AG$2+$AD17,$AD$4+$C$4*13)/OFFSET($AE$4,$AD17,0),3),0)</f>
        <v>0.67</v>
      </c>
      <c r="AH17" s="215">
        <f ca="1">IF(OFFSET(DATA!$A$4,AH$3+$AD17,$AD$4+$C$4*13)&gt;0,ROUND(OFFSET(DATA!$A$4,AH$2+$AD17,$AD$4+$C$4*13)/OFFSET(DATA!$A$4,AH$3+$AD17,$AD$4+$C$4*13),3),"")</f>
        <v>0.436</v>
      </c>
      <c r="AI17" s="215" t="str">
        <f ca="1">IF(OFFSET(DATA!$A$4,AI$3+$AD17,$AD$4+$C$4*13)&gt;0,ROUND(OFFSET(DATA!$A$4,AI$2+$AD17,$AD$4+$C$4*13)/OFFSET(DATA!$A$4,AI$3+$AD17,$AD$4+$C$4*13),3),"")</f>
        <v/>
      </c>
      <c r="AJ17" s="215">
        <f ca="1">IF(OFFSET(DATA!$A$4,AJ$3+$AD17,$AD$4+$C$4*13)&gt;0,ROUND(OFFSET(DATA!$A$4,AJ$2+$AD17,$AD$4+$C$4*13)/OFFSET(DATA!$A$4,AJ$3+$AD17,$AD$4+$C$4*13),3),"")</f>
        <v>1</v>
      </c>
      <c r="AK17" s="215">
        <f ca="1">IF(OFFSET(DATA!$A$4,AK$3+$AD17,$AD$4+$C$4*13)&gt;0,ROUND(OFFSET(DATA!$A$4,AK$2+$AD17,$AD$4+$C$4*13)/OFFSET(DATA!$A$4,AK$3+$AD17,$AD$4+$C$4*13),3),"")</f>
        <v>0.90900000000000003</v>
      </c>
      <c r="AL17" s="215">
        <f ca="1">IF(OFFSET(DATA!$A$4,AL$3+$AD17,$AD$4+$C$4*13)&gt;0,ROUND(OFFSET(DATA!$A$4,AL$2+$AD17,$AD$4+$C$4*13)/OFFSET(DATA!$A$4,AL$3+$AD17,$AD$4+$C$4*13),3),"")</f>
        <v>1</v>
      </c>
      <c r="AM17" s="215">
        <f ca="1">IF(OFFSET(DATA!$A$4,AM$2+$AD17,$AD$4+$C$4*13)&gt;0,ROUND(OFFSET(DATA!$A$4,AM$2+$AD17,$AD$4+$C$4*13)/OFFSET($AE$4,$AD17,0),3),0)</f>
        <v>1.071</v>
      </c>
      <c r="AN17" s="215">
        <f ca="1">IF(OFFSET(DATA!$A$4,AN$3+$AD17,$AD$4+$C$4*13)&gt;0,ROUND(OFFSET(DATA!$A$4,AN$2+$AD17,$AD$4+$C$4*13)/OFFSET(DATA!$A$4,AN$3+$AD17,$AD$4+$C$4*13),3),"")</f>
        <v>0.66700000000000004</v>
      </c>
      <c r="AO17" s="215">
        <f ca="1">IF(OFFSET(DATA!$A$4,AO$2+$AD17,$AD$4+$C$4*13)&gt;0,ROUND(OFFSET(DATA!$A$4,AO$2+$AD17,$AD$4+$C$4*13)/OFFSET($AE$4,$AD17,0),3),0)</f>
        <v>0.83699999999999997</v>
      </c>
      <c r="AP17" s="215">
        <f ca="1">IF(OFFSET(DATA!$A$4,AP$3+$AD17,$AD$4+$C$4*13)&gt;0,ROUND(OFFSET(DATA!$A$4,AP$2+$AD17,$AD$4+$C$4*13)/OFFSET(DATA!$A$4,AP$3+$AD17,$AD$4+$C$4*13),3),"")</f>
        <v>0.95699999999999996</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7.2190000000000003</v>
      </c>
      <c r="AV17" s="215">
        <f ca="1">IF(OFFSET(DATA!$A$4,AV$3+$AD17,$AD$4+$C$4*13)&gt;0,ROUND(OFFSET(DATA!$A$4,AV$2+$AD17,$AD$4+$C$4*13)/OFFSET(DATA!$A$4,AV$3+$AD17,$AD$4+$C$4*13),3),"")</f>
        <v>387</v>
      </c>
      <c r="AW17" s="215">
        <f ca="1">IF(OFFSET(DATA!$A$4,AW$3+$AD17,$AD$4+$C$4*13)&gt;0,ROUND(OFFSET(DATA!$A$4,AW$2+$AD17,$AD$4+$C$4*13)/OFFSET(DATA!$A$4,AW$3+$AD17,$AD$4+$C$4*13),3),"")</f>
        <v>0.33700000000000002</v>
      </c>
      <c r="AX17" s="215">
        <f ca="1">IF(OFFSET(DATA!$A$4,AX$3+$AD17,$AD$4+$C$4*13)&gt;0,ROUND(OFFSET(DATA!$A$4,AX$2+$AD17,$AD$4+$C$4*13)/OFFSET(DATA!$A$4,AX$3+$AD17,$AD$4+$C$4*13),3),"")</f>
        <v>0.11799999999999999</v>
      </c>
      <c r="AY17" s="215">
        <f ca="1">IF(OFFSET(DATA!$A$4,AY$3+$AD17,$AD$4+$C$4*13)&gt;0,ROUND(OFFSET(DATA!$A$4,AY$2+$AD17,$AD$4+$C$4*13)/OFFSET(DATA!$A$4,AY$3+$AD17,$AD$4+$C$4*13),3),"")</f>
        <v>0</v>
      </c>
      <c r="AZ17" s="215">
        <f ca="1">IF(OFFSET(DATA!$A$4,AZ$3+$AD17,$AD$4+$C$4*13)&gt;0,ROUND(OFFSET(DATA!$A$4,AZ$2+$AD17,$AD$4+$C$4*13)/OFFSET(DATA!$A$4,AZ$3+$AD17,$AD$4+$C$4*13),3),"")</f>
        <v>0.29699999999999999</v>
      </c>
      <c r="BA17" s="215">
        <f ca="1">IF(OFFSET(DATA!$A$4,BA$3+$AD17,$AD$4+$C$4*13)&gt;0,ROUND(OFFSET(DATA!$A$4,BA$2+$AD17,$AD$4+$C$4*13)/OFFSET(DATA!$A$4,BA$3+$AD17,$AD$4+$C$4*13),3),"")</f>
        <v>0.11600000000000001</v>
      </c>
      <c r="BB17" s="215">
        <f ca="1">IF(OFFSET(DATA!$A$4,BB$3+$AD17,$AD$4+$C$4*13)&gt;0,ROUND(OFFSET(DATA!$A$4,BB$2+$AD17,$AD$4+$C$4*13)/OFFSET(DATA!$A$4,BB$3+$AD17,$AD$4+$C$4*13),3),"")</f>
        <v>0</v>
      </c>
      <c r="BC17" s="215">
        <f ca="1">IF(OFFSET(DATA!$A$4,BC$2+$AD17,$AD$4+$C$4*13)&gt;0,ROUND(OFFSET(DATA!$A$4,BC$2+$AD17,$AD$4+$C$4*13)/OFFSET($AE$4,$AD17,0),3),0)</f>
        <v>0.83899999999999997</v>
      </c>
      <c r="BD17" s="215">
        <f ca="1">IF(OFFSET(DATA!$A$4,BD$3+$AD17,$AD$4+$C$4*13)&gt;0,ROUND(OFFSET(DATA!$A$4,BD$2+$AD17,$AD$4+$C$4*13)/OFFSET(DATA!$A$4,BD$3+$AD17,$AD$4+$C$4*13),3),"")</f>
        <v>0.27700000000000002</v>
      </c>
      <c r="BE17" s="215">
        <f ca="1">IF(OFFSET(DATA!$A$4,BE$3+$AD17,$AD$4+$C$4*13)&gt;0,ROUND(OFFSET(DATA!$A$4,BE$2+$AD17,$AD$4+$C$4*13)/OFFSET(DATA!$A$4,BE$3+$AD17,$AD$4+$C$4*13),3),"")</f>
        <v>0.32600000000000001</v>
      </c>
      <c r="BF17" s="215">
        <f ca="1">IF(OFFSET(DATA!$A$4,BF$3+$AD17,$AD$4+$C$4*13)&gt;0,ROUND(OFFSET(DATA!$A$4,BF$2+$AD17,$AD$4+$C$4*13)/OFFSET(DATA!$A$4,BF$3+$AD17,$AD$4+$C$4*13),3),"")</f>
        <v>0.35</v>
      </c>
      <c r="BG17" s="215">
        <f ca="1">IF(OFFSET(DATA!$A$4,BG$2+$AD17,$AD$4+$C$4*13)&gt;0,ROUND(OFFSET(DATA!$A$4,BG$2+$AD17,$AD$4+$C$4*13)/OFFSET($AE$4,$AD17,0),3),0)</f>
        <v>0.876</v>
      </c>
      <c r="BH17" s="215">
        <f ca="1">IF(OFFSET(DATA!$A$4,BH$3+$AD17,$AD$4+$C$4*13)&gt;0,ROUND(OFFSET(DATA!$A$4,BH$2+$AD17,$AD$4+$C$4*13)/OFFSET(DATA!$A$4,BH$3+$AD17,$AD$4+$C$4*13),3),"")</f>
        <v>0.31</v>
      </c>
      <c r="BI17" s="215">
        <f ca="1">IF(OFFSET(DATA!$A$4,BI$3+$AD17,$AD$4+$C$4*13)&gt;0,ROUND(OFFSET(DATA!$A$4,BI$2+$AD17,$AD$4+$C$4*13)/OFFSET(DATA!$A$4,BI$3+$AD17,$AD$4+$C$4*13),3),"")</f>
        <v>0.31</v>
      </c>
      <c r="BJ17" s="215" t="e">
        <f ca="1">IF(OFFSET(DATA!$A$4,BJ$3+$AD17,$AD$4+$C$4*13)&gt;0,ROUND(OFFSET(DATA!$A$4,BJ$2+$AD17,$AD$4+$C$4*13)/OFFSET(DATA!$A$4,BJ$3+$AD17,$AD$4+$C$4*13),3),"")</f>
        <v>#VALUE!</v>
      </c>
      <c r="BK17" s="215">
        <f ca="1">IF(OFFSET(DATA!$A$4,BK$3+$AD17,$AD$4+$C$4*13)&gt;0,ROUND(OFFSET(DATA!$A$4,BK$2+$AD17,$AD$4+$C$4*13)/OFFSET(DATA!$A$4,BK$3+$AD17,$AD$4+$C$4*13),3),"")</f>
        <v>0.27100000000000002</v>
      </c>
      <c r="BL17" s="215">
        <f ca="1">IF(OFFSET(DATA!$A$4,BL$3+$AD17,$AD$4+$C$4*13)&gt;0,ROUND(OFFSET(DATA!$A$4,BL$2+$AD17,$AD$4+$C$4*13)/OFFSET(DATA!$A$4,BL$3+$AD17,$AD$4+$C$4*13),3),"")</f>
        <v>0.27100000000000002</v>
      </c>
      <c r="BM17" s="215" t="e">
        <f ca="1">IF(OFFSET(DATA!$A$4,BM$3+$AD17,$AD$4+$C$4*13)&gt;0,ROUND(OFFSET(DATA!$A$4,BM$2+$AD17,$AD$4+$C$4*13)/OFFSET(DATA!$A$4,BM$3+$AD17,$AD$4+$C$4*13),3),"")</f>
        <v>#VALUE!</v>
      </c>
      <c r="BN17" s="308"/>
      <c r="BO17" s="308"/>
    </row>
    <row r="18" spans="1:67" x14ac:dyDescent="0.2">
      <c r="A18" s="45">
        <v>14</v>
      </c>
      <c r="B18" s="205">
        <f ca="1">OFFSET(DATA!$A$4,LOOK!$A18+60*(LOOK!$B$4-1),$D$4+$C$4*13)</f>
        <v>61</v>
      </c>
      <c r="C18" s="205">
        <f ca="1">IF($A$4=2,OFFSET(GOALS!$AN$4,LOOK!$A18,0),OFFSET(DATA!$A$4,LOOK!$A18+60*(LOOK!$B$4-1)+30,$D$4+$C$4*13))</f>
        <v>138</v>
      </c>
      <c r="D18" s="206">
        <f ca="1">OFFSET(GOALS!$C$4,LOOK!$A18,LOOK!$B$4)</f>
        <v>1</v>
      </c>
      <c r="E18" s="207">
        <f t="shared" ca="1" si="3"/>
        <v>0.8</v>
      </c>
      <c r="F18">
        <f ca="1">IF($D$4=1,0,OFFSET(DATA!$A$4,LOOK!$A18+60*(LOOK!$B$4-1),$D$4-1))</f>
        <v>579</v>
      </c>
      <c r="G18">
        <f ca="1">IF($D$4=1,0,OFFSET(DATA!$A$34,LOOK!$A18+60*(LOOK!$B$4-1),$D$4-1))</f>
        <v>1452</v>
      </c>
      <c r="I18">
        <f t="shared" ca="1" si="4"/>
        <v>-518</v>
      </c>
      <c r="J18">
        <f ca="1">IF($A$4=2,OFFSET(GOALS!$AN$4,LOOK!$A18,0),IF($C$4=1,IF(C18="",0,C18-G18),C18))</f>
        <v>-1314</v>
      </c>
      <c r="L18" s="208">
        <f t="shared" si="5"/>
        <v>0.8</v>
      </c>
      <c r="M18" s="208">
        <f t="shared" si="6"/>
        <v>1</v>
      </c>
      <c r="N18" s="209">
        <f t="shared" ca="1" si="7"/>
        <v>0.442</v>
      </c>
      <c r="O18" s="210">
        <f t="shared" ca="1" si="8"/>
        <v>0.442</v>
      </c>
      <c r="P18" s="211">
        <f t="shared" ca="1" si="9"/>
        <v>0.442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0.442</v>
      </c>
      <c r="AG18" s="215">
        <f ca="1">IF(OFFSET(DATA!$A$4,AG$2+$AD18,$AD$4+$C$4*13)&gt;0,ROUND(OFFSET(DATA!$A$4,AG$2+$AD18,$AD$4+$C$4*13)/OFFSET($AE$4,$AD18,0),3),0)</f>
        <v>0.70699999999999996</v>
      </c>
      <c r="AH18" s="215">
        <f ca="1">IF(OFFSET(DATA!$A$4,AH$3+$AD18,$AD$4+$C$4*13)&gt;0,ROUND(OFFSET(DATA!$A$4,AH$2+$AD18,$AD$4+$C$4*13)/OFFSET(DATA!$A$4,AH$3+$AD18,$AD$4+$C$4*13),3),"")</f>
        <v>0.503</v>
      </c>
      <c r="AI18" s="215">
        <f ca="1">IF(OFFSET(DATA!$A$4,AI$3+$AD18,$AD$4+$C$4*13)&gt;0,ROUND(OFFSET(DATA!$A$4,AI$2+$AD18,$AD$4+$C$4*13)/OFFSET(DATA!$A$4,AI$3+$AD18,$AD$4+$C$4*13),3),"")</f>
        <v>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1.286</v>
      </c>
      <c r="AN18" s="215">
        <f ca="1">IF(OFFSET(DATA!$A$4,AN$3+$AD18,$AD$4+$C$4*13)&gt;0,ROUND(OFFSET(DATA!$A$4,AN$2+$AD18,$AD$4+$C$4*13)/OFFSET(DATA!$A$4,AN$3+$AD18,$AD$4+$C$4*13),3),"")</f>
        <v>1</v>
      </c>
      <c r="AO18" s="215">
        <f ca="1">IF(OFFSET(DATA!$A$4,AO$2+$AD18,$AD$4+$C$4*13)&gt;0,ROUND(OFFSET(DATA!$A$4,AO$2+$AD18,$AD$4+$C$4*13)/OFFSET($AE$4,$AD18,0),3),0)</f>
        <v>1.47</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7.1479999999999997</v>
      </c>
      <c r="AV18" s="215" t="str">
        <f ca="1">IF(OFFSET(DATA!$A$4,AV$3+$AD18,$AD$4+$C$4*13)&gt;0,ROUND(OFFSET(DATA!$A$4,AV$2+$AD18,$AD$4+$C$4*13)/OFFSET(DATA!$A$4,AV$3+$AD18,$AD$4+$C$4*13),3),"")</f>
        <v/>
      </c>
      <c r="AW18" s="215">
        <f ca="1">IF(OFFSET(DATA!$A$4,AW$3+$AD18,$AD$4+$C$4*13)&gt;0,ROUND(OFFSET(DATA!$A$4,AW$2+$AD18,$AD$4+$C$4*13)/OFFSET(DATA!$A$4,AW$3+$AD18,$AD$4+$C$4*13),3),"")</f>
        <v>0.83899999999999997</v>
      </c>
      <c r="AX18" s="215">
        <f ca="1">IF(OFFSET(DATA!$A$4,AX$3+$AD18,$AD$4+$C$4*13)&gt;0,ROUND(OFFSET(DATA!$A$4,AX$2+$AD18,$AD$4+$C$4*13)/OFFSET(DATA!$A$4,AX$3+$AD18,$AD$4+$C$4*13),3),"")</f>
        <v>0.57799999999999996</v>
      </c>
      <c r="AY18" s="215">
        <f ca="1">IF(OFFSET(DATA!$A$4,AY$3+$AD18,$AD$4+$C$4*13)&gt;0,ROUND(OFFSET(DATA!$A$4,AY$2+$AD18,$AD$4+$C$4*13)/OFFSET(DATA!$A$4,AY$3+$AD18,$AD$4+$C$4*13),3),"")</f>
        <v>0</v>
      </c>
      <c r="AZ18" s="215">
        <f ca="1">IF(OFFSET(DATA!$A$4,AZ$3+$AD18,$AD$4+$C$4*13)&gt;0,ROUND(OFFSET(DATA!$A$4,AZ$2+$AD18,$AD$4+$C$4*13)/OFFSET(DATA!$A$4,AZ$3+$AD18,$AD$4+$C$4*13),3),"")</f>
        <v>0.81699999999999995</v>
      </c>
      <c r="BA18" s="215">
        <f ca="1">IF(OFFSET(DATA!$A$4,BA$3+$AD18,$AD$4+$C$4*13)&gt;0,ROUND(OFFSET(DATA!$A$4,BA$2+$AD18,$AD$4+$C$4*13)/OFFSET(DATA!$A$4,BA$3+$AD18,$AD$4+$C$4*13),3),"")</f>
        <v>0.40500000000000003</v>
      </c>
      <c r="BB18" s="215">
        <f ca="1">IF(OFFSET(DATA!$A$4,BB$3+$AD18,$AD$4+$C$4*13)&gt;0,ROUND(OFFSET(DATA!$A$4,BB$2+$AD18,$AD$4+$C$4*13)/OFFSET(DATA!$A$4,BB$3+$AD18,$AD$4+$C$4*13),3),"")</f>
        <v>0</v>
      </c>
      <c r="BC18" s="215">
        <f ca="1">IF(OFFSET(DATA!$A$4,BC$2+$AD18,$AD$4+$C$4*13)&gt;0,ROUND(OFFSET(DATA!$A$4,BC$2+$AD18,$AD$4+$C$4*13)/OFFSET($AE$4,$AD18,0),3),0)</f>
        <v>1.2669999999999999</v>
      </c>
      <c r="BD18" s="215">
        <f ca="1">IF(OFFSET(DATA!$A$4,BD$3+$AD18,$AD$4+$C$4*13)&gt;0,ROUND(OFFSET(DATA!$A$4,BD$2+$AD18,$AD$4+$C$4*13)/OFFSET(DATA!$A$4,BD$3+$AD18,$AD$4+$C$4*13),3),"")</f>
        <v>0.86199999999999999</v>
      </c>
      <c r="BE18" s="215">
        <f ca="1">IF(OFFSET(DATA!$A$4,BE$3+$AD18,$AD$4+$C$4*13)&gt;0,ROUND(OFFSET(DATA!$A$4,BE$2+$AD18,$AD$4+$C$4*13)/OFFSET(DATA!$A$4,BE$3+$AD18,$AD$4+$C$4*13),3),"")</f>
        <v>0.83299999999999996</v>
      </c>
      <c r="BF18" s="215">
        <f ca="1">IF(OFFSET(DATA!$A$4,BF$3+$AD18,$AD$4+$C$4*13)&gt;0,ROUND(OFFSET(DATA!$A$4,BF$2+$AD18,$AD$4+$C$4*13)/OFFSET(DATA!$A$4,BF$3+$AD18,$AD$4+$C$4*13),3),"")</f>
        <v>0.76400000000000001</v>
      </c>
      <c r="BG18" s="215">
        <f ca="1">IF(OFFSET(DATA!$A$4,BG$2+$AD18,$AD$4+$C$4*13)&gt;0,ROUND(OFFSET(DATA!$A$4,BG$2+$AD18,$AD$4+$C$4*13)/OFFSET($AE$4,$AD18,0),3),0)</f>
        <v>1.0940000000000001</v>
      </c>
      <c r="BH18" s="215">
        <f ca="1">IF(OFFSET(DATA!$A$4,BH$3+$AD18,$AD$4+$C$4*13)&gt;0,ROUND(OFFSET(DATA!$A$4,BH$2+$AD18,$AD$4+$C$4*13)/OFFSET(DATA!$A$4,BH$3+$AD18,$AD$4+$C$4*13),3),"")</f>
        <v>0.505</v>
      </c>
      <c r="BI18" s="215">
        <f ca="1">IF(OFFSET(DATA!$A$4,BI$3+$AD18,$AD$4+$C$4*13)&gt;0,ROUND(OFFSET(DATA!$A$4,BI$2+$AD18,$AD$4+$C$4*13)/OFFSET(DATA!$A$4,BI$3+$AD18,$AD$4+$C$4*13),3),"")</f>
        <v>0.505</v>
      </c>
      <c r="BJ18" s="215">
        <f ca="1">IF(OFFSET(DATA!$A$4,BJ$3+$AD18,$AD$4+$C$4*13)&gt;0,ROUND(OFFSET(DATA!$A$4,BJ$2+$AD18,$AD$4+$C$4*13)/OFFSET(DATA!$A$4,BJ$3+$AD18,$AD$4+$C$4*13),3),"")</f>
        <v>0.5</v>
      </c>
      <c r="BK18" s="215">
        <f ca="1">IF(OFFSET(DATA!$A$4,BK$3+$AD18,$AD$4+$C$4*13)&gt;0,ROUND(OFFSET(DATA!$A$4,BK$2+$AD18,$AD$4+$C$4*13)/OFFSET(DATA!$A$4,BK$3+$AD18,$AD$4+$C$4*13),3),"")</f>
        <v>0.57799999999999996</v>
      </c>
      <c r="BL18" s="215">
        <f ca="1">IF(OFFSET(DATA!$A$4,BL$3+$AD18,$AD$4+$C$4*13)&gt;0,ROUND(OFFSET(DATA!$A$4,BL$2+$AD18,$AD$4+$C$4*13)/OFFSET(DATA!$A$4,BL$3+$AD18,$AD$4+$C$4*13),3),"")</f>
        <v>0.57799999999999996</v>
      </c>
      <c r="BM18" s="215" t="e">
        <f ca="1">IF(OFFSET(DATA!$A$4,BM$3+$AD18,$AD$4+$C$4*13)&gt;0,ROUND(OFFSET(DATA!$A$4,BM$2+$AD18,$AD$4+$C$4*13)/OFFSET(DATA!$A$4,BM$3+$AD18,$AD$4+$C$4*13),3),"")</f>
        <v>#VALUE!</v>
      </c>
      <c r="BN18" s="308"/>
      <c r="BO18" s="308"/>
    </row>
    <row r="19" spans="1:67" x14ac:dyDescent="0.2">
      <c r="A19" s="45">
        <v>15</v>
      </c>
      <c r="B19" s="205">
        <f ca="1">OFFSET(DATA!$A$4,LOOK!$A19+60*(LOOK!$B$4-1),$D$4+$C$4*13)</f>
        <v>99</v>
      </c>
      <c r="C19" s="205">
        <f ca="1">IF($A$4=2,OFFSET(GOALS!$AN$4,LOOK!$A19,0),OFFSET(DATA!$A$4,LOOK!$A19+60*(LOOK!$B$4-1)+30,$D$4+$C$4*13))</f>
        <v>214</v>
      </c>
      <c r="D19" s="206">
        <f ca="1">OFFSET(GOALS!$C$4,LOOK!$A19,LOOK!$B$4)</f>
        <v>1</v>
      </c>
      <c r="E19" s="207">
        <f t="shared" ca="1" si="3"/>
        <v>0.8</v>
      </c>
      <c r="F19">
        <f ca="1">IF($D$4=1,0,OFFSET(DATA!$A$4,LOOK!$A19+60*(LOOK!$B$4-1),$D$4-1))</f>
        <v>763</v>
      </c>
      <c r="G19">
        <f ca="1">IF($D$4=1,0,OFFSET(DATA!$A$34,LOOK!$A19+60*(LOOK!$B$4-1),$D$4-1))</f>
        <v>1933</v>
      </c>
      <c r="I19">
        <f t="shared" ca="1" si="4"/>
        <v>-664</v>
      </c>
      <c r="J19">
        <f ca="1">IF($A$4=2,OFFSET(GOALS!$AN$4,LOOK!$A19,0),IF($C$4=1,IF(C19="",0,C19-G19),C19))</f>
        <v>-1719</v>
      </c>
      <c r="L19" s="208">
        <f t="shared" si="5"/>
        <v>0.8</v>
      </c>
      <c r="M19" s="208">
        <f t="shared" si="6"/>
        <v>1</v>
      </c>
      <c r="N19" s="209">
        <f t="shared" ca="1" si="7"/>
        <v>0.46300000000000002</v>
      </c>
      <c r="O19" s="210">
        <f t="shared" ca="1" si="8"/>
        <v>0.46300000000000002</v>
      </c>
      <c r="P19" s="211">
        <f t="shared" ca="1" si="9"/>
        <v>0.46300000000000002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0.46300000000000002</v>
      </c>
      <c r="AG19" s="215">
        <f ca="1">IF(OFFSET(DATA!$A$4,AG$2+$AD19,$AD$4+$C$4*13)&gt;0,ROUND(OFFSET(DATA!$A$4,AG$2+$AD19,$AD$4+$C$4*13)/OFFSET($AE$4,$AD19,0),3),0)</f>
        <v>0.71599999999999997</v>
      </c>
      <c r="AH19" s="215">
        <f ca="1">IF(OFFSET(DATA!$A$4,AH$3+$AD19,$AD$4+$C$4*13)&gt;0,ROUND(OFFSET(DATA!$A$4,AH$2+$AD19,$AD$4+$C$4*13)/OFFSET(DATA!$A$4,AH$3+$AD19,$AD$4+$C$4*13),3),"")</f>
        <v>0.53</v>
      </c>
      <c r="AI19" s="215">
        <f ca="1">IF(OFFSET(DATA!$A$4,AI$3+$AD19,$AD$4+$C$4*13)&gt;0,ROUND(OFFSET(DATA!$A$4,AI$2+$AD19,$AD$4+$C$4*13)/OFFSET(DATA!$A$4,AI$3+$AD19,$AD$4+$C$4*13),3),"")</f>
        <v>0.84799999999999998</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1.3149999999999999</v>
      </c>
      <c r="AN19" s="215">
        <f ca="1">IF(OFFSET(DATA!$A$4,AN$3+$AD19,$AD$4+$C$4*13)&gt;0,ROUND(OFFSET(DATA!$A$4,AN$2+$AD19,$AD$4+$C$4*13)/OFFSET(DATA!$A$4,AN$3+$AD19,$AD$4+$C$4*13),3),"")</f>
        <v>1</v>
      </c>
      <c r="AO19" s="215">
        <f ca="1">IF(OFFSET(DATA!$A$4,AO$2+$AD19,$AD$4+$C$4*13)&gt;0,ROUND(OFFSET(DATA!$A$4,AO$2+$AD19,$AD$4+$C$4*13)/OFFSET($AE$4,$AD19,0),3),0)</f>
        <v>1.296</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14.332000000000001</v>
      </c>
      <c r="AV19" s="215">
        <f ca="1">IF(OFFSET(DATA!$A$4,AV$3+$AD19,$AD$4+$C$4*13)&gt;0,ROUND(OFFSET(DATA!$A$4,AV$2+$AD19,$AD$4+$C$4*13)/OFFSET(DATA!$A$4,AV$3+$AD19,$AD$4+$C$4*13),3),"")</f>
        <v>470.5</v>
      </c>
      <c r="AW19" s="215">
        <f ca="1">IF(OFFSET(DATA!$A$4,AW$3+$AD19,$AD$4+$C$4*13)&gt;0,ROUND(OFFSET(DATA!$A$4,AW$2+$AD19,$AD$4+$C$4*13)/OFFSET(DATA!$A$4,AW$3+$AD19,$AD$4+$C$4*13),3),"")</f>
        <v>0.78900000000000003</v>
      </c>
      <c r="AX19" s="215">
        <f ca="1">IF(OFFSET(DATA!$A$4,AX$3+$AD19,$AD$4+$C$4*13)&gt;0,ROUND(OFFSET(DATA!$A$4,AX$2+$AD19,$AD$4+$C$4*13)/OFFSET(DATA!$A$4,AX$3+$AD19,$AD$4+$C$4*13),3),"")</f>
        <v>0.48399999999999999</v>
      </c>
      <c r="AY19" s="215">
        <f ca="1">IF(OFFSET(DATA!$A$4,AY$3+$AD19,$AD$4+$C$4*13)&gt;0,ROUND(OFFSET(DATA!$A$4,AY$2+$AD19,$AD$4+$C$4*13)/OFFSET(DATA!$A$4,AY$3+$AD19,$AD$4+$C$4*13),3),"")</f>
        <v>0.95699999999999996</v>
      </c>
      <c r="AZ19" s="215">
        <f ca="1">IF(OFFSET(DATA!$A$4,AZ$3+$AD19,$AD$4+$C$4*13)&gt;0,ROUND(OFFSET(DATA!$A$4,AZ$2+$AD19,$AD$4+$C$4*13)/OFFSET(DATA!$A$4,AZ$3+$AD19,$AD$4+$C$4*13),3),"")</f>
        <v>0.72699999999999998</v>
      </c>
      <c r="BA19" s="215">
        <f ca="1">IF(OFFSET(DATA!$A$4,BA$3+$AD19,$AD$4+$C$4*13)&gt;0,ROUND(OFFSET(DATA!$A$4,BA$2+$AD19,$AD$4+$C$4*13)/OFFSET(DATA!$A$4,BA$3+$AD19,$AD$4+$C$4*13),3),"")</f>
        <v>0.29699999999999999</v>
      </c>
      <c r="BB19" s="215">
        <f ca="1">IF(OFFSET(DATA!$A$4,BB$3+$AD19,$AD$4+$C$4*13)&gt;0,ROUND(OFFSET(DATA!$A$4,BB$2+$AD19,$AD$4+$C$4*13)/OFFSET(DATA!$A$4,BB$3+$AD19,$AD$4+$C$4*13),3),"")</f>
        <v>0.6</v>
      </c>
      <c r="BC19" s="215">
        <f ca="1">IF(OFFSET(DATA!$A$4,BC$2+$AD19,$AD$4+$C$4*13)&gt;0,ROUND(OFFSET(DATA!$A$4,BC$2+$AD19,$AD$4+$C$4*13)/OFFSET($AE$4,$AD19,0),3),0)</f>
        <v>0.93300000000000005</v>
      </c>
      <c r="BD19" s="215">
        <f ca="1">IF(OFFSET(DATA!$A$4,BD$3+$AD19,$AD$4+$C$4*13)&gt;0,ROUND(OFFSET(DATA!$A$4,BD$2+$AD19,$AD$4+$C$4*13)/OFFSET(DATA!$A$4,BD$3+$AD19,$AD$4+$C$4*13),3),"")</f>
        <v>0.64500000000000002</v>
      </c>
      <c r="BE19" s="215">
        <f ca="1">IF(OFFSET(DATA!$A$4,BE$3+$AD19,$AD$4+$C$4*13)&gt;0,ROUND(OFFSET(DATA!$A$4,BE$2+$AD19,$AD$4+$C$4*13)/OFFSET(DATA!$A$4,BE$3+$AD19,$AD$4+$C$4*13),3),"")</f>
        <v>0.70799999999999996</v>
      </c>
      <c r="BF19" s="215">
        <f ca="1">IF(OFFSET(DATA!$A$4,BF$3+$AD19,$AD$4+$C$4*13)&gt;0,ROUND(OFFSET(DATA!$A$4,BF$2+$AD19,$AD$4+$C$4*13)/OFFSET(DATA!$A$4,BF$3+$AD19,$AD$4+$C$4*13),3),"")</f>
        <v>0.748</v>
      </c>
      <c r="BG19" s="215">
        <f ca="1">IF(OFFSET(DATA!$A$4,BG$2+$AD19,$AD$4+$C$4*13)&gt;0,ROUND(OFFSET(DATA!$A$4,BG$2+$AD19,$AD$4+$C$4*13)/OFFSET($AE$4,$AD19,0),3),0)</f>
        <v>1.341</v>
      </c>
      <c r="BH19" s="215">
        <f ca="1">IF(OFFSET(DATA!$A$4,BH$3+$AD19,$AD$4+$C$4*13)&gt;0,ROUND(OFFSET(DATA!$A$4,BH$2+$AD19,$AD$4+$C$4*13)/OFFSET(DATA!$A$4,BH$3+$AD19,$AD$4+$C$4*13),3),"")</f>
        <v>0.33100000000000002</v>
      </c>
      <c r="BI19" s="215">
        <f ca="1">IF(OFFSET(DATA!$A$4,BI$3+$AD19,$AD$4+$C$4*13)&gt;0,ROUND(OFFSET(DATA!$A$4,BI$2+$AD19,$AD$4+$C$4*13)/OFFSET(DATA!$A$4,BI$3+$AD19,$AD$4+$C$4*13),3),"")</f>
        <v>0.313</v>
      </c>
      <c r="BJ19" s="215">
        <f ca="1">IF(OFFSET(DATA!$A$4,BJ$3+$AD19,$AD$4+$C$4*13)&gt;0,ROUND(OFFSET(DATA!$A$4,BJ$2+$AD19,$AD$4+$C$4*13)/OFFSET(DATA!$A$4,BJ$3+$AD19,$AD$4+$C$4*13),3),"")</f>
        <v>0.91900000000000004</v>
      </c>
      <c r="BK19" s="215">
        <f ca="1">IF(OFFSET(DATA!$A$4,BK$3+$AD19,$AD$4+$C$4*13)&gt;0,ROUND(OFFSET(DATA!$A$4,BK$2+$AD19,$AD$4+$C$4*13)/OFFSET(DATA!$A$4,BK$3+$AD19,$AD$4+$C$4*13),3),"")</f>
        <v>0.61399999999999999</v>
      </c>
      <c r="BL19" s="215">
        <f ca="1">IF(OFFSET(DATA!$A$4,BL$3+$AD19,$AD$4+$C$4*13)&gt;0,ROUND(OFFSET(DATA!$A$4,BL$2+$AD19,$AD$4+$C$4*13)/OFFSET(DATA!$A$4,BL$3+$AD19,$AD$4+$C$4*13),3),"")</f>
        <v>0.59799999999999998</v>
      </c>
      <c r="BM19" s="215">
        <f ca="1">IF(OFFSET(DATA!$A$4,BM$3+$AD19,$AD$4+$C$4*13)&gt;0,ROUND(OFFSET(DATA!$A$4,BM$2+$AD19,$AD$4+$C$4*13)/OFFSET(DATA!$A$4,BM$3+$AD19,$AD$4+$C$4*13),3),"")</f>
        <v>0.99</v>
      </c>
      <c r="BN19" s="308"/>
      <c r="BO19" s="308"/>
    </row>
    <row r="20" spans="1:67" x14ac:dyDescent="0.2">
      <c r="A20" s="45">
        <v>16</v>
      </c>
      <c r="B20" s="205">
        <f ca="1">OFFSET(DATA!$A$4,LOOK!$A20+60*(LOOK!$B$4-1),$D$4+$C$4*13)</f>
        <v>29</v>
      </c>
      <c r="C20" s="205">
        <f ca="1">IF($A$4=2,OFFSET(GOALS!$AN$4,LOOK!$A20,0),OFFSET(DATA!$A$4,LOOK!$A20+60*(LOOK!$B$4-1)+30,$D$4+$C$4*13))</f>
        <v>81</v>
      </c>
      <c r="D20" s="206">
        <f ca="1">OFFSET(GOALS!$C$4,LOOK!$A20,LOOK!$B$4)</f>
        <v>1</v>
      </c>
      <c r="E20" s="207">
        <f t="shared" ca="1" si="3"/>
        <v>0.8</v>
      </c>
      <c r="F20">
        <f ca="1">IF($D$4=1,0,OFFSET(DATA!$A$4,LOOK!$A20+60*(LOOK!$B$4-1),$D$4-1))</f>
        <v>311</v>
      </c>
      <c r="G20">
        <f ca="1">IF($D$4=1,0,OFFSET(DATA!$A$34,LOOK!$A20+60*(LOOK!$B$4-1),$D$4-1))</f>
        <v>853</v>
      </c>
      <c r="I20">
        <f t="shared" ca="1" si="4"/>
        <v>-282</v>
      </c>
      <c r="J20">
        <f ca="1">IF($A$4=2,OFFSET(GOALS!$AN$4,LOOK!$A20,0),IF($C$4=1,IF(C20="",0,C20-G20),C20))</f>
        <v>-772</v>
      </c>
      <c r="L20" s="208">
        <f t="shared" si="5"/>
        <v>0.8</v>
      </c>
      <c r="M20" s="208">
        <f t="shared" si="6"/>
        <v>1</v>
      </c>
      <c r="N20" s="209">
        <f t="shared" ca="1" si="7"/>
        <v>0.35799999999999998</v>
      </c>
      <c r="O20" s="210">
        <f t="shared" ca="1" si="8"/>
        <v>0.35799999999999998</v>
      </c>
      <c r="P20" s="211">
        <f t="shared" ca="1" si="9"/>
        <v>0.35799999999999998</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0.35799999999999998</v>
      </c>
      <c r="AG20" s="215">
        <f ca="1">IF(OFFSET(DATA!$A$4,AG$2+$AD20,$AD$4+$C$4*13)&gt;0,ROUND(OFFSET(DATA!$A$4,AG$2+$AD20,$AD$4+$C$4*13)/OFFSET($AE$4,$AD20,0),3),0)</f>
        <v>0.72899999999999998</v>
      </c>
      <c r="AH20" s="215">
        <f ca="1">IF(OFFSET(DATA!$A$4,AH$3+$AD20,$AD$4+$C$4*13)&gt;0,ROUND(OFFSET(DATA!$A$4,AH$2+$AD20,$AD$4+$C$4*13)/OFFSET(DATA!$A$4,AH$3+$AD20,$AD$4+$C$4*13),3),"")</f>
        <v>0.48099999999999998</v>
      </c>
      <c r="AI20" s="215">
        <f ca="1">IF(OFFSET(DATA!$A$4,AI$3+$AD20,$AD$4+$C$4*13)&gt;0,ROUND(OFFSET(DATA!$A$4,AI$2+$AD20,$AD$4+$C$4*13)/OFFSET(DATA!$A$4,AI$3+$AD20,$AD$4+$C$4*13),3),"")</f>
        <v>0.54500000000000004</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1.028</v>
      </c>
      <c r="AN20" s="215">
        <f ca="1">IF(OFFSET(DATA!$A$4,AN$3+$AD20,$AD$4+$C$4*13)&gt;0,ROUND(OFFSET(DATA!$A$4,AN$2+$AD20,$AD$4+$C$4*13)/OFFSET(DATA!$A$4,AN$3+$AD20,$AD$4+$C$4*13),3),"")</f>
        <v>1</v>
      </c>
      <c r="AO20" s="215">
        <f ca="1">IF(OFFSET(DATA!$A$4,AO$2+$AD20,$AD$4+$C$4*13)&gt;0,ROUND(OFFSET(DATA!$A$4,AO$2+$AD20,$AD$4+$C$4*13)/OFFSET($AE$4,$AD20,0),3),0)</f>
        <v>1.4259999999999999</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2</v>
      </c>
      <c r="AV20" s="215" t="str">
        <f ca="1">IF(OFFSET(DATA!$A$4,AV$3+$AD20,$AD$4+$C$4*13)&gt;0,ROUND(OFFSET(DATA!$A$4,AV$2+$AD20,$AD$4+$C$4*13)/OFFSET(DATA!$A$4,AV$3+$AD20,$AD$4+$C$4*13),3),"")</f>
        <v/>
      </c>
      <c r="AW20" s="215">
        <f ca="1">IF(OFFSET(DATA!$A$4,AW$3+$AD20,$AD$4+$C$4*13)&gt;0,ROUND(OFFSET(DATA!$A$4,AW$2+$AD20,$AD$4+$C$4*13)/OFFSET(DATA!$A$4,AW$3+$AD20,$AD$4+$C$4*13),3),"")</f>
        <v>0.63700000000000001</v>
      </c>
      <c r="AX20" s="215">
        <f ca="1">IF(OFFSET(DATA!$A$4,AX$3+$AD20,$AD$4+$C$4*13)&gt;0,ROUND(OFFSET(DATA!$A$4,AX$2+$AD20,$AD$4+$C$4*13)/OFFSET(DATA!$A$4,AX$3+$AD20,$AD$4+$C$4*13),3),"")</f>
        <v>0.13</v>
      </c>
      <c r="AY20" s="215">
        <f ca="1">IF(OFFSET(DATA!$A$4,AY$3+$AD20,$AD$4+$C$4*13)&gt;0,ROUND(OFFSET(DATA!$A$4,AY$2+$AD20,$AD$4+$C$4*13)/OFFSET(DATA!$A$4,AY$3+$AD20,$AD$4+$C$4*13),3),"")</f>
        <v>0</v>
      </c>
      <c r="AZ20" s="215">
        <f ca="1">IF(OFFSET(DATA!$A$4,AZ$3+$AD20,$AD$4+$C$4*13)&gt;0,ROUND(OFFSET(DATA!$A$4,AZ$2+$AD20,$AD$4+$C$4*13)/OFFSET(DATA!$A$4,AZ$3+$AD20,$AD$4+$C$4*13),3),"")</f>
        <v>0.502</v>
      </c>
      <c r="BA20" s="215">
        <f ca="1">IF(OFFSET(DATA!$A$4,BA$3+$AD20,$AD$4+$C$4*13)&gt;0,ROUND(OFFSET(DATA!$A$4,BA$2+$AD20,$AD$4+$C$4*13)/OFFSET(DATA!$A$4,BA$3+$AD20,$AD$4+$C$4*13),3),"")</f>
        <v>0.159</v>
      </c>
      <c r="BB20" s="215" t="str">
        <f ca="1">IF(OFFSET(DATA!$A$4,BB$3+$AD20,$AD$4+$C$4*13)&gt;0,ROUND(OFFSET(DATA!$A$4,BB$2+$AD20,$AD$4+$C$4*13)/OFFSET(DATA!$A$4,BB$3+$AD20,$AD$4+$C$4*13),3),"")</f>
        <v/>
      </c>
      <c r="BC20" s="215">
        <f ca="1">IF(OFFSET(DATA!$A$4,BC$2+$AD20,$AD$4+$C$4*13)&gt;0,ROUND(OFFSET(DATA!$A$4,BC$2+$AD20,$AD$4+$C$4*13)/OFFSET($AE$4,$AD20,0),3),0)</f>
        <v>0.89600000000000002</v>
      </c>
      <c r="BD20" s="215">
        <f ca="1">IF(OFFSET(DATA!$A$4,BD$3+$AD20,$AD$4+$C$4*13)&gt;0,ROUND(OFFSET(DATA!$A$4,BD$2+$AD20,$AD$4+$C$4*13)/OFFSET(DATA!$A$4,BD$3+$AD20,$AD$4+$C$4*13),3),"")</f>
        <v>0.83799999999999997</v>
      </c>
      <c r="BE20" s="215">
        <f ca="1">IF(OFFSET(DATA!$A$4,BE$3+$AD20,$AD$4+$C$4*13)&gt;0,ROUND(OFFSET(DATA!$A$4,BE$2+$AD20,$AD$4+$C$4*13)/OFFSET(DATA!$A$4,BE$3+$AD20,$AD$4+$C$4*13),3),"")</f>
        <v>0.9</v>
      </c>
      <c r="BF20" s="215">
        <f ca="1">IF(OFFSET(DATA!$A$4,BF$3+$AD20,$AD$4+$C$4*13)&gt;0,ROUND(OFFSET(DATA!$A$4,BF$2+$AD20,$AD$4+$C$4*13)/OFFSET(DATA!$A$4,BF$3+$AD20,$AD$4+$C$4*13),3),"")</f>
        <v>0.64100000000000001</v>
      </c>
      <c r="BG20" s="215">
        <f ca="1">IF(OFFSET(DATA!$A$4,BG$2+$AD20,$AD$4+$C$4*13)&gt;0,ROUND(OFFSET(DATA!$A$4,BG$2+$AD20,$AD$4+$C$4*13)/OFFSET($AE$4,$AD20,0),3),0)</f>
        <v>1.389</v>
      </c>
      <c r="BH20" s="215">
        <f ca="1">IF(OFFSET(DATA!$A$4,BH$3+$AD20,$AD$4+$C$4*13)&gt;0,ROUND(OFFSET(DATA!$A$4,BH$2+$AD20,$AD$4+$C$4*13)/OFFSET(DATA!$A$4,BH$3+$AD20,$AD$4+$C$4*13),3),"")</f>
        <v>0.11600000000000001</v>
      </c>
      <c r="BI20" s="215">
        <f ca="1">IF(OFFSET(DATA!$A$4,BI$3+$AD20,$AD$4+$C$4*13)&gt;0,ROUND(OFFSET(DATA!$A$4,BI$2+$AD20,$AD$4+$C$4*13)/OFFSET(DATA!$A$4,BI$3+$AD20,$AD$4+$C$4*13),3),"")</f>
        <v>0.11700000000000001</v>
      </c>
      <c r="BJ20" s="215" t="e">
        <f ca="1">IF(OFFSET(DATA!$A$4,BJ$3+$AD20,$AD$4+$C$4*13)&gt;0,ROUND(OFFSET(DATA!$A$4,BJ$2+$AD20,$AD$4+$C$4*13)/OFFSET(DATA!$A$4,BJ$3+$AD20,$AD$4+$C$4*13),3),"")</f>
        <v>#VALUE!</v>
      </c>
      <c r="BK20" s="215">
        <f ca="1">IF(OFFSET(DATA!$A$4,BK$3+$AD20,$AD$4+$C$4*13)&gt;0,ROUND(OFFSET(DATA!$A$4,BK$2+$AD20,$AD$4+$C$4*13)/OFFSET(DATA!$A$4,BK$3+$AD20,$AD$4+$C$4*13),3),"")</f>
        <v>0.129</v>
      </c>
      <c r="BL20" s="215">
        <f ca="1">IF(OFFSET(DATA!$A$4,BL$3+$AD20,$AD$4+$C$4*13)&gt;0,ROUND(OFFSET(DATA!$A$4,BL$2+$AD20,$AD$4+$C$4*13)/OFFSET(DATA!$A$4,BL$3+$AD20,$AD$4+$C$4*13),3),"")</f>
        <v>0.129</v>
      </c>
      <c r="BM20" s="215" t="e">
        <f ca="1">IF(OFFSET(DATA!$A$4,BM$3+$AD20,$AD$4+$C$4*13)&gt;0,ROUND(OFFSET(DATA!$A$4,BM$2+$AD20,$AD$4+$C$4*13)/OFFSET(DATA!$A$4,BM$3+$AD20,$AD$4+$C$4*13),3),"")</f>
        <v>#VALUE!</v>
      </c>
      <c r="BN20" s="308"/>
      <c r="BO20" s="308"/>
    </row>
    <row r="21" spans="1:67" x14ac:dyDescent="0.2">
      <c r="A21" s="45">
        <v>17</v>
      </c>
      <c r="B21" s="205">
        <f ca="1">OFFSET(DATA!$A$4,LOOK!$A21+60*(LOOK!$B$4-1),$D$4+$C$4*13)</f>
        <v>36</v>
      </c>
      <c r="C21" s="205">
        <f ca="1">IF($A$4=2,OFFSET(GOALS!$AN$4,LOOK!$A21,0),OFFSET(DATA!$A$4,LOOK!$A21+60*(LOOK!$B$4-1)+30,$D$4+$C$4*13))</f>
        <v>99</v>
      </c>
      <c r="D21" s="206">
        <f ca="1">OFFSET(GOALS!$C$4,LOOK!$A21,LOOK!$B$4)</f>
        <v>1</v>
      </c>
      <c r="E21" s="207">
        <f t="shared" ca="1" si="3"/>
        <v>0.8</v>
      </c>
      <c r="F21">
        <f ca="1">IF($D$4=1,0,OFFSET(DATA!$A$4,LOOK!$A21+60*(LOOK!$B$4-1),$D$4-1))</f>
        <v>398</v>
      </c>
      <c r="G21">
        <f ca="1">IF($D$4=1,0,OFFSET(DATA!$A$34,LOOK!$A21+60*(LOOK!$B$4-1),$D$4-1))</f>
        <v>1063</v>
      </c>
      <c r="I21">
        <f t="shared" ca="1" si="4"/>
        <v>-362</v>
      </c>
      <c r="J21">
        <f ca="1">IF($A$4=2,OFFSET(GOALS!$AN$4,LOOK!$A21,0),IF($C$4=1,IF(C21="",0,C21-G21),C21))</f>
        <v>-964</v>
      </c>
      <c r="L21" s="208">
        <f t="shared" si="5"/>
        <v>0.8</v>
      </c>
      <c r="M21" s="208">
        <f t="shared" si="6"/>
        <v>1</v>
      </c>
      <c r="N21" s="209">
        <f t="shared" ca="1" si="7"/>
        <v>0.36399999999999999</v>
      </c>
      <c r="O21" s="210">
        <f t="shared" ca="1" si="8"/>
        <v>0.36399999999999999</v>
      </c>
      <c r="P21" s="211">
        <f t="shared" ca="1" si="9"/>
        <v>0.36399999999999999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0.36399999999999999</v>
      </c>
      <c r="AG21" s="215">
        <f ca="1">IF(OFFSET(DATA!$A$4,AG$2+$AD21,$AD$4+$C$4*13)&gt;0,ROUND(OFFSET(DATA!$A$4,AG$2+$AD21,$AD$4+$C$4*13)/OFFSET($AE$4,$AD21,0),3),0)</f>
        <v>0.67300000000000004</v>
      </c>
      <c r="AH21" s="215">
        <f ca="1">IF(OFFSET(DATA!$A$4,AH$3+$AD21,$AD$4+$C$4*13)&gt;0,ROUND(OFFSET(DATA!$A$4,AH$2+$AD21,$AD$4+$C$4*13)/OFFSET(DATA!$A$4,AH$3+$AD21,$AD$4+$C$4*13),3),"")</f>
        <v>0.45800000000000002</v>
      </c>
      <c r="AI21" s="215">
        <f ca="1">IF(OFFSET(DATA!$A$4,AI$3+$AD21,$AD$4+$C$4*13)&gt;0,ROUND(OFFSET(DATA!$A$4,AI$2+$AD21,$AD$4+$C$4*13)/OFFSET(DATA!$A$4,AI$3+$AD21,$AD$4+$C$4*13),3),"")</f>
        <v>0.6</v>
      </c>
      <c r="AJ21" s="215">
        <f ca="1">IF(OFFSET(DATA!$A$4,AJ$3+$AD21,$AD$4+$C$4*13)&gt;0,ROUND(OFFSET(DATA!$A$4,AJ$2+$AD21,$AD$4+$C$4*13)/OFFSET(DATA!$A$4,AJ$3+$AD21,$AD$4+$C$4*13),3),"")</f>
        <v>0.435</v>
      </c>
      <c r="AK21" s="215">
        <f ca="1">IF(OFFSET(DATA!$A$4,AK$3+$AD21,$AD$4+$C$4*13)&gt;0,ROUND(OFFSET(DATA!$A$4,AK$2+$AD21,$AD$4+$C$4*13)/OFFSET(DATA!$A$4,AK$3+$AD21,$AD$4+$C$4*13),3),"")</f>
        <v>0.5</v>
      </c>
      <c r="AL21" s="215">
        <f ca="1">IF(OFFSET(DATA!$A$4,AL$3+$AD21,$AD$4+$C$4*13)&gt;0,ROUND(OFFSET(DATA!$A$4,AL$2+$AD21,$AD$4+$C$4*13)/OFFSET(DATA!$A$4,AL$3+$AD21,$AD$4+$C$4*13),3),"")</f>
        <v>0.66700000000000004</v>
      </c>
      <c r="AM21" s="215">
        <f ca="1">IF(OFFSET(DATA!$A$4,AM$2+$AD21,$AD$4+$C$4*13)&gt;0,ROUND(OFFSET(DATA!$A$4,AM$2+$AD21,$AD$4+$C$4*13)/OFFSET($AE$4,$AD21,0),3),0)</f>
        <v>1.079</v>
      </c>
      <c r="AN21" s="215">
        <f ca="1">IF(OFFSET(DATA!$A$4,AN$3+$AD21,$AD$4+$C$4*13)&gt;0,ROUND(OFFSET(DATA!$A$4,AN$2+$AD21,$AD$4+$C$4*13)/OFFSET(DATA!$A$4,AN$3+$AD21,$AD$4+$C$4*13),3),"")</f>
        <v>1</v>
      </c>
      <c r="AO21" s="215">
        <f ca="1">IF(OFFSET(DATA!$A$4,AO$2+$AD21,$AD$4+$C$4*13)&gt;0,ROUND(OFFSET(DATA!$A$4,AO$2+$AD21,$AD$4+$C$4*13)/OFFSET($AE$4,$AD21,0),3),0)</f>
        <v>1.1180000000000001</v>
      </c>
      <c r="AP21" s="215">
        <f ca="1">IF(OFFSET(DATA!$A$4,AP$3+$AD21,$AD$4+$C$4*13)&gt;0,ROUND(OFFSET(DATA!$A$4,AP$2+$AD21,$AD$4+$C$4*13)/OFFSET(DATA!$A$4,AP$3+$AD21,$AD$4+$C$4*13),3),"")</f>
        <v>0.64100000000000001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2.444</v>
      </c>
      <c r="AV21" s="215" t="str">
        <f ca="1">IF(OFFSET(DATA!$A$4,AV$3+$AD21,$AD$4+$C$4*13)&gt;0,ROUND(OFFSET(DATA!$A$4,AV$2+$AD21,$AD$4+$C$4*13)/OFFSET(DATA!$A$4,AV$3+$AD21,$AD$4+$C$4*13),3),"")</f>
        <v/>
      </c>
      <c r="AW21" s="215">
        <f ca="1">IF(OFFSET(DATA!$A$4,AW$3+$AD21,$AD$4+$C$4*13)&gt;0,ROUND(OFFSET(DATA!$A$4,AW$2+$AD21,$AD$4+$C$4*13)/OFFSET(DATA!$A$4,AW$3+$AD21,$AD$4+$C$4*13),3),"")</f>
        <v>0.34</v>
      </c>
      <c r="AX21" s="215">
        <f ca="1">IF(OFFSET(DATA!$A$4,AX$3+$AD21,$AD$4+$C$4*13)&gt;0,ROUND(OFFSET(DATA!$A$4,AX$2+$AD21,$AD$4+$C$4*13)/OFFSET(DATA!$A$4,AX$3+$AD21,$AD$4+$C$4*13),3),"")</f>
        <v>6.0999999999999999E-2</v>
      </c>
      <c r="AY21" s="215">
        <f ca="1">IF(OFFSET(DATA!$A$4,AY$3+$AD21,$AD$4+$C$4*13)&gt;0,ROUND(OFFSET(DATA!$A$4,AY$2+$AD21,$AD$4+$C$4*13)/OFFSET(DATA!$A$4,AY$3+$AD21,$AD$4+$C$4*13),3),"")</f>
        <v>0.308</v>
      </c>
      <c r="AZ21" s="215">
        <f ca="1">IF(OFFSET(DATA!$A$4,AZ$3+$AD21,$AD$4+$C$4*13)&gt;0,ROUND(OFFSET(DATA!$A$4,AZ$2+$AD21,$AD$4+$C$4*13)/OFFSET(DATA!$A$4,AZ$3+$AD21,$AD$4+$C$4*13),3),"")</f>
        <v>0.27900000000000003</v>
      </c>
      <c r="BA21" s="215">
        <f ca="1">IF(OFFSET(DATA!$A$4,BA$3+$AD21,$AD$4+$C$4*13)&gt;0,ROUND(OFFSET(DATA!$A$4,BA$2+$AD21,$AD$4+$C$4*13)/OFFSET(DATA!$A$4,BA$3+$AD21,$AD$4+$C$4*13),3),"")</f>
        <v>6.7000000000000004E-2</v>
      </c>
      <c r="BB21" s="215">
        <f ca="1">IF(OFFSET(DATA!$A$4,BB$3+$AD21,$AD$4+$C$4*13)&gt;0,ROUND(OFFSET(DATA!$A$4,BB$2+$AD21,$AD$4+$C$4*13)/OFFSET(DATA!$A$4,BB$3+$AD21,$AD$4+$C$4*13),3),"")</f>
        <v>1</v>
      </c>
      <c r="BC21" s="215">
        <f ca="1">IF(OFFSET(DATA!$A$4,BC$2+$AD21,$AD$4+$C$4*13)&gt;0,ROUND(OFFSET(DATA!$A$4,BC$2+$AD21,$AD$4+$C$4*13)/OFFSET($AE$4,$AD21,0),3),0)</f>
        <v>0.76900000000000002</v>
      </c>
      <c r="BD21" s="215">
        <f ca="1">IF(OFFSET(DATA!$A$4,BD$3+$AD21,$AD$4+$C$4*13)&gt;0,ROUND(OFFSET(DATA!$A$4,BD$2+$AD21,$AD$4+$C$4*13)/OFFSET(DATA!$A$4,BD$3+$AD21,$AD$4+$C$4*13),3),"")</f>
        <v>0.39100000000000001</v>
      </c>
      <c r="BE21" s="215">
        <f ca="1">IF(OFFSET(DATA!$A$4,BE$3+$AD21,$AD$4+$C$4*13)&gt;0,ROUND(OFFSET(DATA!$A$4,BE$2+$AD21,$AD$4+$C$4*13)/OFFSET(DATA!$A$4,BE$3+$AD21,$AD$4+$C$4*13),3),"")</f>
        <v>0.39100000000000001</v>
      </c>
      <c r="BF21" s="215">
        <f ca="1">IF(OFFSET(DATA!$A$4,BF$3+$AD21,$AD$4+$C$4*13)&gt;0,ROUND(OFFSET(DATA!$A$4,BF$2+$AD21,$AD$4+$C$4*13)/OFFSET(DATA!$A$4,BF$3+$AD21,$AD$4+$C$4*13),3),"")</f>
        <v>0.36399999999999999</v>
      </c>
      <c r="BG21" s="215">
        <f ca="1">IF(OFFSET(DATA!$A$4,BG$2+$AD21,$AD$4+$C$4*13)&gt;0,ROUND(OFFSET(DATA!$A$4,BG$2+$AD21,$AD$4+$C$4*13)/OFFSET($AE$4,$AD21,0),3),0)</f>
        <v>0.82</v>
      </c>
      <c r="BH21" s="215">
        <f ca="1">IF(OFFSET(DATA!$A$4,BH$3+$AD21,$AD$4+$C$4*13)&gt;0,ROUND(OFFSET(DATA!$A$4,BH$2+$AD21,$AD$4+$C$4*13)/OFFSET(DATA!$A$4,BH$3+$AD21,$AD$4+$C$4*13),3),"")</f>
        <v>0.34599999999999997</v>
      </c>
      <c r="BI21" s="215">
        <f ca="1">IF(OFFSET(DATA!$A$4,BI$3+$AD21,$AD$4+$C$4*13)&gt;0,ROUND(OFFSET(DATA!$A$4,BI$2+$AD21,$AD$4+$C$4*13)/OFFSET(DATA!$A$4,BI$3+$AD21,$AD$4+$C$4*13),3),"")</f>
        <v>0.127</v>
      </c>
      <c r="BJ21" s="215">
        <f ca="1">IF(OFFSET(DATA!$A$4,BJ$3+$AD21,$AD$4+$C$4*13)&gt;0,ROUND(OFFSET(DATA!$A$4,BJ$2+$AD21,$AD$4+$C$4*13)/OFFSET(DATA!$A$4,BJ$3+$AD21,$AD$4+$C$4*13),3),"")</f>
        <v>2.657</v>
      </c>
      <c r="BK21" s="215">
        <f ca="1">IF(OFFSET(DATA!$A$4,BK$3+$AD21,$AD$4+$C$4*13)&gt;0,ROUND(OFFSET(DATA!$A$4,BK$2+$AD21,$AD$4+$C$4*13)/OFFSET(DATA!$A$4,BK$3+$AD21,$AD$4+$C$4*13),3),"")</f>
        <v>9.5000000000000001E-2</v>
      </c>
      <c r="BL21" s="215">
        <f ca="1">IF(OFFSET(DATA!$A$4,BL$3+$AD21,$AD$4+$C$4*13)&gt;0,ROUND(OFFSET(DATA!$A$4,BL$2+$AD21,$AD$4+$C$4*13)/OFFSET(DATA!$A$4,BL$3+$AD21,$AD$4+$C$4*13),3),"")</f>
        <v>9.5000000000000001E-2</v>
      </c>
      <c r="BM21" s="215" t="e">
        <f ca="1">IF(OFFSET(DATA!$A$4,BM$3+$AD21,$AD$4+$C$4*13)&gt;0,ROUND(OFFSET(DATA!$A$4,BM$2+$AD21,$AD$4+$C$4*13)/OFFSET(DATA!$A$4,BM$3+$AD21,$AD$4+$C$4*13),3),"")</f>
        <v>#VALUE!</v>
      </c>
      <c r="BN21" s="308"/>
      <c r="BO21" s="308"/>
    </row>
    <row r="22" spans="1:67" x14ac:dyDescent="0.2">
      <c r="A22" s="45">
        <v>18</v>
      </c>
      <c r="B22" s="205">
        <f ca="1">OFFSET(DATA!$A$4,LOOK!$A22+60*(LOOK!$B$4-1),$D$4+$C$4*13)</f>
        <v>36</v>
      </c>
      <c r="C22" s="205">
        <f ca="1">IF($A$4=2,OFFSET(GOALS!$AN$4,LOOK!$A22,0),OFFSET(DATA!$A$4,LOOK!$A22+60*(LOOK!$B$4-1)+30,$D$4+$C$4*13))</f>
        <v>87</v>
      </c>
      <c r="D22" s="206">
        <f ca="1">OFFSET(GOALS!$C$4,LOOK!$A22,LOOK!$B$4)</f>
        <v>1</v>
      </c>
      <c r="E22" s="207">
        <f t="shared" ca="1" si="3"/>
        <v>0.8</v>
      </c>
      <c r="F22">
        <f ca="1">IF($D$4=1,0,OFFSET(DATA!$A$4,LOOK!$A22+60*(LOOK!$B$4-1),$D$4-1))</f>
        <v>329</v>
      </c>
      <c r="G22">
        <f ca="1">IF($D$4=1,0,OFFSET(DATA!$A$34,LOOK!$A22+60*(LOOK!$B$4-1),$D$4-1))</f>
        <v>973</v>
      </c>
      <c r="I22">
        <f t="shared" ca="1" si="4"/>
        <v>-293</v>
      </c>
      <c r="J22">
        <f ca="1">IF($A$4=2,OFFSET(GOALS!$AN$4,LOOK!$A22,0),IF($C$4=1,IF(C22="",0,C22-G22),C22))</f>
        <v>-886</v>
      </c>
      <c r="L22" s="208">
        <f t="shared" si="5"/>
        <v>0.8</v>
      </c>
      <c r="M22" s="208">
        <f t="shared" si="6"/>
        <v>1</v>
      </c>
      <c r="N22" s="209">
        <f t="shared" ca="1" si="7"/>
        <v>0.41399999999999998</v>
      </c>
      <c r="O22" s="210">
        <f t="shared" ca="1" si="8"/>
        <v>0.41399999999999998</v>
      </c>
      <c r="P22" s="211">
        <f t="shared" ca="1" si="9"/>
        <v>0.41399999999999998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0.41399999999999998</v>
      </c>
      <c r="AG22" s="215">
        <f ca="1">IF(OFFSET(DATA!$A$4,AG$2+$AD22,$AD$4+$C$4*13)&gt;0,ROUND(OFFSET(DATA!$A$4,AG$2+$AD22,$AD$4+$C$4*13)/OFFSET($AE$4,$AD22,0),3),0)</f>
        <v>0.69799999999999995</v>
      </c>
      <c r="AH22" s="215">
        <f ca="1">IF(OFFSET(DATA!$A$4,AH$3+$AD22,$AD$4+$C$4*13)&gt;0,ROUND(OFFSET(DATA!$A$4,AH$2+$AD22,$AD$4+$C$4*13)/OFFSET(DATA!$A$4,AH$3+$AD22,$AD$4+$C$4*13),3),"")</f>
        <v>0.21299999999999999</v>
      </c>
      <c r="AI22" s="215">
        <f ca="1">IF(OFFSET(DATA!$A$4,AI$3+$AD22,$AD$4+$C$4*13)&gt;0,ROUND(OFFSET(DATA!$A$4,AI$2+$AD22,$AD$4+$C$4*13)/OFFSET(DATA!$A$4,AI$3+$AD22,$AD$4+$C$4*13),3),"")</f>
        <v>0.23100000000000001</v>
      </c>
      <c r="AJ22" s="215">
        <f ca="1">IF(OFFSET(DATA!$A$4,AJ$3+$AD22,$AD$4+$C$4*13)&gt;0,ROUND(OFFSET(DATA!$A$4,AJ$2+$AD22,$AD$4+$C$4*13)/OFFSET(DATA!$A$4,AJ$3+$AD22,$AD$4+$C$4*13),3),"")</f>
        <v>0.84</v>
      </c>
      <c r="AK22" s="215">
        <f ca="1">IF(OFFSET(DATA!$A$4,AK$3+$AD22,$AD$4+$C$4*13)&gt;0,ROUND(OFFSET(DATA!$A$4,AK$2+$AD22,$AD$4+$C$4*13)/OFFSET(DATA!$A$4,AK$3+$AD22,$AD$4+$C$4*13),3),"")</f>
        <v>0.8</v>
      </c>
      <c r="AL22" s="215">
        <f ca="1">IF(OFFSET(DATA!$A$4,AL$3+$AD22,$AD$4+$C$4*13)&gt;0,ROUND(OFFSET(DATA!$A$4,AL$2+$AD22,$AD$4+$C$4*13)/OFFSET(DATA!$A$4,AL$3+$AD22,$AD$4+$C$4*13),3),"")</f>
        <v>0.71399999999999997</v>
      </c>
      <c r="AM22" s="215">
        <f ca="1">IF(OFFSET(DATA!$A$4,AM$2+$AD22,$AD$4+$C$4*13)&gt;0,ROUND(OFFSET(DATA!$A$4,AM$2+$AD22,$AD$4+$C$4*13)/OFFSET($AE$4,$AD22,0),3),0)</f>
        <v>1.208</v>
      </c>
      <c r="AN22" s="215">
        <f ca="1">IF(OFFSET(DATA!$A$4,AN$3+$AD22,$AD$4+$C$4*13)&gt;0,ROUND(OFFSET(DATA!$A$4,AN$2+$AD22,$AD$4+$C$4*13)/OFFSET(DATA!$A$4,AN$3+$AD22,$AD$4+$C$4*13),3),"")</f>
        <v>0.84599999999999997</v>
      </c>
      <c r="AO22" s="215">
        <f ca="1">IF(OFFSET(DATA!$A$4,AO$2+$AD22,$AD$4+$C$4*13)&gt;0,ROUND(OFFSET(DATA!$A$4,AO$2+$AD22,$AD$4+$C$4*13)/OFFSET($AE$4,$AD22,0),3),0)</f>
        <v>1.129</v>
      </c>
      <c r="AP22" s="215">
        <f ca="1">IF(OFFSET(DATA!$A$4,AP$3+$AD22,$AD$4+$C$4*13)&gt;0,ROUND(OFFSET(DATA!$A$4,AP$2+$AD22,$AD$4+$C$4*13)/OFFSET(DATA!$A$4,AP$3+$AD22,$AD$4+$C$4*13),3),"")</f>
        <v>0.84499999999999997</v>
      </c>
      <c r="AQ22" s="215">
        <f ca="1">IF(OFFSET(DATA!$A$4,AQ$3+$AD22,$AD$4+$C$4*13)&gt;0,ROUND(OFFSET(DATA!$A$4,AQ$2+$AD22,$AD$4+$C$4*13)/OFFSET(DATA!$A$4,AQ$3+$AD22,$AD$4+$C$4*13),3),"")</f>
        <v>1</v>
      </c>
      <c r="AR22" s="215" t="str">
        <f ca="1">IF(OFFSET(DATA!$A$4,AR$3+$AD22,$AD$4+$C$4*13)&gt;0,ROUND(OFFSET(DATA!$A$4,AR$2+$AD22,$AD$4+$C$4*13)/OFFSET(DATA!$A$4,AR$3+$AD22,$AD$4+$C$4*13),3),"")</f>
        <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3.7269999999999999</v>
      </c>
      <c r="AV22" s="215" t="str">
        <f ca="1">IF(OFFSET(DATA!$A$4,AV$3+$AD22,$AD$4+$C$4*13)&gt;0,ROUND(OFFSET(DATA!$A$4,AV$2+$AD22,$AD$4+$C$4*13)/OFFSET(DATA!$A$4,AV$3+$AD22,$AD$4+$C$4*13),3),"")</f>
        <v/>
      </c>
      <c r="AW22" s="215">
        <f ca="1">IF(OFFSET(DATA!$A$4,AW$3+$AD22,$AD$4+$C$4*13)&gt;0,ROUND(OFFSET(DATA!$A$4,AW$2+$AD22,$AD$4+$C$4*13)/OFFSET(DATA!$A$4,AW$3+$AD22,$AD$4+$C$4*13),3),"")</f>
        <v>0.44400000000000001</v>
      </c>
      <c r="AX22" s="215">
        <f ca="1">IF(OFFSET(DATA!$A$4,AX$3+$AD22,$AD$4+$C$4*13)&gt;0,ROUND(OFFSET(DATA!$A$4,AX$2+$AD22,$AD$4+$C$4*13)/OFFSET(DATA!$A$4,AX$3+$AD22,$AD$4+$C$4*13),3),"")</f>
        <v>0.11700000000000001</v>
      </c>
      <c r="AY22" s="215">
        <f ca="1">IF(OFFSET(DATA!$A$4,AY$3+$AD22,$AD$4+$C$4*13)&gt;0,ROUND(OFFSET(DATA!$A$4,AY$2+$AD22,$AD$4+$C$4*13)/OFFSET(DATA!$A$4,AY$3+$AD22,$AD$4+$C$4*13),3),"")</f>
        <v>0.996</v>
      </c>
      <c r="AZ22" s="215">
        <f ca="1">IF(OFFSET(DATA!$A$4,AZ$3+$AD22,$AD$4+$C$4*13)&gt;0,ROUND(OFFSET(DATA!$A$4,AZ$2+$AD22,$AD$4+$C$4*13)/OFFSET(DATA!$A$4,AZ$3+$AD22,$AD$4+$C$4*13),3),"")</f>
        <v>0.35399999999999998</v>
      </c>
      <c r="BA22" s="215">
        <f ca="1">IF(OFFSET(DATA!$A$4,BA$3+$AD22,$AD$4+$C$4*13)&gt;0,ROUND(OFFSET(DATA!$A$4,BA$2+$AD22,$AD$4+$C$4*13)/OFFSET(DATA!$A$4,BA$3+$AD22,$AD$4+$C$4*13),3),"")</f>
        <v>0.122</v>
      </c>
      <c r="BB22" s="215">
        <f ca="1">IF(OFFSET(DATA!$A$4,BB$3+$AD22,$AD$4+$C$4*13)&gt;0,ROUND(OFFSET(DATA!$A$4,BB$2+$AD22,$AD$4+$C$4*13)/OFFSET(DATA!$A$4,BB$3+$AD22,$AD$4+$C$4*13),3),"")</f>
        <v>0.85699999999999998</v>
      </c>
      <c r="BC22" s="215">
        <f ca="1">IF(OFFSET(DATA!$A$4,BC$2+$AD22,$AD$4+$C$4*13)&gt;0,ROUND(OFFSET(DATA!$A$4,BC$2+$AD22,$AD$4+$C$4*13)/OFFSET($AE$4,$AD22,0),3),0)</f>
        <v>0.74399999999999999</v>
      </c>
      <c r="BD22" s="215">
        <f ca="1">IF(OFFSET(DATA!$A$4,BD$3+$AD22,$AD$4+$C$4*13)&gt;0,ROUND(OFFSET(DATA!$A$4,BD$2+$AD22,$AD$4+$C$4*13)/OFFSET(DATA!$A$4,BD$3+$AD22,$AD$4+$C$4*13),3),"")</f>
        <v>0.4</v>
      </c>
      <c r="BE22" s="215">
        <f ca="1">IF(OFFSET(DATA!$A$4,BE$3+$AD22,$AD$4+$C$4*13)&gt;0,ROUND(OFFSET(DATA!$A$4,BE$2+$AD22,$AD$4+$C$4*13)/OFFSET(DATA!$A$4,BE$3+$AD22,$AD$4+$C$4*13),3),"")</f>
        <v>0.154</v>
      </c>
      <c r="BF22" s="215">
        <f ca="1">IF(OFFSET(DATA!$A$4,BF$3+$AD22,$AD$4+$C$4*13)&gt;0,ROUND(OFFSET(DATA!$A$4,BF$2+$AD22,$AD$4+$C$4*13)/OFFSET(DATA!$A$4,BF$3+$AD22,$AD$4+$C$4*13),3),"")</f>
        <v>0.35</v>
      </c>
      <c r="BG22" s="215">
        <f ca="1">IF(OFFSET(DATA!$A$4,BG$2+$AD22,$AD$4+$C$4*13)&gt;0,ROUND(OFFSET(DATA!$A$4,BG$2+$AD22,$AD$4+$C$4*13)/OFFSET($AE$4,$AD22,0),3),0)</f>
        <v>0.80300000000000005</v>
      </c>
      <c r="BH22" s="215">
        <f ca="1">IF(OFFSET(DATA!$A$4,BH$3+$AD22,$AD$4+$C$4*13)&gt;0,ROUND(OFFSET(DATA!$A$4,BH$2+$AD22,$AD$4+$C$4*13)/OFFSET(DATA!$A$4,BH$3+$AD22,$AD$4+$C$4*13),3),"")</f>
        <v>0.114</v>
      </c>
      <c r="BI22" s="215">
        <f ca="1">IF(OFFSET(DATA!$A$4,BI$3+$AD22,$AD$4+$C$4*13)&gt;0,ROUND(OFFSET(DATA!$A$4,BI$2+$AD22,$AD$4+$C$4*13)/OFFSET(DATA!$A$4,BI$3+$AD22,$AD$4+$C$4*13),3),"")</f>
        <v>3.9E-2</v>
      </c>
      <c r="BJ22" s="215">
        <f ca="1">IF(OFFSET(DATA!$A$4,BJ$3+$AD22,$AD$4+$C$4*13)&gt;0,ROUND(OFFSET(DATA!$A$4,BJ$2+$AD22,$AD$4+$C$4*13)/OFFSET(DATA!$A$4,BJ$3+$AD22,$AD$4+$C$4*13),3),"")</f>
        <v>0.86</v>
      </c>
      <c r="BK22" s="215">
        <f ca="1">IF(OFFSET(DATA!$A$4,BK$3+$AD22,$AD$4+$C$4*13)&gt;0,ROUND(OFFSET(DATA!$A$4,BK$2+$AD22,$AD$4+$C$4*13)/OFFSET(DATA!$A$4,BK$3+$AD22,$AD$4+$C$4*13),3),"")</f>
        <v>2.4E-2</v>
      </c>
      <c r="BL22" s="215">
        <f ca="1">IF(OFFSET(DATA!$A$4,BL$3+$AD22,$AD$4+$C$4*13)&gt;0,ROUND(OFFSET(DATA!$A$4,BL$2+$AD22,$AD$4+$C$4*13)/OFFSET(DATA!$A$4,BL$3+$AD22,$AD$4+$C$4*13),3),"")</f>
        <v>2.4E-2</v>
      </c>
      <c r="BM22" s="215" t="e">
        <f ca="1">IF(OFFSET(DATA!$A$4,BM$3+$AD22,$AD$4+$C$4*13)&gt;0,ROUND(OFFSET(DATA!$A$4,BM$2+$AD22,$AD$4+$C$4*13)/OFFSET(DATA!$A$4,BM$3+$AD22,$AD$4+$C$4*13),3),"")</f>
        <v>#VALUE!</v>
      </c>
      <c r="BN22" s="308"/>
      <c r="BO22" s="308"/>
    </row>
    <row r="23" spans="1:67" x14ac:dyDescent="0.2">
      <c r="A23" s="45">
        <v>19</v>
      </c>
      <c r="B23" s="205">
        <f ca="1">OFFSET(DATA!$A$4,LOOK!$A23+60*(LOOK!$B$4-1),$D$4+$C$4*13)</f>
        <v>7</v>
      </c>
      <c r="C23" s="205">
        <f ca="1">IF($A$4=2,OFFSET(GOALS!$AN$4,LOOK!$A23,0),OFFSET(DATA!$A$4,LOOK!$A23+60*(LOOK!$B$4-1)+30,$D$4+$C$4*13))</f>
        <v>15</v>
      </c>
      <c r="D23" s="206">
        <f ca="1">OFFSET(GOALS!$C$4,LOOK!$A23,LOOK!$B$4)</f>
        <v>1</v>
      </c>
      <c r="E23" s="207">
        <f t="shared" ca="1" si="3"/>
        <v>0.8</v>
      </c>
      <c r="F23">
        <f ca="1">IF($D$4=1,0,OFFSET(DATA!$A$4,LOOK!$A23+60*(LOOK!$B$4-1),$D$4-1))</f>
        <v>55</v>
      </c>
      <c r="G23">
        <f ca="1">IF($D$4=1,0,OFFSET(DATA!$A$34,LOOK!$A23+60*(LOOK!$B$4-1),$D$4-1))</f>
        <v>197</v>
      </c>
      <c r="I23">
        <f t="shared" ca="1" si="4"/>
        <v>-48</v>
      </c>
      <c r="J23">
        <f ca="1">IF($A$4=2,OFFSET(GOALS!$AN$4,LOOK!$A23,0),IF($C$4=1,IF(C23="",0,C23-G23),C23))</f>
        <v>-182</v>
      </c>
      <c r="L23" s="208">
        <f t="shared" si="5"/>
        <v>0.8</v>
      </c>
      <c r="M23" s="208">
        <f t="shared" si="6"/>
        <v>1</v>
      </c>
      <c r="N23" s="209">
        <f t="shared" ca="1" si="7"/>
        <v>0.46700000000000003</v>
      </c>
      <c r="O23" s="210">
        <f t="shared" ca="1" si="8"/>
        <v>0.46700000000000003</v>
      </c>
      <c r="P23" s="211">
        <f t="shared" ca="1" si="9"/>
        <v>0.46700000000000003</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0.46700000000000003</v>
      </c>
      <c r="AG23" s="215">
        <f ca="1">IF(OFFSET(DATA!$A$4,AG$2+$AD23,$AD$4+$C$4*13)&gt;0,ROUND(OFFSET(DATA!$A$4,AG$2+$AD23,$AD$4+$C$4*13)/OFFSET($AE$4,$AD23,0),3),0)</f>
        <v>0.73199999999999998</v>
      </c>
      <c r="AH23" s="215">
        <f ca="1">IF(OFFSET(DATA!$A$4,AH$3+$AD23,$AD$4+$C$4*13)&gt;0,ROUND(OFFSET(DATA!$A$4,AH$2+$AD23,$AD$4+$C$4*13)/OFFSET(DATA!$A$4,AH$3+$AD23,$AD$4+$C$4*13),3),"")</f>
        <v>0.318</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1.173</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t="str">
        <f ca="1">IF(OFFSET(DATA!$A$4,AR$3+$AD23,$AD$4+$C$4*13)&gt;0,ROUND(OFFSET(DATA!$A$4,AR$2+$AD23,$AD$4+$C$4*13)/OFFSET(DATA!$A$4,AR$3+$AD23,$AD$4+$C$4*13),3),"")</f>
        <v/>
      </c>
      <c r="AS23" s="215">
        <f ca="1">IF(OFFSET(DATA!$A$4,AS$3+$AD23,$AD$4+$C$4*13)&gt;0,ROUND(OFFSET(DATA!$A$4,AS$2+$AD23,$AD$4+$C$4*13)/OFFSET(DATA!$A$4,AS$3+$AD23,$AD$4+$C$4*13),3),"")</f>
        <v>1</v>
      </c>
      <c r="AT23" s="215" t="str">
        <f ca="1">IF(OFFSET(DATA!$A$4,AT$3+$AD23,$AD$4+$C$4*13)&gt;0,ROUND(OFFSET(DATA!$A$4,AT$2+$AD23,$AD$4+$C$4*13)/OFFSET(DATA!$A$4,AT$3+$AD23,$AD$4+$C$4*13),3),"")</f>
        <v/>
      </c>
      <c r="AU23" s="215">
        <f ca="1">IF(OFFSET(DATA!$A$4,AU$3+$AD23,$AD$4+$C$4*13)&gt;0,ROUND(OFFSET(DATA!$A$4,AU$2+$AD23,$AD$4+$C$4*13)/OFFSET(DATA!$A$4,AU$3+$AD23,$AD$4+$C$4*13),3),"")</f>
        <v>2.7</v>
      </c>
      <c r="AV23" s="215" t="str">
        <f ca="1">IF(OFFSET(DATA!$A$4,AV$3+$AD23,$AD$4+$C$4*13)&gt;0,ROUND(OFFSET(DATA!$A$4,AV$2+$AD23,$AD$4+$C$4*13)/OFFSET(DATA!$A$4,AV$3+$AD23,$AD$4+$C$4*13),3),"")</f>
        <v/>
      </c>
      <c r="AW23" s="215">
        <f ca="1">IF(OFFSET(DATA!$A$4,AW$3+$AD23,$AD$4+$C$4*13)&gt;0,ROUND(OFFSET(DATA!$A$4,AW$2+$AD23,$AD$4+$C$4*13)/OFFSET(DATA!$A$4,AW$3+$AD23,$AD$4+$C$4*13),3),"")</f>
        <v>0.48</v>
      </c>
      <c r="AX23" s="215">
        <f ca="1">IF(OFFSET(DATA!$A$4,AX$3+$AD23,$AD$4+$C$4*13)&gt;0,ROUND(OFFSET(DATA!$A$4,AX$2+$AD23,$AD$4+$C$4*13)/OFFSET(DATA!$A$4,AX$3+$AD23,$AD$4+$C$4*13),3),"")</f>
        <v>0.23200000000000001</v>
      </c>
      <c r="AY23" s="215">
        <f ca="1">IF(OFFSET(DATA!$A$4,AY$3+$AD23,$AD$4+$C$4*13)&gt;0,ROUND(OFFSET(DATA!$A$4,AY$2+$AD23,$AD$4+$C$4*13)/OFFSET(DATA!$A$4,AY$3+$AD23,$AD$4+$C$4*13),3),"")</f>
        <v>0.81699999999999995</v>
      </c>
      <c r="AZ23" s="215">
        <f ca="1">IF(OFFSET(DATA!$A$4,AZ$3+$AD23,$AD$4+$C$4*13)&gt;0,ROUND(OFFSET(DATA!$A$4,AZ$2+$AD23,$AD$4+$C$4*13)/OFFSET(DATA!$A$4,AZ$3+$AD23,$AD$4+$C$4*13),3),"")</f>
        <v>0.25800000000000001</v>
      </c>
      <c r="BA23" s="215">
        <f ca="1">IF(OFFSET(DATA!$A$4,BA$3+$AD23,$AD$4+$C$4*13)&gt;0,ROUND(OFFSET(DATA!$A$4,BA$2+$AD23,$AD$4+$C$4*13)/OFFSET(DATA!$A$4,BA$3+$AD23,$AD$4+$C$4*13),3),"")</f>
        <v>0.17299999999999999</v>
      </c>
      <c r="BB23" s="215">
        <f ca="1">IF(OFFSET(DATA!$A$4,BB$3+$AD23,$AD$4+$C$4*13)&gt;0,ROUND(OFFSET(DATA!$A$4,BB$2+$AD23,$AD$4+$C$4*13)/OFFSET(DATA!$A$4,BB$3+$AD23,$AD$4+$C$4*13),3),"")</f>
        <v>0</v>
      </c>
      <c r="BC23" s="215">
        <f ca="1">IF(OFFSET(DATA!$A$4,BC$2+$AD23,$AD$4+$C$4*13)&gt;0,ROUND(OFFSET(DATA!$A$4,BC$2+$AD23,$AD$4+$C$4*13)/OFFSET($AE$4,$AD23,0),3),0)</f>
        <v>0.83</v>
      </c>
      <c r="BD23" s="215">
        <f ca="1">IF(OFFSET(DATA!$A$4,BD$3+$AD23,$AD$4+$C$4*13)&gt;0,ROUND(OFFSET(DATA!$A$4,BD$2+$AD23,$AD$4+$C$4*13)/OFFSET(DATA!$A$4,BD$3+$AD23,$AD$4+$C$4*13),3),"")</f>
        <v>0.33300000000000002</v>
      </c>
      <c r="BE23" s="215">
        <f ca="1">IF(OFFSET(DATA!$A$4,BE$3+$AD23,$AD$4+$C$4*13)&gt;0,ROUND(OFFSET(DATA!$A$4,BE$2+$AD23,$AD$4+$C$4*13)/OFFSET(DATA!$A$4,BE$3+$AD23,$AD$4+$C$4*13),3),"")</f>
        <v>0.125</v>
      </c>
      <c r="BF23" s="215">
        <f ca="1">IF(OFFSET(DATA!$A$4,BF$3+$AD23,$AD$4+$C$4*13)&gt;0,ROUND(OFFSET(DATA!$A$4,BF$2+$AD23,$AD$4+$C$4*13)/OFFSET(DATA!$A$4,BF$3+$AD23,$AD$4+$C$4*13),3),"")</f>
        <v>0.5</v>
      </c>
      <c r="BG23" s="215">
        <f ca="1">IF(OFFSET(DATA!$A$4,BG$2+$AD23,$AD$4+$C$4*13)&gt;0,ROUND(OFFSET(DATA!$A$4,BG$2+$AD23,$AD$4+$C$4*13)/OFFSET($AE$4,$AD23,0),3),0)</f>
        <v>0.82199999999999995</v>
      </c>
      <c r="BH23" s="215">
        <f ca="1">IF(OFFSET(DATA!$A$4,BH$3+$AD23,$AD$4+$C$4*13)&gt;0,ROUND(OFFSET(DATA!$A$4,BH$2+$AD23,$AD$4+$C$4*13)/OFFSET(DATA!$A$4,BH$3+$AD23,$AD$4+$C$4*13),3),"")</f>
        <v>0.158</v>
      </c>
      <c r="BI23" s="215">
        <f ca="1">IF(OFFSET(DATA!$A$4,BI$3+$AD23,$AD$4+$C$4*13)&gt;0,ROUND(OFFSET(DATA!$A$4,BI$2+$AD23,$AD$4+$C$4*13)/OFFSET(DATA!$A$4,BI$3+$AD23,$AD$4+$C$4*13),3),"")</f>
        <v>4.2000000000000003E-2</v>
      </c>
      <c r="BJ23" s="215">
        <f ca="1">IF(OFFSET(DATA!$A$4,BJ$3+$AD23,$AD$4+$C$4*13)&gt;0,ROUND(OFFSET(DATA!$A$4,BJ$2+$AD23,$AD$4+$C$4*13)/OFFSET(DATA!$A$4,BJ$3+$AD23,$AD$4+$C$4*13),3),"")</f>
        <v>1.153</v>
      </c>
      <c r="BK23" s="215">
        <f ca="1">IF(OFFSET(DATA!$A$4,BK$3+$AD23,$AD$4+$C$4*13)&gt;0,ROUND(OFFSET(DATA!$A$4,BK$2+$AD23,$AD$4+$C$4*13)/OFFSET(DATA!$A$4,BK$3+$AD23,$AD$4+$C$4*13),3),"")</f>
        <v>0.35699999999999998</v>
      </c>
      <c r="BL23" s="215">
        <f ca="1">IF(OFFSET(DATA!$A$4,BL$3+$AD23,$AD$4+$C$4*13)&gt;0,ROUND(OFFSET(DATA!$A$4,BL$2+$AD23,$AD$4+$C$4*13)/OFFSET(DATA!$A$4,BL$3+$AD23,$AD$4+$C$4*13),3),"")</f>
        <v>0.13700000000000001</v>
      </c>
      <c r="BM23" s="215">
        <f ca="1">IF(OFFSET(DATA!$A$4,BM$3+$AD23,$AD$4+$C$4*13)&gt;0,ROUND(OFFSET(DATA!$A$4,BM$2+$AD23,$AD$4+$C$4*13)/OFFSET(DATA!$A$4,BM$3+$AD23,$AD$4+$C$4*13),3),"")</f>
        <v>0.97099999999999997</v>
      </c>
      <c r="BN23" s="308"/>
      <c r="BO23" s="308"/>
    </row>
    <row r="24" spans="1:67" x14ac:dyDescent="0.2">
      <c r="A24" s="45">
        <v>20</v>
      </c>
      <c r="B24" s="205">
        <f ca="1">OFFSET(DATA!$A$4,LOOK!$A24+60*(LOOK!$B$4-1),$D$4+$C$4*13)</f>
        <v>13</v>
      </c>
      <c r="C24" s="205">
        <f ca="1">IF($A$4=2,OFFSET(GOALS!$AN$4,LOOK!$A24,0),OFFSET(DATA!$A$4,LOOK!$A24+60*(LOOK!$B$4-1)+30,$D$4+$C$4*13))</f>
        <v>47</v>
      </c>
      <c r="D24" s="206">
        <f ca="1">OFFSET(GOALS!$C$4,LOOK!$A24,LOOK!$B$4)</f>
        <v>1</v>
      </c>
      <c r="E24" s="207">
        <f t="shared" ca="1" si="3"/>
        <v>0.8</v>
      </c>
      <c r="F24">
        <f ca="1">IF($D$4=1,0,OFFSET(DATA!$A$4,LOOK!$A24+60*(LOOK!$B$4-1),$D$4-1))</f>
        <v>115</v>
      </c>
      <c r="G24">
        <f ca="1">IF($D$4=1,0,OFFSET(DATA!$A$34,LOOK!$A24+60*(LOOK!$B$4-1),$D$4-1))</f>
        <v>435</v>
      </c>
      <c r="I24">
        <f t="shared" ca="1" si="4"/>
        <v>-102</v>
      </c>
      <c r="J24">
        <f ca="1">IF($A$4=2,OFFSET(GOALS!$AN$4,LOOK!$A24,0),IF($C$4=1,IF(C24="",0,C24-G24),C24))</f>
        <v>-388</v>
      </c>
      <c r="L24" s="208">
        <f t="shared" si="5"/>
        <v>0.8</v>
      </c>
      <c r="M24" s="208">
        <f t="shared" si="6"/>
        <v>1</v>
      </c>
      <c r="N24" s="209">
        <f t="shared" ca="1" si="7"/>
        <v>0.27700000000000002</v>
      </c>
      <c r="O24" s="210">
        <f t="shared" ca="1" si="8"/>
        <v>0.27700000000000002</v>
      </c>
      <c r="P24" s="211">
        <f t="shared" ca="1" si="9"/>
        <v>0.27700000000000002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0.27700000000000002</v>
      </c>
      <c r="AG24" s="215">
        <f ca="1">IF(OFFSET(DATA!$A$4,AG$2+$AD24,$AD$4+$C$4*13)&gt;0,ROUND(OFFSET(DATA!$A$4,AG$2+$AD24,$AD$4+$C$4*13)/OFFSET($AE$4,$AD24,0),3),0)</f>
        <v>0.83599999999999997</v>
      </c>
      <c r="AH24" s="215">
        <f ca="1">IF(OFFSET(DATA!$A$4,AH$3+$AD24,$AD$4+$C$4*13)&gt;0,ROUND(OFFSET(DATA!$A$4,AH$2+$AD24,$AD$4+$C$4*13)/OFFSET(DATA!$A$4,AH$3+$AD24,$AD$4+$C$4*13),3),"")</f>
        <v>0.22800000000000001</v>
      </c>
      <c r="AI24" s="215">
        <f ca="1">IF(OFFSET(DATA!$A$4,AI$3+$AD24,$AD$4+$C$4*13)&gt;0,ROUND(OFFSET(DATA!$A$4,AI$2+$AD24,$AD$4+$C$4*13)/OFFSET(DATA!$A$4,AI$3+$AD24,$AD$4+$C$4*13),3),"")</f>
        <v>0.33300000000000002</v>
      </c>
      <c r="AJ24" s="215">
        <f ca="1">IF(OFFSET(DATA!$A$4,AJ$3+$AD24,$AD$4+$C$4*13)&gt;0,ROUND(OFFSET(DATA!$A$4,AJ$2+$AD24,$AD$4+$C$4*13)/OFFSET(DATA!$A$4,AJ$3+$AD24,$AD$4+$C$4*13),3),"")</f>
        <v>0.6</v>
      </c>
      <c r="AK24" s="215">
        <f ca="1">IF(OFFSET(DATA!$A$4,AK$3+$AD24,$AD$4+$C$4*13)&gt;0,ROUND(OFFSET(DATA!$A$4,AK$2+$AD24,$AD$4+$C$4*13)/OFFSET(DATA!$A$4,AK$3+$AD24,$AD$4+$C$4*13),3),"")</f>
        <v>0.75</v>
      </c>
      <c r="AL24" s="215">
        <f ca="1">IF(OFFSET(DATA!$A$4,AL$3+$AD24,$AD$4+$C$4*13)&gt;0,ROUND(OFFSET(DATA!$A$4,AL$2+$AD24,$AD$4+$C$4*13)/OFFSET(DATA!$A$4,AL$3+$AD24,$AD$4+$C$4*13),3),"")</f>
        <v>1</v>
      </c>
      <c r="AM24" s="215">
        <f ca="1">IF(OFFSET(DATA!$A$4,AM$2+$AD24,$AD$4+$C$4*13)&gt;0,ROUND(OFFSET(DATA!$A$4,AM$2+$AD24,$AD$4+$C$4*13)/OFFSET($AE$4,$AD24,0),3),0)</f>
        <v>1.234</v>
      </c>
      <c r="AN24" s="215">
        <f ca="1">IF(OFFSET(DATA!$A$4,AN$3+$AD24,$AD$4+$C$4*13)&gt;0,ROUND(OFFSET(DATA!$A$4,AN$2+$AD24,$AD$4+$C$4*13)/OFFSET(DATA!$A$4,AN$3+$AD24,$AD$4+$C$4*13),3),"")</f>
        <v>1</v>
      </c>
      <c r="AO24" s="215">
        <f ca="1">IF(OFFSET(DATA!$A$4,AO$2+$AD24,$AD$4+$C$4*13)&gt;0,ROUND(OFFSET(DATA!$A$4,AO$2+$AD24,$AD$4+$C$4*13)/OFFSET($AE$4,$AD24,0),3),0)</f>
        <v>1.042</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1.395</v>
      </c>
      <c r="AV24" s="215" t="str">
        <f ca="1">IF(OFFSET(DATA!$A$4,AV$3+$AD24,$AD$4+$C$4*13)&gt;0,ROUND(OFFSET(DATA!$A$4,AV$2+$AD24,$AD$4+$C$4*13)/OFFSET(DATA!$A$4,AV$3+$AD24,$AD$4+$C$4*13),3),"")</f>
        <v/>
      </c>
      <c r="AW24" s="215">
        <f ca="1">IF(OFFSET(DATA!$A$4,AW$3+$AD24,$AD$4+$C$4*13)&gt;0,ROUND(OFFSET(DATA!$A$4,AW$2+$AD24,$AD$4+$C$4*13)/OFFSET(DATA!$A$4,AW$3+$AD24,$AD$4+$C$4*13),3),"")</f>
        <v>0.32500000000000001</v>
      </c>
      <c r="AX24" s="215">
        <f ca="1">IF(OFFSET(DATA!$A$4,AX$3+$AD24,$AD$4+$C$4*13)&gt;0,ROUND(OFFSET(DATA!$A$4,AX$2+$AD24,$AD$4+$C$4*13)/OFFSET(DATA!$A$4,AX$3+$AD24,$AD$4+$C$4*13),3),"")</f>
        <v>0.115</v>
      </c>
      <c r="AY24" s="215">
        <f ca="1">IF(OFFSET(DATA!$A$4,AY$3+$AD24,$AD$4+$C$4*13)&gt;0,ROUND(OFFSET(DATA!$A$4,AY$2+$AD24,$AD$4+$C$4*13)/OFFSET(DATA!$A$4,AY$3+$AD24,$AD$4+$C$4*13),3),"")</f>
        <v>0</v>
      </c>
      <c r="AZ24" s="215">
        <f ca="1">IF(OFFSET(DATA!$A$4,AZ$3+$AD24,$AD$4+$C$4*13)&gt;0,ROUND(OFFSET(DATA!$A$4,AZ$2+$AD24,$AD$4+$C$4*13)/OFFSET(DATA!$A$4,AZ$3+$AD24,$AD$4+$C$4*13),3),"")</f>
        <v>0.26200000000000001</v>
      </c>
      <c r="BA24" s="215">
        <f ca="1">IF(OFFSET(DATA!$A$4,BA$3+$AD24,$AD$4+$C$4*13)&gt;0,ROUND(OFFSET(DATA!$A$4,BA$2+$AD24,$AD$4+$C$4*13)/OFFSET(DATA!$A$4,BA$3+$AD24,$AD$4+$C$4*13),3),"")</f>
        <v>0.108</v>
      </c>
      <c r="BB24" s="215" t="str">
        <f ca="1">IF(OFFSET(DATA!$A$4,BB$3+$AD24,$AD$4+$C$4*13)&gt;0,ROUND(OFFSET(DATA!$A$4,BB$2+$AD24,$AD$4+$C$4*13)/OFFSET(DATA!$A$4,BB$3+$AD24,$AD$4+$C$4*13),3),"")</f>
        <v/>
      </c>
      <c r="BC24" s="215">
        <f ca="1">IF(OFFSET(DATA!$A$4,BC$2+$AD24,$AD$4+$C$4*13)&gt;0,ROUND(OFFSET(DATA!$A$4,BC$2+$AD24,$AD$4+$C$4*13)/OFFSET($AE$4,$AD24,0),3),0)</f>
        <v>0.90700000000000003</v>
      </c>
      <c r="BD24" s="215">
        <f ca="1">IF(OFFSET(DATA!$A$4,BD$3+$AD24,$AD$4+$C$4*13)&gt;0,ROUND(OFFSET(DATA!$A$4,BD$2+$AD24,$AD$4+$C$4*13)/OFFSET(DATA!$A$4,BD$3+$AD24,$AD$4+$C$4*13),3),"")</f>
        <v>0.40300000000000002</v>
      </c>
      <c r="BE24" s="215">
        <f ca="1">IF(OFFSET(DATA!$A$4,BE$3+$AD24,$AD$4+$C$4*13)&gt;0,ROUND(OFFSET(DATA!$A$4,BE$2+$AD24,$AD$4+$C$4*13)/OFFSET(DATA!$A$4,BE$3+$AD24,$AD$4+$C$4*13),3),"")</f>
        <v>0.5</v>
      </c>
      <c r="BF24" s="215">
        <f ca="1">IF(OFFSET(DATA!$A$4,BF$3+$AD24,$AD$4+$C$4*13)&gt;0,ROUND(OFFSET(DATA!$A$4,BF$2+$AD24,$AD$4+$C$4*13)/OFFSET(DATA!$A$4,BF$3+$AD24,$AD$4+$C$4*13),3),"")</f>
        <v>0.376</v>
      </c>
      <c r="BG24" s="215">
        <f ca="1">IF(OFFSET(DATA!$A$4,BG$2+$AD24,$AD$4+$C$4*13)&gt;0,ROUND(OFFSET(DATA!$A$4,BG$2+$AD24,$AD$4+$C$4*13)/OFFSET($AE$4,$AD24,0),3),0)</f>
        <v>0.83699999999999997</v>
      </c>
      <c r="BH24" s="215">
        <f ca="1">IF(OFFSET(DATA!$A$4,BH$3+$AD24,$AD$4+$C$4*13)&gt;0,ROUND(OFFSET(DATA!$A$4,BH$2+$AD24,$AD$4+$C$4*13)/OFFSET(DATA!$A$4,BH$3+$AD24,$AD$4+$C$4*13),3),"")</f>
        <v>0.51400000000000001</v>
      </c>
      <c r="BI24" s="215">
        <f ca="1">IF(OFFSET(DATA!$A$4,BI$3+$AD24,$AD$4+$C$4*13)&gt;0,ROUND(OFFSET(DATA!$A$4,BI$2+$AD24,$AD$4+$C$4*13)/OFFSET(DATA!$A$4,BI$3+$AD24,$AD$4+$C$4*13),3),"")</f>
        <v>0.51800000000000002</v>
      </c>
      <c r="BJ24" s="215" t="e">
        <f ca="1">IF(OFFSET(DATA!$A$4,BJ$3+$AD24,$AD$4+$C$4*13)&gt;0,ROUND(OFFSET(DATA!$A$4,BJ$2+$AD24,$AD$4+$C$4*13)/OFFSET(DATA!$A$4,BJ$3+$AD24,$AD$4+$C$4*13),3),"")</f>
        <v>#VALUE!</v>
      </c>
      <c r="BK24" s="215">
        <f ca="1">IF(OFFSET(DATA!$A$4,BK$3+$AD24,$AD$4+$C$4*13)&gt;0,ROUND(OFFSET(DATA!$A$4,BK$2+$AD24,$AD$4+$C$4*13)/OFFSET(DATA!$A$4,BK$3+$AD24,$AD$4+$C$4*13),3),"")</f>
        <v>0.28599999999999998</v>
      </c>
      <c r="BL24" s="215">
        <f ca="1">IF(OFFSET(DATA!$A$4,BL$3+$AD24,$AD$4+$C$4*13)&gt;0,ROUND(OFFSET(DATA!$A$4,BL$2+$AD24,$AD$4+$C$4*13)/OFFSET(DATA!$A$4,BL$3+$AD24,$AD$4+$C$4*13),3),"")</f>
        <v>0.28599999999999998</v>
      </c>
      <c r="BM24" s="215" t="e">
        <f ca="1">IF(OFFSET(DATA!$A$4,BM$3+$AD24,$AD$4+$C$4*13)&gt;0,ROUND(OFFSET(DATA!$A$4,BM$2+$AD24,$AD$4+$C$4*13)/OFFSET(DATA!$A$4,BM$3+$AD24,$AD$4+$C$4*13),3),"")</f>
        <v>#VALUE!</v>
      </c>
      <c r="BN24" s="308"/>
      <c r="BO24" s="308"/>
    </row>
    <row r="25" spans="1:67" x14ac:dyDescent="0.2">
      <c r="A25" s="45">
        <v>21</v>
      </c>
      <c r="B25" s="205">
        <f ca="1">OFFSET(DATA!$A$4,LOOK!$A25+60*(LOOK!$B$4-1),$D$4+$C$4*13)</f>
        <v>44</v>
      </c>
      <c r="C25" s="205">
        <f ca="1">IF($A$4=2,OFFSET(GOALS!$AN$4,LOOK!$A25,0),OFFSET(DATA!$A$4,LOOK!$A25+60*(LOOK!$B$4-1)+30,$D$4+$C$4*13))</f>
        <v>101</v>
      </c>
      <c r="D25" s="206">
        <f ca="1">OFFSET(GOALS!$C$4,LOOK!$A25,LOOK!$B$4)</f>
        <v>1</v>
      </c>
      <c r="E25" s="207">
        <f t="shared" ca="1" si="3"/>
        <v>0.8</v>
      </c>
      <c r="F25">
        <f ca="1">IF($D$4=1,0,OFFSET(DATA!$A$4,LOOK!$A25+60*(LOOK!$B$4-1),$D$4-1))</f>
        <v>345</v>
      </c>
      <c r="G25">
        <f ca="1">IF($D$4=1,0,OFFSET(DATA!$A$34,LOOK!$A25+60*(LOOK!$B$4-1),$D$4-1))</f>
        <v>907</v>
      </c>
      <c r="I25">
        <f t="shared" ca="1" si="4"/>
        <v>-301</v>
      </c>
      <c r="J25">
        <f ca="1">IF($A$4=2,OFFSET(GOALS!$AN$4,LOOK!$A25,0),IF($C$4=1,IF(C25="",0,C25-G25),C25))</f>
        <v>-806</v>
      </c>
      <c r="L25" s="208">
        <f t="shared" si="5"/>
        <v>0.8</v>
      </c>
      <c r="M25" s="208">
        <f t="shared" si="6"/>
        <v>1</v>
      </c>
      <c r="N25" s="209">
        <f t="shared" ca="1" si="7"/>
        <v>0.436</v>
      </c>
      <c r="O25" s="210">
        <f t="shared" ca="1" si="8"/>
        <v>0.436</v>
      </c>
      <c r="P25" s="211">
        <f t="shared" ca="1" si="9"/>
        <v>0.436</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0.436</v>
      </c>
      <c r="AG25" s="215">
        <f ca="1">IF(OFFSET(DATA!$A$4,AG$2+$AD25,$AD$4+$C$4*13)&gt;0,ROUND(OFFSET(DATA!$A$4,AG$2+$AD25,$AD$4+$C$4*13)/OFFSET($AE$4,$AD25,0),3),0)</f>
        <v>0.72899999999999998</v>
      </c>
      <c r="AH25" s="215">
        <f ca="1">IF(OFFSET(DATA!$A$4,AH$3+$AD25,$AD$4+$C$4*13)&gt;0,ROUND(OFFSET(DATA!$A$4,AH$2+$AD25,$AD$4+$C$4*13)/OFFSET(DATA!$A$4,AH$3+$AD25,$AD$4+$C$4*13),3),"")</f>
        <v>0.57399999999999995</v>
      </c>
      <c r="AI25" s="215">
        <f ca="1">IF(OFFSET(DATA!$A$4,AI$3+$AD25,$AD$4+$C$4*13)&gt;0,ROUND(OFFSET(DATA!$A$4,AI$2+$AD25,$AD$4+$C$4*13)/OFFSET(DATA!$A$4,AI$3+$AD25,$AD$4+$C$4*13),3),"")</f>
        <v>0.52400000000000002</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1.0820000000000001</v>
      </c>
      <c r="AN25" s="215">
        <f ca="1">IF(OFFSET(DATA!$A$4,AN$3+$AD25,$AD$4+$C$4*13)&gt;0,ROUND(OFFSET(DATA!$A$4,AN$2+$AD25,$AD$4+$C$4*13)/OFFSET(DATA!$A$4,AN$3+$AD25,$AD$4+$C$4*13),3),"")</f>
        <v>1</v>
      </c>
      <c r="AO25" s="215">
        <f ca="1">IF(OFFSET(DATA!$A$4,AO$2+$AD25,$AD$4+$C$4*13)&gt;0,ROUND(OFFSET(DATA!$A$4,AO$2+$AD25,$AD$4+$C$4*13)/OFFSET($AE$4,$AD25,0),3),0)</f>
        <v>2.073</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0.77800000000000002</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1.1819999999999999</v>
      </c>
      <c r="AV25" s="215" t="str">
        <f ca="1">IF(OFFSET(DATA!$A$4,AV$3+$AD25,$AD$4+$C$4*13)&gt;0,ROUND(OFFSET(DATA!$A$4,AV$2+$AD25,$AD$4+$C$4*13)/OFFSET(DATA!$A$4,AV$3+$AD25,$AD$4+$C$4*13),3),"")</f>
        <v/>
      </c>
      <c r="AW25" s="215">
        <f ca="1">IF(OFFSET(DATA!$A$4,AW$3+$AD25,$AD$4+$C$4*13)&gt;0,ROUND(OFFSET(DATA!$A$4,AW$2+$AD25,$AD$4+$C$4*13)/OFFSET(DATA!$A$4,AW$3+$AD25,$AD$4+$C$4*13),3),"")</f>
        <v>0.35099999999999998</v>
      </c>
      <c r="AX25" s="215">
        <f ca="1">IF(OFFSET(DATA!$A$4,AX$3+$AD25,$AD$4+$C$4*13)&gt;0,ROUND(OFFSET(DATA!$A$4,AX$2+$AD25,$AD$4+$C$4*13)/OFFSET(DATA!$A$4,AX$3+$AD25,$AD$4+$C$4*13),3),"")</f>
        <v>0.16500000000000001</v>
      </c>
      <c r="AY25" s="215">
        <f ca="1">IF(OFFSET(DATA!$A$4,AY$3+$AD25,$AD$4+$C$4*13)&gt;0,ROUND(OFFSET(DATA!$A$4,AY$2+$AD25,$AD$4+$C$4*13)/OFFSET(DATA!$A$4,AY$3+$AD25,$AD$4+$C$4*13),3),"")</f>
        <v>0.90100000000000002</v>
      </c>
      <c r="AZ25" s="215">
        <f ca="1">IF(OFFSET(DATA!$A$4,AZ$3+$AD25,$AD$4+$C$4*13)&gt;0,ROUND(OFFSET(DATA!$A$4,AZ$2+$AD25,$AD$4+$C$4*13)/OFFSET(DATA!$A$4,AZ$3+$AD25,$AD$4+$C$4*13),3),"")</f>
        <v>0.34499999999999997</v>
      </c>
      <c r="BA25" s="215">
        <f ca="1">IF(OFFSET(DATA!$A$4,BA$3+$AD25,$AD$4+$C$4*13)&gt;0,ROUND(OFFSET(DATA!$A$4,BA$2+$AD25,$AD$4+$C$4*13)/OFFSET(DATA!$A$4,BA$3+$AD25,$AD$4+$C$4*13),3),"")</f>
        <v>0.12</v>
      </c>
      <c r="BB25" s="215">
        <f ca="1">IF(OFFSET(DATA!$A$4,BB$3+$AD25,$AD$4+$C$4*13)&gt;0,ROUND(OFFSET(DATA!$A$4,BB$2+$AD25,$AD$4+$C$4*13)/OFFSET(DATA!$A$4,BB$3+$AD25,$AD$4+$C$4*13),3),"")</f>
        <v>0.75</v>
      </c>
      <c r="BC25" s="215">
        <f ca="1">IF(OFFSET(DATA!$A$4,BC$2+$AD25,$AD$4+$C$4*13)&gt;0,ROUND(OFFSET(DATA!$A$4,BC$2+$AD25,$AD$4+$C$4*13)/OFFSET($AE$4,$AD25,0),3),0)</f>
        <v>0.76400000000000001</v>
      </c>
      <c r="BD25" s="215">
        <f ca="1">IF(OFFSET(DATA!$A$4,BD$3+$AD25,$AD$4+$C$4*13)&gt;0,ROUND(OFFSET(DATA!$A$4,BD$2+$AD25,$AD$4+$C$4*13)/OFFSET(DATA!$A$4,BD$3+$AD25,$AD$4+$C$4*13),3),"")</f>
        <v>0.38900000000000001</v>
      </c>
      <c r="BE25" s="215">
        <f ca="1">IF(OFFSET(DATA!$A$4,BE$3+$AD25,$AD$4+$C$4*13)&gt;0,ROUND(OFFSET(DATA!$A$4,BE$2+$AD25,$AD$4+$C$4*13)/OFFSET(DATA!$A$4,BE$3+$AD25,$AD$4+$C$4*13),3),"")</f>
        <v>0.25</v>
      </c>
      <c r="BF25" s="215">
        <f ca="1">IF(OFFSET(DATA!$A$4,BF$3+$AD25,$AD$4+$C$4*13)&gt;0,ROUND(OFFSET(DATA!$A$4,BF$2+$AD25,$AD$4+$C$4*13)/OFFSET(DATA!$A$4,BF$3+$AD25,$AD$4+$C$4*13),3),"")</f>
        <v>0.45200000000000001</v>
      </c>
      <c r="BG25" s="215">
        <f ca="1">IF(OFFSET(DATA!$A$4,BG$2+$AD25,$AD$4+$C$4*13)&gt;0,ROUND(OFFSET(DATA!$A$4,BG$2+$AD25,$AD$4+$C$4*13)/OFFSET($AE$4,$AD25,0),3),0)</f>
        <v>0.85199999999999998</v>
      </c>
      <c r="BH25" s="215">
        <f ca="1">IF(OFFSET(DATA!$A$4,BH$3+$AD25,$AD$4+$C$4*13)&gt;0,ROUND(OFFSET(DATA!$A$4,BH$2+$AD25,$AD$4+$C$4*13)/OFFSET(DATA!$A$4,BH$3+$AD25,$AD$4+$C$4*13),3),"")</f>
        <v>0.11</v>
      </c>
      <c r="BI25" s="215">
        <f ca="1">IF(OFFSET(DATA!$A$4,BI$3+$AD25,$AD$4+$C$4*13)&gt;0,ROUND(OFFSET(DATA!$A$4,BI$2+$AD25,$AD$4+$C$4*13)/OFFSET(DATA!$A$4,BI$3+$AD25,$AD$4+$C$4*13),3),"")</f>
        <v>0.10299999999999999</v>
      </c>
      <c r="BJ25" s="215">
        <f ca="1">IF(OFFSET(DATA!$A$4,BJ$3+$AD25,$AD$4+$C$4*13)&gt;0,ROUND(OFFSET(DATA!$A$4,BJ$2+$AD25,$AD$4+$C$4*13)/OFFSET(DATA!$A$4,BJ$3+$AD25,$AD$4+$C$4*13),3),"")</f>
        <v>4</v>
      </c>
      <c r="BK25" s="215">
        <f ca="1">IF(OFFSET(DATA!$A$4,BK$3+$AD25,$AD$4+$C$4*13)&gt;0,ROUND(OFFSET(DATA!$A$4,BK$2+$AD25,$AD$4+$C$4*13)/OFFSET(DATA!$A$4,BK$3+$AD25,$AD$4+$C$4*13),3),"")</f>
        <v>8.8999999999999996E-2</v>
      </c>
      <c r="BL25" s="215">
        <f ca="1">IF(OFFSET(DATA!$A$4,BL$3+$AD25,$AD$4+$C$4*13)&gt;0,ROUND(OFFSET(DATA!$A$4,BL$2+$AD25,$AD$4+$C$4*13)/OFFSET(DATA!$A$4,BL$3+$AD25,$AD$4+$C$4*13),3),"")</f>
        <v>8.8999999999999996E-2</v>
      </c>
      <c r="BM25" s="215" t="e">
        <f ca="1">IF(OFFSET(DATA!$A$4,BM$3+$AD25,$AD$4+$C$4*13)&gt;0,ROUND(OFFSET(DATA!$A$4,BM$2+$AD25,$AD$4+$C$4*13)/OFFSET(DATA!$A$4,BM$3+$AD25,$AD$4+$C$4*13),3),"")</f>
        <v>#VALUE!</v>
      </c>
      <c r="BN25" s="308"/>
      <c r="BO25" s="308"/>
    </row>
    <row r="26" spans="1:67" x14ac:dyDescent="0.2">
      <c r="A26" s="45">
        <v>22</v>
      </c>
      <c r="B26" s="205">
        <f ca="1">OFFSET(DATA!$A$4,LOOK!$A26+60*(LOOK!$B$4-1),$D$4+$C$4*13)</f>
        <v>130</v>
      </c>
      <c r="C26" s="205">
        <f ca="1">IF($A$4=2,OFFSET(GOALS!$AN$4,LOOK!$A26,0),OFFSET(DATA!$A$4,LOOK!$A26+60*(LOOK!$B$4-1)+30,$D$4+$C$4*13))</f>
        <v>271</v>
      </c>
      <c r="D26" s="206">
        <f ca="1">OFFSET(GOALS!$C$4,LOOK!$A26,LOOK!$B$4)</f>
        <v>1</v>
      </c>
      <c r="E26" s="207">
        <f t="shared" ca="1" si="3"/>
        <v>0.8</v>
      </c>
      <c r="F26">
        <f ca="1">IF($D$4=1,0,OFFSET(DATA!$A$4,LOOK!$A26+60*(LOOK!$B$4-1),$D$4-1))</f>
        <v>973</v>
      </c>
      <c r="G26">
        <f ca="1">IF($D$4=1,0,OFFSET(DATA!$A$34,LOOK!$A26+60*(LOOK!$B$4-1),$D$4-1))</f>
        <v>2402</v>
      </c>
      <c r="I26">
        <f t="shared" ca="1" si="4"/>
        <v>-843</v>
      </c>
      <c r="J26">
        <f ca="1">IF($A$4=2,OFFSET(GOALS!$AN$4,LOOK!$A26,0),IF($C$4=1,IF(C26="",0,C26-G26),C26))</f>
        <v>-2131</v>
      </c>
      <c r="L26" s="208">
        <f t="shared" si="5"/>
        <v>0.8</v>
      </c>
      <c r="M26" s="208">
        <f t="shared" si="6"/>
        <v>1</v>
      </c>
      <c r="N26" s="209">
        <f t="shared" ca="1" si="7"/>
        <v>0.48</v>
      </c>
      <c r="O26" s="210">
        <f t="shared" ca="1" si="8"/>
        <v>0.48</v>
      </c>
      <c r="P26" s="211">
        <f t="shared" ca="1" si="9"/>
        <v>0.48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0.48</v>
      </c>
      <c r="AG26" s="215">
        <f ca="1">IF(OFFSET(DATA!$A$4,AG$2+$AD26,$AD$4+$C$4*13)&gt;0,ROUND(OFFSET(DATA!$A$4,AG$2+$AD26,$AD$4+$C$4*13)/OFFSET($AE$4,$AD26,0),3),0)</f>
        <v>0.70199999999999996</v>
      </c>
      <c r="AH26" s="215">
        <f ca="1">IF(OFFSET(DATA!$A$4,AH$3+$AD26,$AD$4+$C$4*13)&gt;0,ROUND(OFFSET(DATA!$A$4,AH$2+$AD26,$AD$4+$C$4*13)/OFFSET(DATA!$A$4,AH$3+$AD26,$AD$4+$C$4*13),3),"")</f>
        <v>0.55300000000000005</v>
      </c>
      <c r="AI26" s="215">
        <f ca="1">IF(OFFSET(DATA!$A$4,AI$3+$AD26,$AD$4+$C$4*13)&gt;0,ROUND(OFFSET(DATA!$A$4,AI$2+$AD26,$AD$4+$C$4*13)/OFFSET(DATA!$A$4,AI$3+$AD26,$AD$4+$C$4*13),3),"")</f>
        <v>0.68400000000000005</v>
      </c>
      <c r="AJ26" s="215">
        <f ca="1">IF(OFFSET(DATA!$A$4,AJ$3+$AD26,$AD$4+$C$4*13)&gt;0,ROUND(OFFSET(DATA!$A$4,AJ$2+$AD26,$AD$4+$C$4*13)/OFFSET(DATA!$A$4,AJ$3+$AD26,$AD$4+$C$4*13),3),"")</f>
        <v>0.47799999999999998</v>
      </c>
      <c r="AK26" s="215">
        <f ca="1">IF(OFFSET(DATA!$A$4,AK$3+$AD26,$AD$4+$C$4*13)&gt;0,ROUND(OFFSET(DATA!$A$4,AK$2+$AD26,$AD$4+$C$4*13)/OFFSET(DATA!$A$4,AK$3+$AD26,$AD$4+$C$4*13),3),"")</f>
        <v>0.52400000000000002</v>
      </c>
      <c r="AL26" s="215">
        <f ca="1">IF(OFFSET(DATA!$A$4,AL$3+$AD26,$AD$4+$C$4*13)&gt;0,ROUND(OFFSET(DATA!$A$4,AL$2+$AD26,$AD$4+$C$4*13)/OFFSET(DATA!$A$4,AL$3+$AD26,$AD$4+$C$4*13),3),"")</f>
        <v>1</v>
      </c>
      <c r="AM26" s="215">
        <f ca="1">IF(OFFSET(DATA!$A$4,AM$2+$AD26,$AD$4+$C$4*13)&gt;0,ROUND(OFFSET(DATA!$A$4,AM$2+$AD26,$AD$4+$C$4*13)/OFFSET($AE$4,$AD26,0),3),0)</f>
        <v>1.123</v>
      </c>
      <c r="AN26" s="215">
        <f ca="1">IF(OFFSET(DATA!$A$4,AN$3+$AD26,$AD$4+$C$4*13)&gt;0,ROUND(OFFSET(DATA!$A$4,AN$2+$AD26,$AD$4+$C$4*13)/OFFSET(DATA!$A$4,AN$3+$AD26,$AD$4+$C$4*13),3),"")</f>
        <v>0.97799999999999998</v>
      </c>
      <c r="AO26" s="215">
        <f ca="1">IF(OFFSET(DATA!$A$4,AO$2+$AD26,$AD$4+$C$4*13)&gt;0,ROUND(OFFSET(DATA!$A$4,AO$2+$AD26,$AD$4+$C$4*13)/OFFSET($AE$4,$AD26,0),3),0)</f>
        <v>1.419</v>
      </c>
      <c r="AP26" s="215">
        <f ca="1">IF(OFFSET(DATA!$A$4,AP$3+$AD26,$AD$4+$C$4*13)&gt;0,ROUND(OFFSET(DATA!$A$4,AP$2+$AD26,$AD$4+$C$4*13)/OFFSET(DATA!$A$4,AP$3+$AD26,$AD$4+$C$4*13),3),"")</f>
        <v>0.99099999999999999</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0.84899999999999998</v>
      </c>
      <c r="AV26" s="215">
        <f ca="1">IF(OFFSET(DATA!$A$4,AV$3+$AD26,$AD$4+$C$4*13)&gt;0,ROUND(OFFSET(DATA!$A$4,AV$2+$AD26,$AD$4+$C$4*13)/OFFSET(DATA!$A$4,AV$3+$AD26,$AD$4+$C$4*13),3),"")</f>
        <v>1376</v>
      </c>
      <c r="AW26" s="215">
        <f ca="1">IF(OFFSET(DATA!$A$4,AW$3+$AD26,$AD$4+$C$4*13)&gt;0,ROUND(OFFSET(DATA!$A$4,AW$2+$AD26,$AD$4+$C$4*13)/OFFSET(DATA!$A$4,AW$3+$AD26,$AD$4+$C$4*13),3),"")</f>
        <v>0.35</v>
      </c>
      <c r="AX26" s="215">
        <f ca="1">IF(OFFSET(DATA!$A$4,AX$3+$AD26,$AD$4+$C$4*13)&gt;0,ROUND(OFFSET(DATA!$A$4,AX$2+$AD26,$AD$4+$C$4*13)/OFFSET(DATA!$A$4,AX$3+$AD26,$AD$4+$C$4*13),3),"")</f>
        <v>0.08</v>
      </c>
      <c r="AY26" s="215">
        <f ca="1">IF(OFFSET(DATA!$A$4,AY$3+$AD26,$AD$4+$C$4*13)&gt;0,ROUND(OFFSET(DATA!$A$4,AY$2+$AD26,$AD$4+$C$4*13)/OFFSET(DATA!$A$4,AY$3+$AD26,$AD$4+$C$4*13),3),"")</f>
        <v>0</v>
      </c>
      <c r="AZ26" s="215">
        <f ca="1">IF(OFFSET(DATA!$A$4,AZ$3+$AD26,$AD$4+$C$4*13)&gt;0,ROUND(OFFSET(DATA!$A$4,AZ$2+$AD26,$AD$4+$C$4*13)/OFFSET(DATA!$A$4,AZ$3+$AD26,$AD$4+$C$4*13),3),"")</f>
        <v>0.39100000000000001</v>
      </c>
      <c r="BA26" s="215">
        <f ca="1">IF(OFFSET(DATA!$A$4,BA$3+$AD26,$AD$4+$C$4*13)&gt;0,ROUND(OFFSET(DATA!$A$4,BA$2+$AD26,$AD$4+$C$4*13)/OFFSET(DATA!$A$4,BA$3+$AD26,$AD$4+$C$4*13),3),"")</f>
        <v>5.7000000000000002E-2</v>
      </c>
      <c r="BB26" s="215">
        <f ca="1">IF(OFFSET(DATA!$A$4,BB$3+$AD26,$AD$4+$C$4*13)&gt;0,ROUND(OFFSET(DATA!$A$4,BB$2+$AD26,$AD$4+$C$4*13)/OFFSET(DATA!$A$4,BB$3+$AD26,$AD$4+$C$4*13),3),"")</f>
        <v>0</v>
      </c>
      <c r="BC26" s="215">
        <f ca="1">IF(OFFSET(DATA!$A$4,BC$2+$AD26,$AD$4+$C$4*13)&gt;0,ROUND(OFFSET(DATA!$A$4,BC$2+$AD26,$AD$4+$C$4*13)/OFFSET($AE$4,$AD26,0),3),0)</f>
        <v>0.80300000000000005</v>
      </c>
      <c r="BD26" s="215">
        <f ca="1">IF(OFFSET(DATA!$A$4,BD$3+$AD26,$AD$4+$C$4*13)&gt;0,ROUND(OFFSET(DATA!$A$4,BD$2+$AD26,$AD$4+$C$4*13)/OFFSET(DATA!$A$4,BD$3+$AD26,$AD$4+$C$4*13),3),"")</f>
        <v>0.68500000000000005</v>
      </c>
      <c r="BE26" s="215">
        <f ca="1">IF(OFFSET(DATA!$A$4,BE$3+$AD26,$AD$4+$C$4*13)&gt;0,ROUND(OFFSET(DATA!$A$4,BE$2+$AD26,$AD$4+$C$4*13)/OFFSET(DATA!$A$4,BE$3+$AD26,$AD$4+$C$4*13),3),"")</f>
        <v>0.77300000000000002</v>
      </c>
      <c r="BF26" s="215">
        <f ca="1">IF(OFFSET(DATA!$A$4,BF$3+$AD26,$AD$4+$C$4*13)&gt;0,ROUND(OFFSET(DATA!$A$4,BF$2+$AD26,$AD$4+$C$4*13)/OFFSET(DATA!$A$4,BF$3+$AD26,$AD$4+$C$4*13),3),"")</f>
        <v>0.36299999999999999</v>
      </c>
      <c r="BG26" s="215">
        <f ca="1">IF(OFFSET(DATA!$A$4,BG$2+$AD26,$AD$4+$C$4*13)&gt;0,ROUND(OFFSET(DATA!$A$4,BG$2+$AD26,$AD$4+$C$4*13)/OFFSET($AE$4,$AD26,0),3),0)</f>
        <v>0.84</v>
      </c>
      <c r="BH26" s="215">
        <f ca="1">IF(OFFSET(DATA!$A$4,BH$3+$AD26,$AD$4+$C$4*13)&gt;0,ROUND(OFFSET(DATA!$A$4,BH$2+$AD26,$AD$4+$C$4*13)/OFFSET(DATA!$A$4,BH$3+$AD26,$AD$4+$C$4*13),3),"")</f>
        <v>7.0999999999999994E-2</v>
      </c>
      <c r="BI26" s="215">
        <f ca="1">IF(OFFSET(DATA!$A$4,BI$3+$AD26,$AD$4+$C$4*13)&gt;0,ROUND(OFFSET(DATA!$A$4,BI$2+$AD26,$AD$4+$C$4*13)/OFFSET(DATA!$A$4,BI$3+$AD26,$AD$4+$C$4*13),3),"")</f>
        <v>7.0999999999999994E-2</v>
      </c>
      <c r="BJ26" s="215" t="e">
        <f ca="1">IF(OFFSET(DATA!$A$4,BJ$3+$AD26,$AD$4+$C$4*13)&gt;0,ROUND(OFFSET(DATA!$A$4,BJ$2+$AD26,$AD$4+$C$4*13)/OFFSET(DATA!$A$4,BJ$3+$AD26,$AD$4+$C$4*13),3),"")</f>
        <v>#VALUE!</v>
      </c>
      <c r="BK26" s="215">
        <f ca="1">IF(OFFSET(DATA!$A$4,BK$3+$AD26,$AD$4+$C$4*13)&gt;0,ROUND(OFFSET(DATA!$A$4,BK$2+$AD26,$AD$4+$C$4*13)/OFFSET(DATA!$A$4,BK$3+$AD26,$AD$4+$C$4*13),3),"")</f>
        <v>7.8E-2</v>
      </c>
      <c r="BL26" s="215">
        <f ca="1">IF(OFFSET(DATA!$A$4,BL$3+$AD26,$AD$4+$C$4*13)&gt;0,ROUND(OFFSET(DATA!$A$4,BL$2+$AD26,$AD$4+$C$4*13)/OFFSET(DATA!$A$4,BL$3+$AD26,$AD$4+$C$4*13),3),"")</f>
        <v>7.8E-2</v>
      </c>
      <c r="BM26" s="215" t="e">
        <f ca="1">IF(OFFSET(DATA!$A$4,BM$3+$AD26,$AD$4+$C$4*13)&gt;0,ROUND(OFFSET(DATA!$A$4,BM$2+$AD26,$AD$4+$C$4*13)/OFFSET(DATA!$A$4,BM$3+$AD26,$AD$4+$C$4*13),3),"")</f>
        <v>#VALUE!</v>
      </c>
      <c r="BN26" s="308"/>
      <c r="BO26" s="308"/>
    </row>
    <row r="27" spans="1:67" x14ac:dyDescent="0.2">
      <c r="A27" s="45">
        <v>23</v>
      </c>
      <c r="B27" s="205">
        <f ca="1">OFFSET(DATA!$A$4,LOOK!$A27+60*(LOOK!$B$4-1),$D$4+$C$4*13)</f>
        <v>173</v>
      </c>
      <c r="C27" s="205">
        <f ca="1">IF($A$4=2,OFFSET(GOALS!$AN$4,LOOK!$A27,0),OFFSET(DATA!$A$4,LOOK!$A27+60*(LOOK!$B$4-1)+30,$D$4+$C$4*13))</f>
        <v>467</v>
      </c>
      <c r="D27" s="206">
        <f ca="1">OFFSET(GOALS!$C$4,LOOK!$A27,LOOK!$B$4)</f>
        <v>1</v>
      </c>
      <c r="E27" s="207">
        <f t="shared" ca="1" si="3"/>
        <v>0.8</v>
      </c>
      <c r="F27">
        <f ca="1">IF($D$4=1,0,OFFSET(DATA!$A$4,LOOK!$A27+60*(LOOK!$B$4-1),$D$4-1))</f>
        <v>1631</v>
      </c>
      <c r="G27">
        <f ca="1">IF($D$4=1,0,OFFSET(DATA!$A$34,LOOK!$A27+60*(LOOK!$B$4-1),$D$4-1))</f>
        <v>4542</v>
      </c>
      <c r="I27">
        <f t="shared" ca="1" si="4"/>
        <v>-1458</v>
      </c>
      <c r="J27">
        <f ca="1">IF($A$4=2,OFFSET(GOALS!$AN$4,LOOK!$A27,0),IF($C$4=1,IF(C27="",0,C27-G27),C27))</f>
        <v>-4075</v>
      </c>
      <c r="L27" s="208">
        <f t="shared" si="5"/>
        <v>0.8</v>
      </c>
      <c r="M27" s="208">
        <f t="shared" si="6"/>
        <v>1</v>
      </c>
      <c r="N27" s="209">
        <f t="shared" ca="1" si="7"/>
        <v>0.37</v>
      </c>
      <c r="O27" s="210">
        <f t="shared" ca="1" si="8"/>
        <v>0.37</v>
      </c>
      <c r="P27" s="211">
        <f t="shared" ca="1" si="9"/>
        <v>0.37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0.37</v>
      </c>
      <c r="AG27" s="215">
        <f ca="1">IF(OFFSET(DATA!$A$4,AG$2+$AD27,$AD$4+$C$4*13)&gt;0,ROUND(OFFSET(DATA!$A$4,AG$2+$AD27,$AD$4+$C$4*13)/OFFSET($AE$4,$AD27,0),3),0)</f>
        <v>0.68100000000000005</v>
      </c>
      <c r="AH27" s="215">
        <f ca="1">IF(OFFSET(DATA!$A$4,AH$3+$AD27,$AD$4+$C$4*13)&gt;0,ROUND(OFFSET(DATA!$A$4,AH$2+$AD27,$AD$4+$C$4*13)/OFFSET(DATA!$A$4,AH$3+$AD27,$AD$4+$C$4*13),3),"")</f>
        <v>0.38200000000000001</v>
      </c>
      <c r="AI27" s="215">
        <f ca="1">IF(OFFSET(DATA!$A$4,AI$3+$AD27,$AD$4+$C$4*13)&gt;0,ROUND(OFFSET(DATA!$A$4,AI$2+$AD27,$AD$4+$C$4*13)/OFFSET(DATA!$A$4,AI$3+$AD27,$AD$4+$C$4*13),3),"")</f>
        <v>0.55100000000000005</v>
      </c>
      <c r="AJ27" s="215">
        <f ca="1">IF(OFFSET(DATA!$A$4,AJ$3+$AD27,$AD$4+$C$4*13)&gt;0,ROUND(OFFSET(DATA!$A$4,AJ$2+$AD27,$AD$4+$C$4*13)/OFFSET(DATA!$A$4,AJ$3+$AD27,$AD$4+$C$4*13),3),"")</f>
        <v>0.27300000000000002</v>
      </c>
      <c r="AK27" s="215">
        <f ca="1">IF(OFFSET(DATA!$A$4,AK$3+$AD27,$AD$4+$C$4*13)&gt;0,ROUND(OFFSET(DATA!$A$4,AK$2+$AD27,$AD$4+$C$4*13)/OFFSET(DATA!$A$4,AK$3+$AD27,$AD$4+$C$4*13),3),"")</f>
        <v>1</v>
      </c>
      <c r="AL27" s="215">
        <f ca="1">IF(OFFSET(DATA!$A$4,AL$3+$AD27,$AD$4+$C$4*13)&gt;0,ROUND(OFFSET(DATA!$A$4,AL$2+$AD27,$AD$4+$C$4*13)/OFFSET(DATA!$A$4,AL$3+$AD27,$AD$4+$C$4*13),3),"")</f>
        <v>1</v>
      </c>
      <c r="AM27" s="215">
        <f ca="1">IF(OFFSET(DATA!$A$4,AM$2+$AD27,$AD$4+$C$4*13)&gt;0,ROUND(OFFSET(DATA!$A$4,AM$2+$AD27,$AD$4+$C$4*13)/OFFSET($AE$4,$AD27,0),3),0)</f>
        <v>0.755</v>
      </c>
      <c r="AN27" s="215">
        <f ca="1">IF(OFFSET(DATA!$A$4,AN$3+$AD27,$AD$4+$C$4*13)&gt;0,ROUND(OFFSET(DATA!$A$4,AN$2+$AD27,$AD$4+$C$4*13)/OFFSET(DATA!$A$4,AN$3+$AD27,$AD$4+$C$4*13),3),"")</f>
        <v>1</v>
      </c>
      <c r="AO27" s="215">
        <f ca="1">IF(OFFSET(DATA!$A$4,AO$2+$AD27,$AD$4+$C$4*13)&gt;0,ROUND(OFFSET(DATA!$A$4,AO$2+$AD27,$AD$4+$C$4*13)/OFFSET($AE$4,$AD27,0),3),0)</f>
        <v>1.1040000000000001</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0.97299999999999998</v>
      </c>
      <c r="AT27" s="215">
        <f ca="1">IF(OFFSET(DATA!$A$4,AT$3+$AD27,$AD$4+$C$4*13)&gt;0,ROUND(OFFSET(DATA!$A$4,AT$2+$AD27,$AD$4+$C$4*13)/OFFSET(DATA!$A$4,AT$3+$AD27,$AD$4+$C$4*13),3),"")</f>
        <v>1</v>
      </c>
      <c r="AU27" s="215">
        <f ca="1">IF(OFFSET(DATA!$A$4,AU$3+$AD27,$AD$4+$C$4*13)&gt;0,ROUND(OFFSET(DATA!$A$4,AU$2+$AD27,$AD$4+$C$4*13)/OFFSET(DATA!$A$4,AU$3+$AD27,$AD$4+$C$4*13),3),"")</f>
        <v>4.5650000000000004</v>
      </c>
      <c r="AV27" s="215">
        <f ca="1">IF(OFFSET(DATA!$A$4,AV$3+$AD27,$AD$4+$C$4*13)&gt;0,ROUND(OFFSET(DATA!$A$4,AV$2+$AD27,$AD$4+$C$4*13)/OFFSET(DATA!$A$4,AV$3+$AD27,$AD$4+$C$4*13),3),"")</f>
        <v>9</v>
      </c>
      <c r="AW27" s="215">
        <f ca="1">IF(OFFSET(DATA!$A$4,AW$3+$AD27,$AD$4+$C$4*13)&gt;0,ROUND(OFFSET(DATA!$A$4,AW$2+$AD27,$AD$4+$C$4*13)/OFFSET(DATA!$A$4,AW$3+$AD27,$AD$4+$C$4*13),3),"")</f>
        <v>0.53900000000000003</v>
      </c>
      <c r="AX27" s="215">
        <f ca="1">IF(OFFSET(DATA!$A$4,AX$3+$AD27,$AD$4+$C$4*13)&gt;0,ROUND(OFFSET(DATA!$A$4,AX$2+$AD27,$AD$4+$C$4*13)/OFFSET(DATA!$A$4,AX$3+$AD27,$AD$4+$C$4*13),3),"")</f>
        <v>0.25900000000000001</v>
      </c>
      <c r="AY27" s="215">
        <f ca="1">IF(OFFSET(DATA!$A$4,AY$3+$AD27,$AD$4+$C$4*13)&gt;0,ROUND(OFFSET(DATA!$A$4,AY$2+$AD27,$AD$4+$C$4*13)/OFFSET(DATA!$A$4,AY$3+$AD27,$AD$4+$C$4*13),3),"")</f>
        <v>0.90300000000000002</v>
      </c>
      <c r="AZ27" s="215">
        <f ca="1">IF(OFFSET(DATA!$A$4,AZ$3+$AD27,$AD$4+$C$4*13)&gt;0,ROUND(OFFSET(DATA!$A$4,AZ$2+$AD27,$AD$4+$C$4*13)/OFFSET(DATA!$A$4,AZ$3+$AD27,$AD$4+$C$4*13),3),"")</f>
        <v>0.498</v>
      </c>
      <c r="BA27" s="215">
        <f ca="1">IF(OFFSET(DATA!$A$4,BA$3+$AD27,$AD$4+$C$4*13)&gt;0,ROUND(OFFSET(DATA!$A$4,BA$2+$AD27,$AD$4+$C$4*13)/OFFSET(DATA!$A$4,BA$3+$AD27,$AD$4+$C$4*13),3),"")</f>
        <v>0.214</v>
      </c>
      <c r="BB27" s="215">
        <f ca="1">IF(OFFSET(DATA!$A$4,BB$3+$AD27,$AD$4+$C$4*13)&gt;0,ROUND(OFFSET(DATA!$A$4,BB$2+$AD27,$AD$4+$C$4*13)/OFFSET(DATA!$A$4,BB$3+$AD27,$AD$4+$C$4*13),3),"")</f>
        <v>0.75</v>
      </c>
      <c r="BC27" s="215">
        <f ca="1">IF(OFFSET(DATA!$A$4,BC$2+$AD27,$AD$4+$C$4*13)&gt;0,ROUND(OFFSET(DATA!$A$4,BC$2+$AD27,$AD$4+$C$4*13)/OFFSET($AE$4,$AD27,0),3),0)</f>
        <v>0.68400000000000005</v>
      </c>
      <c r="BD27" s="215">
        <f ca="1">IF(OFFSET(DATA!$A$4,BD$3+$AD27,$AD$4+$C$4*13)&gt;0,ROUND(OFFSET(DATA!$A$4,BD$2+$AD27,$AD$4+$C$4*13)/OFFSET(DATA!$A$4,BD$3+$AD27,$AD$4+$C$4*13),3),"")</f>
        <v>0.61299999999999999</v>
      </c>
      <c r="BE27" s="215">
        <f ca="1">IF(OFFSET(DATA!$A$4,BE$3+$AD27,$AD$4+$C$4*13)&gt;0,ROUND(OFFSET(DATA!$A$4,BE$2+$AD27,$AD$4+$C$4*13)/OFFSET(DATA!$A$4,BE$3+$AD27,$AD$4+$C$4*13),3),"")</f>
        <v>0.379</v>
      </c>
      <c r="BF27" s="215">
        <f ca="1">IF(OFFSET(DATA!$A$4,BF$3+$AD27,$AD$4+$C$4*13)&gt;0,ROUND(OFFSET(DATA!$A$4,BF$2+$AD27,$AD$4+$C$4*13)/OFFSET(DATA!$A$4,BF$3+$AD27,$AD$4+$C$4*13),3),"")</f>
        <v>0.496</v>
      </c>
      <c r="BG27" s="215">
        <f ca="1">IF(OFFSET(DATA!$A$4,BG$2+$AD27,$AD$4+$C$4*13)&gt;0,ROUND(OFFSET(DATA!$A$4,BG$2+$AD27,$AD$4+$C$4*13)/OFFSET($AE$4,$AD27,0),3),0)</f>
        <v>0.77700000000000002</v>
      </c>
      <c r="BH27" s="215">
        <f ca="1">IF(OFFSET(DATA!$A$4,BH$3+$AD27,$AD$4+$C$4*13)&gt;0,ROUND(OFFSET(DATA!$A$4,BH$2+$AD27,$AD$4+$C$4*13)/OFFSET(DATA!$A$4,BH$3+$AD27,$AD$4+$C$4*13),3),"")</f>
        <v>0.36399999999999999</v>
      </c>
      <c r="BI27" s="215">
        <f ca="1">IF(OFFSET(DATA!$A$4,BI$3+$AD27,$AD$4+$C$4*13)&gt;0,ROUND(OFFSET(DATA!$A$4,BI$2+$AD27,$AD$4+$C$4*13)/OFFSET(DATA!$A$4,BI$3+$AD27,$AD$4+$C$4*13),3),"")</f>
        <v>0.35599999999999998</v>
      </c>
      <c r="BJ27" s="215">
        <f ca="1">IF(OFFSET(DATA!$A$4,BJ$3+$AD27,$AD$4+$C$4*13)&gt;0,ROUND(OFFSET(DATA!$A$4,BJ$2+$AD27,$AD$4+$C$4*13)/OFFSET(DATA!$A$4,BJ$3+$AD27,$AD$4+$C$4*13),3),"")</f>
        <v>0.45900000000000002</v>
      </c>
      <c r="BK27" s="215">
        <f ca="1">IF(OFFSET(DATA!$A$4,BK$3+$AD27,$AD$4+$C$4*13)&gt;0,ROUND(OFFSET(DATA!$A$4,BK$2+$AD27,$AD$4+$C$4*13)/OFFSET(DATA!$A$4,BK$3+$AD27,$AD$4+$C$4*13),3),"")</f>
        <v>0.38400000000000001</v>
      </c>
      <c r="BL27" s="215">
        <f ca="1">IF(OFFSET(DATA!$A$4,BL$3+$AD27,$AD$4+$C$4*13)&gt;0,ROUND(OFFSET(DATA!$A$4,BL$2+$AD27,$AD$4+$C$4*13)/OFFSET(DATA!$A$4,BL$3+$AD27,$AD$4+$C$4*13),3),"")</f>
        <v>0.38500000000000001</v>
      </c>
      <c r="BM27" s="215" t="e">
        <f ca="1">IF(OFFSET(DATA!$A$4,BM$3+$AD27,$AD$4+$C$4*13)&gt;0,ROUND(OFFSET(DATA!$A$4,BM$2+$AD27,$AD$4+$C$4*13)/OFFSET(DATA!$A$4,BM$3+$AD27,$AD$4+$C$4*13),3),"")</f>
        <v>#VALUE!</v>
      </c>
      <c r="BN27" s="308"/>
      <c r="BO27" s="308"/>
    </row>
    <row r="28" spans="1:67" x14ac:dyDescent="0.2">
      <c r="A28" s="60">
        <v>24</v>
      </c>
      <c r="B28" s="205">
        <f ca="1">OFFSET(DATA!$A$4,LOOK!$A28+60*(LOOK!$B$4-1),$D$4+$C$4*13)</f>
        <v>23</v>
      </c>
      <c r="C28" s="205">
        <f ca="1">IF($A$4=2,OFFSET(GOALS!$AN$4,LOOK!$A28,0),OFFSET(DATA!$A$4,LOOK!$A28+60*(LOOK!$B$4-1)+30,$D$4+$C$4*13))</f>
        <v>64</v>
      </c>
      <c r="D28" s="206">
        <f ca="1">OFFSET(GOALS!$C$4,LOOK!$A28,LOOK!$B$4)</f>
        <v>1</v>
      </c>
      <c r="E28" s="207">
        <f t="shared" ca="1" si="3"/>
        <v>0.8</v>
      </c>
      <c r="F28" s="205">
        <f ca="1">IF($D$4=1,0,OFFSET(DATA!$A$4,LOOK!$A28+60*(LOOK!$B$4-1),$D$4-1))</f>
        <v>190</v>
      </c>
      <c r="G28">
        <f ca="1">IF($D$4=1,0,OFFSET(DATA!$A$34,LOOK!$A28+60*(LOOK!$B$4-1),$D$4-1))</f>
        <v>617</v>
      </c>
      <c r="I28">
        <f t="shared" ca="1" si="4"/>
        <v>-167</v>
      </c>
      <c r="J28">
        <f ca="1">IF($A$4=2,OFFSET(GOALS!$AN$4,LOOK!$A28,0),IF($C$4=1,IF(C28="",0,C28-G28),C28))</f>
        <v>-553</v>
      </c>
      <c r="L28" s="208">
        <f t="shared" si="5"/>
        <v>0.8</v>
      </c>
      <c r="M28" s="208">
        <f t="shared" si="6"/>
        <v>1</v>
      </c>
      <c r="N28" s="209">
        <f t="shared" ca="1" si="7"/>
        <v>0.35899999999999999</v>
      </c>
      <c r="O28" s="210">
        <f t="shared" ca="1" si="8"/>
        <v>0.35899999999999999</v>
      </c>
      <c r="P28" s="211">
        <f t="shared" ca="1" si="9"/>
        <v>0.35899999999999999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0.35899999999999999</v>
      </c>
      <c r="AG28" s="215">
        <f ca="1">IF(OFFSET(DATA!$A$4,AG$2+$AD28,$AD$4+$C$4*13)&gt;0,ROUND(OFFSET(DATA!$A$4,AG$2+$AD28,$AD$4+$C$4*13)/OFFSET($AE$4,$AD28,0),3),0)</f>
        <v>0.72299999999999998</v>
      </c>
      <c r="AH28" s="215">
        <f ca="1">IF(OFFSET(DATA!$A$4,AH$3+$AD28,$AD$4+$C$4*13)&gt;0,ROUND(OFFSET(DATA!$A$4,AH$2+$AD28,$AD$4+$C$4*13)/OFFSET(DATA!$A$4,AH$3+$AD28,$AD$4+$C$4*13),3),"")</f>
        <v>0.38500000000000001</v>
      </c>
      <c r="AI28" s="215">
        <f ca="1">IF(OFFSET(DATA!$A$4,AI$3+$AD28,$AD$4+$C$4*13)&gt;0,ROUND(OFFSET(DATA!$A$4,AI$2+$AD28,$AD$4+$C$4*13)/OFFSET(DATA!$A$4,AI$3+$AD28,$AD$4+$C$4*13),3),"")</f>
        <v>0.42899999999999999</v>
      </c>
      <c r="AJ28" s="215">
        <f ca="1">IF(OFFSET(DATA!$A$4,AJ$3+$AD28,$AD$4+$C$4*13)&gt;0,ROUND(OFFSET(DATA!$A$4,AJ$2+$AD28,$AD$4+$C$4*13)/OFFSET(DATA!$A$4,AJ$3+$AD28,$AD$4+$C$4*13),3),"")</f>
        <v>0.81299999999999994</v>
      </c>
      <c r="AK28" s="215">
        <f ca="1">IF(OFFSET(DATA!$A$4,AK$3+$AD28,$AD$4+$C$4*13)&gt;0,ROUND(OFFSET(DATA!$A$4,AK$2+$AD28,$AD$4+$C$4*13)/OFFSET(DATA!$A$4,AK$3+$AD28,$AD$4+$C$4*13),3),"")</f>
        <v>0.81299999999999994</v>
      </c>
      <c r="AL28" s="215">
        <f ca="1">IF(OFFSET(DATA!$A$4,AL$3+$AD28,$AD$4+$C$4*13)&gt;0,ROUND(OFFSET(DATA!$A$4,AL$2+$AD28,$AD$4+$C$4*13)/OFFSET(DATA!$A$4,AL$3+$AD28,$AD$4+$C$4*13),3),"")</f>
        <v>1</v>
      </c>
      <c r="AM28" s="215">
        <f ca="1">IF(OFFSET(DATA!$A$4,AM$2+$AD28,$AD$4+$C$4*13)&gt;0,ROUND(OFFSET(DATA!$A$4,AM$2+$AD28,$AD$4+$C$4*13)/OFFSET($AE$4,$AD28,0),3),0)</f>
        <v>1.1459999999999999</v>
      </c>
      <c r="AN28" s="215">
        <f ca="1">IF(OFFSET(DATA!$A$4,AN$3+$AD28,$AD$4+$C$4*13)&gt;0,ROUND(OFFSET(DATA!$A$4,AN$2+$AD28,$AD$4+$C$4*13)/OFFSET(DATA!$A$4,AN$3+$AD28,$AD$4+$C$4*13),3),"")</f>
        <v>1</v>
      </c>
      <c r="AO28" s="215">
        <f ca="1">IF(OFFSET(DATA!$A$4,AO$2+$AD28,$AD$4+$C$4*13)&gt;0,ROUND(OFFSET(DATA!$A$4,AO$2+$AD28,$AD$4+$C$4*13)/OFFSET($AE$4,$AD28,0),3),0)</f>
        <v>1.1759999999999999</v>
      </c>
      <c r="AP28" s="215">
        <f ca="1">IF(OFFSET(DATA!$A$4,AP$3+$AD28,$AD$4+$C$4*13)&gt;0,ROUND(OFFSET(DATA!$A$4,AP$2+$AD28,$AD$4+$C$4*13)/OFFSET(DATA!$A$4,AP$3+$AD28,$AD$4+$C$4*13),3),"")</f>
        <v>1</v>
      </c>
      <c r="AQ28" s="215" t="str">
        <f ca="1">IF(OFFSET(DATA!$A$4,AQ$3+$AD28,$AD$4+$C$4*13)&gt;0,ROUND(OFFSET(DATA!$A$4,AQ$2+$AD28,$AD$4+$C$4*13)/OFFSET(DATA!$A$4,AQ$3+$AD28,$AD$4+$C$4*13),3),"")</f>
        <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5.125</v>
      </c>
      <c r="AV28" s="215" t="str">
        <f ca="1">IF(OFFSET(DATA!$A$4,AV$3+$AD28,$AD$4+$C$4*13)&gt;0,ROUND(OFFSET(DATA!$A$4,AV$2+$AD28,$AD$4+$C$4*13)/OFFSET(DATA!$A$4,AV$3+$AD28,$AD$4+$C$4*13),3),"")</f>
        <v/>
      </c>
      <c r="AW28" s="215">
        <f ca="1">IF(OFFSET(DATA!$A$4,AW$3+$AD28,$AD$4+$C$4*13)&gt;0,ROUND(OFFSET(DATA!$A$4,AW$2+$AD28,$AD$4+$C$4*13)/OFFSET(DATA!$A$4,AW$3+$AD28,$AD$4+$C$4*13),3),"")</f>
        <v>0.443</v>
      </c>
      <c r="AX28" s="215">
        <f ca="1">IF(OFFSET(DATA!$A$4,AX$3+$AD28,$AD$4+$C$4*13)&gt;0,ROUND(OFFSET(DATA!$A$4,AX$2+$AD28,$AD$4+$C$4*13)/OFFSET(DATA!$A$4,AX$3+$AD28,$AD$4+$C$4*13),3),"")</f>
        <v>0.20100000000000001</v>
      </c>
      <c r="AY28" s="215">
        <f ca="1">IF(OFFSET(DATA!$A$4,AY$3+$AD28,$AD$4+$C$4*13)&gt;0,ROUND(OFFSET(DATA!$A$4,AY$2+$AD28,$AD$4+$C$4*13)/OFFSET(DATA!$A$4,AY$3+$AD28,$AD$4+$C$4*13),3),"")</f>
        <v>0.94699999999999995</v>
      </c>
      <c r="AZ28" s="215">
        <f ca="1">IF(OFFSET(DATA!$A$4,AZ$3+$AD28,$AD$4+$C$4*13)&gt;0,ROUND(OFFSET(DATA!$A$4,AZ$2+$AD28,$AD$4+$C$4*13)/OFFSET(DATA!$A$4,AZ$3+$AD28,$AD$4+$C$4*13),3),"")</f>
        <v>0.38100000000000001</v>
      </c>
      <c r="BA28" s="215">
        <f ca="1">IF(OFFSET(DATA!$A$4,BA$3+$AD28,$AD$4+$C$4*13)&gt;0,ROUND(OFFSET(DATA!$A$4,BA$2+$AD28,$AD$4+$C$4*13)/OFFSET(DATA!$A$4,BA$3+$AD28,$AD$4+$C$4*13),3),"")</f>
        <v>8.1000000000000003E-2</v>
      </c>
      <c r="BB28" s="215">
        <f ca="1">IF(OFFSET(DATA!$A$4,BB$3+$AD28,$AD$4+$C$4*13)&gt;0,ROUND(OFFSET(DATA!$A$4,BB$2+$AD28,$AD$4+$C$4*13)/OFFSET(DATA!$A$4,BB$3+$AD28,$AD$4+$C$4*13),3),"")</f>
        <v>1</v>
      </c>
      <c r="BC28" s="215">
        <f ca="1">IF(OFFSET(DATA!$A$4,BC$2+$AD28,$AD$4+$C$4*13)&gt;0,ROUND(OFFSET(DATA!$A$4,BC$2+$AD28,$AD$4+$C$4*13)/OFFSET($AE$4,$AD28,0),3),0)</f>
        <v>0.68899999999999995</v>
      </c>
      <c r="BD28" s="215">
        <f ca="1">IF(OFFSET(DATA!$A$4,BD$3+$AD28,$AD$4+$C$4*13)&gt;0,ROUND(OFFSET(DATA!$A$4,BD$2+$AD28,$AD$4+$C$4*13)/OFFSET(DATA!$A$4,BD$3+$AD28,$AD$4+$C$4*13),3),"")</f>
        <v>0.4</v>
      </c>
      <c r="BE28" s="215">
        <f ca="1">IF(OFFSET(DATA!$A$4,BE$3+$AD28,$AD$4+$C$4*13)&gt;0,ROUND(OFFSET(DATA!$A$4,BE$2+$AD28,$AD$4+$C$4*13)/OFFSET(DATA!$A$4,BE$3+$AD28,$AD$4+$C$4*13),3),"")</f>
        <v>0.375</v>
      </c>
      <c r="BF28" s="215">
        <f ca="1">IF(OFFSET(DATA!$A$4,BF$3+$AD28,$AD$4+$C$4*13)&gt;0,ROUND(OFFSET(DATA!$A$4,BF$2+$AD28,$AD$4+$C$4*13)/OFFSET(DATA!$A$4,BF$3+$AD28,$AD$4+$C$4*13),3),"")</f>
        <v>0.5</v>
      </c>
      <c r="BG28" s="215">
        <f ca="1">IF(OFFSET(DATA!$A$4,BG$2+$AD28,$AD$4+$C$4*13)&gt;0,ROUND(OFFSET(DATA!$A$4,BG$2+$AD28,$AD$4+$C$4*13)/OFFSET($AE$4,$AD28,0),3),0)</f>
        <v>0.68400000000000005</v>
      </c>
      <c r="BH28" s="215">
        <f ca="1">IF(OFFSET(DATA!$A$4,BH$3+$AD28,$AD$4+$C$4*13)&gt;0,ROUND(OFFSET(DATA!$A$4,BH$2+$AD28,$AD$4+$C$4*13)/OFFSET(DATA!$A$4,BH$3+$AD28,$AD$4+$C$4*13),3),"")</f>
        <v>0.125</v>
      </c>
      <c r="BI28" s="215">
        <f ca="1">IF(OFFSET(DATA!$A$4,BI$3+$AD28,$AD$4+$C$4*13)&gt;0,ROUND(OFFSET(DATA!$A$4,BI$2+$AD28,$AD$4+$C$4*13)/OFFSET(DATA!$A$4,BI$3+$AD28,$AD$4+$C$4*13),3),"")</f>
        <v>6.0999999999999999E-2</v>
      </c>
      <c r="BJ28" s="215">
        <f ca="1">IF(OFFSET(DATA!$A$4,BJ$3+$AD28,$AD$4+$C$4*13)&gt;0,ROUND(OFFSET(DATA!$A$4,BJ$2+$AD28,$AD$4+$C$4*13)/OFFSET(DATA!$A$4,BJ$3+$AD28,$AD$4+$C$4*13),3),"")</f>
        <v>1.1679999999999999</v>
      </c>
      <c r="BK28" s="215">
        <f ca="1">IF(OFFSET(DATA!$A$4,BK$3+$AD28,$AD$4+$C$4*13)&gt;0,ROUND(OFFSET(DATA!$A$4,BK$2+$AD28,$AD$4+$C$4*13)/OFFSET(DATA!$A$4,BK$3+$AD28,$AD$4+$C$4*13),3),"")</f>
        <v>0.27300000000000002</v>
      </c>
      <c r="BL28" s="215">
        <f ca="1">IF(OFFSET(DATA!$A$4,BL$3+$AD28,$AD$4+$C$4*13)&gt;0,ROUND(OFFSET(DATA!$A$4,BL$2+$AD28,$AD$4+$C$4*13)/OFFSET(DATA!$A$4,BL$3+$AD28,$AD$4+$C$4*13),3),"")</f>
        <v>0.255</v>
      </c>
      <c r="BM28" s="215">
        <f ca="1">IF(OFFSET(DATA!$A$4,BM$3+$AD28,$AD$4+$C$4*13)&gt;0,ROUND(OFFSET(DATA!$A$4,BM$2+$AD28,$AD$4+$C$4*13)/OFFSET(DATA!$A$4,BM$3+$AD28,$AD$4+$C$4*13),3),"")</f>
        <v>0.97199999999999998</v>
      </c>
      <c r="BN28" s="308"/>
      <c r="BO28" s="308"/>
    </row>
    <row r="29" spans="1:67" x14ac:dyDescent="0.2">
      <c r="A29" s="72">
        <v>25</v>
      </c>
      <c r="B29" s="217">
        <f ca="1">OFFSET(DATA!$A$4,LOOK!$A29+60*(LOOK!$B$4-1),$D$4+$C$4*13)</f>
        <v>1094</v>
      </c>
      <c r="C29" s="217">
        <f ca="1">IF($A$4=2,OFFSET(GOALS!$AN$4,LOOK!$A29,0),OFFSET(DATA!$A$4,LOOK!$A29+60*(LOOK!$B$4-1)+30,$D$4+$C$4*13))</f>
        <v>2822</v>
      </c>
      <c r="D29" s="141">
        <f ca="1">OFFSET(GOALS!$C$4,LOOK!$A29,LOOK!$B$4)</f>
        <v>1</v>
      </c>
      <c r="E29" s="190">
        <f t="shared" ca="1" si="3"/>
        <v>0.8</v>
      </c>
      <c r="F29" s="217">
        <f ca="1">IF($D$4=1,0,OFFSET(DATA!$A$4,LOOK!$A29+60*(LOOK!$B$4-1),$D$4-1))</f>
        <v>9853</v>
      </c>
      <c r="G29" s="218">
        <f ca="1">SUM(G5:G28)</f>
        <v>28476</v>
      </c>
      <c r="I29" s="218">
        <f ca="1">IF($C$4=1,B29-F29,B29)</f>
        <v>-8759</v>
      </c>
      <c r="J29" s="218">
        <f ca="1">IF($A$4=2,OFFSET(GOALS!$AN$4,LOOK!$A29,0),IF($C$4=1,C29-G29,C29))</f>
        <v>-25654</v>
      </c>
      <c r="L29" s="219">
        <f t="shared" si="5"/>
        <v>0.8</v>
      </c>
      <c r="M29" s="219">
        <f t="shared" si="6"/>
        <v>1</v>
      </c>
      <c r="N29" s="209">
        <f t="shared" ca="1" si="7"/>
        <v>0.38800000000000001</v>
      </c>
      <c r="O29" s="210">
        <f t="shared" ca="1" si="8"/>
        <v>0.38800000000000001</v>
      </c>
      <c r="P29" s="211">
        <f t="shared" ca="1" si="9"/>
        <v>0.38800000000000001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0.38800000000000001</v>
      </c>
      <c r="AG29" s="215">
        <f ca="1">IF(OFFSET(DATA!$A$4,AG$2+$AD29,$AD$4+$C$4*13)&gt;0,ROUND(OFFSET(DATA!$A$4,AG$2+$AD29,$AD$4+$C$4*13)/OFFSET($AE$4,$AD29,0),3),0)</f>
        <v>0.71099999999999997</v>
      </c>
      <c r="AH29" s="215">
        <f ca="1">IF(OFFSET(DATA!$A$4,AH$3+$AD29,$AD$4+$C$4*13)&gt;0,ROUND(OFFSET(DATA!$A$4,AH$2+$AD29,$AD$4+$C$4*13)/OFFSET(DATA!$A$4,AH$3+$AD29,$AD$4+$C$4*13),3),"")</f>
        <v>0.42599999999999999</v>
      </c>
      <c r="AI29" s="215">
        <f ca="1">IF(OFFSET(DATA!$A$4,AI$3+$AD29,$AD$4+$C$4*13)&gt;0,ROUND(OFFSET(DATA!$A$4,AI$2+$AD29,$AD$4+$C$4*13)/OFFSET(DATA!$A$4,AI$3+$AD29,$AD$4+$C$4*13),3),"")</f>
        <v>0.52200000000000002</v>
      </c>
      <c r="AJ29" s="215">
        <f ca="1">IF(OFFSET(DATA!$A$4,AJ$3+$AD29,$AD$4+$C$4*13)&gt;0,ROUND(OFFSET(DATA!$A$4,AJ$2+$AD29,$AD$4+$C$4*13)/OFFSET(DATA!$A$4,AJ$3+$AD29,$AD$4+$C$4*13),3),"")</f>
        <v>0.78600000000000003</v>
      </c>
      <c r="AK29" s="215">
        <f ca="1">IF(OFFSET(DATA!$A$4,AK$3+$AD29,$AD$4+$C$4*13)&gt;0,ROUND(OFFSET(DATA!$A$4,AK$2+$AD29,$AD$4+$C$4*13)/OFFSET(DATA!$A$4,AK$3+$AD29,$AD$4+$C$4*13),3),"")</f>
        <v>0.84399999999999997</v>
      </c>
      <c r="AL29" s="215">
        <f ca="1">IF(OFFSET(DATA!$A$4,AL$3+$AD29,$AD$4+$C$4*13)&gt;0,ROUND(OFFSET(DATA!$A$4,AL$2+$AD29,$AD$4+$C$4*13)/OFFSET(DATA!$A$4,AL$3+$AD29,$AD$4+$C$4*13),3),"")</f>
        <v>0.98299999999999998</v>
      </c>
      <c r="AM29" s="215">
        <f ca="1">IF(OFFSET(DATA!$A$4,AM$2+$AD29,$AD$4+$C$4*13)&gt;0,ROUND(OFFSET(DATA!$A$4,AM$2+$AD29,$AD$4+$C$4*13)/OFFSET($AE$4,$AD29,0),3),0)</f>
        <v>1.056</v>
      </c>
      <c r="AN29" s="215">
        <f ca="1">IF(OFFSET(DATA!$A$4,AN$3+$AD29,$AD$4+$C$4*13)&gt;0,ROUND(OFFSET(DATA!$A$4,AN$2+$AD29,$AD$4+$C$4*13)/OFFSET(DATA!$A$4,AN$3+$AD29,$AD$4+$C$4*13),3),"")</f>
        <v>0.98099999999999998</v>
      </c>
      <c r="AO29" s="215">
        <f ca="1">IF(OFFSET(DATA!$A$4,AO$2+$AD29,$AD$4+$C$4*13)&gt;0,ROUND(OFFSET(DATA!$A$4,AO$2+$AD29,$AD$4+$C$4*13)/OFFSET($AE$4,$AD29,0),3),0)</f>
        <v>1.36</v>
      </c>
      <c r="AP29" s="215">
        <f ca="1">IF(OFFSET(DATA!$A$4,AP$3+$AD29,$AD$4+$C$4*13)&gt;0,ROUND(OFFSET(DATA!$A$4,AP$2+$AD29,$AD$4+$C$4*13)/OFFSET(DATA!$A$4,AP$3+$AD29,$AD$4+$C$4*13),3),"")</f>
        <v>0.97499999999999998</v>
      </c>
      <c r="AQ29" s="215">
        <f ca="1">IF(OFFSET(DATA!$A$4,AQ$3+$AD29,$AD$4+$C$4*13)&gt;0,ROUND(OFFSET(DATA!$A$4,AQ$2+$AD29,$AD$4+$C$4*13)/OFFSET(DATA!$A$4,AQ$3+$AD29,$AD$4+$C$4*13),3),"")</f>
        <v>1</v>
      </c>
      <c r="AR29" s="215">
        <f ca="1">IF(OFFSET(DATA!$A$4,AR$3+$AD29,$AD$4+$C$4*13)&gt;0,ROUND(OFFSET(DATA!$A$4,AR$2+$AD29,$AD$4+$C$4*13)/OFFSET(DATA!$A$4,AR$3+$AD29,$AD$4+$C$4*13),3),"")</f>
        <v>0.98499999999999999</v>
      </c>
      <c r="AS29" s="215">
        <f ca="1">IF(OFFSET(DATA!$A$4,AS$3+$AD29,$AD$4+$C$4*13)&gt;0,ROUND(OFFSET(DATA!$A$4,AS$2+$AD29,$AD$4+$C$4*13)/OFFSET(DATA!$A$4,AS$3+$AD29,$AD$4+$C$4*13),3),"")</f>
        <v>0.98099999999999998</v>
      </c>
      <c r="AT29" s="215">
        <f ca="1">IF(OFFSET(DATA!$A$4,AT$3+$AD29,$AD$4+$C$4*13)&gt;0,ROUND(OFFSET(DATA!$A$4,AT$2+$AD29,$AD$4+$C$4*13)/OFFSET(DATA!$A$4,AT$3+$AD29,$AD$4+$C$4*13),3),"")</f>
        <v>0.99299999999999999</v>
      </c>
      <c r="AU29" s="215">
        <f ca="1">IF(OFFSET(DATA!$A$4,AU$3+$AD29,$AD$4+$C$4*13)&gt;0,ROUND(OFFSET(DATA!$A$4,AU$2+$AD29,$AD$4+$C$4*13)/OFFSET(DATA!$A$4,AU$3+$AD29,$AD$4+$C$4*13),3),"")</f>
        <v>5.3159999999999998</v>
      </c>
      <c r="AV29" s="215">
        <f ca="1">IF(OFFSET(DATA!$A$4,AV$3+$AD29,$AD$4+$C$4*13)&gt;0,ROUND(OFFSET(DATA!$A$4,AV$2+$AD29,$AD$4+$C$4*13)/OFFSET(DATA!$A$4,AV$3+$AD29,$AD$4+$C$4*13),3),"")</f>
        <v>730.625</v>
      </c>
      <c r="AW29" s="215">
        <f ca="1">IF(OFFSET(DATA!$A$4,AW$3+$AD29,$AD$4+$C$4*13)&gt;0,ROUND(OFFSET(DATA!$A$4,AW$2+$AD29,$AD$4+$C$4*13)/OFFSET(DATA!$A$4,AW$3+$AD29,$AD$4+$C$4*13),3),"")</f>
        <v>0.437</v>
      </c>
      <c r="AX29" s="215">
        <f ca="1">IF(OFFSET(DATA!$A$4,AX$3+$AD29,$AD$4+$C$4*13)&gt;0,ROUND(OFFSET(DATA!$A$4,AX$2+$AD29,$AD$4+$C$4*13)/OFFSET(DATA!$A$4,AX$3+$AD29,$AD$4+$C$4*13),3),"")</f>
        <v>0.187</v>
      </c>
      <c r="AY29" s="215">
        <f ca="1">IF(OFFSET(DATA!$A$4,AY$3+$AD29,$AD$4+$C$4*13)&gt;0,ROUND(OFFSET(DATA!$A$4,AY$2+$AD29,$AD$4+$C$4*13)/OFFSET(DATA!$A$4,AY$3+$AD29,$AD$4+$C$4*13),3),"")</f>
        <v>0.874</v>
      </c>
      <c r="AZ29" s="215">
        <f ca="1">IF(OFFSET(DATA!$A$4,AZ$3+$AD29,$AD$4+$C$4*13)&gt;0,ROUND(OFFSET(DATA!$A$4,AZ$2+$AD29,$AD$4+$C$4*13)/OFFSET(DATA!$A$4,AZ$3+$AD29,$AD$4+$C$4*13),3),"")</f>
        <v>0.34499999999999997</v>
      </c>
      <c r="BA29" s="215">
        <f ca="1">IF(OFFSET(DATA!$A$4,BA$3+$AD29,$AD$4+$C$4*13)&gt;0,ROUND(OFFSET(DATA!$A$4,BA$2+$AD29,$AD$4+$C$4*13)/OFFSET(DATA!$A$4,BA$3+$AD29,$AD$4+$C$4*13),3),"")</f>
        <v>0.11799999999999999</v>
      </c>
      <c r="BB29" s="215">
        <f ca="1">IF(OFFSET(DATA!$A$4,BB$3+$AD29,$AD$4+$C$4*13)&gt;0,ROUND(OFFSET(DATA!$A$4,BB$2+$AD29,$AD$4+$C$4*13)/OFFSET(DATA!$A$4,BB$3+$AD29,$AD$4+$C$4*13),3),"")</f>
        <v>0.54300000000000004</v>
      </c>
      <c r="BC29" s="215">
        <f ca="1">IF(OFFSET(DATA!$A$4,BC$2+$AD29,$AD$4+$C$4*13)&gt;0,ROUND(OFFSET(DATA!$A$4,BC$2+$AD29,$AD$4+$C$4*13)/OFFSET($AE$4,$AD29,0),3),0)</f>
        <v>0.876</v>
      </c>
      <c r="BD29" s="215">
        <f ca="1">IF(OFFSET(DATA!$A$4,BD$3+$AD29,$AD$4+$C$4*13)&gt;0,ROUND(OFFSET(DATA!$A$4,BD$2+$AD29,$AD$4+$C$4*13)/OFFSET(DATA!$A$4,BD$3+$AD29,$AD$4+$C$4*13),3),"")</f>
        <v>0.40100000000000002</v>
      </c>
      <c r="BE29" s="215">
        <f ca="1">IF(OFFSET(DATA!$A$4,BE$3+$AD29,$AD$4+$C$4*13)&gt;0,ROUND(OFFSET(DATA!$A$4,BE$2+$AD29,$AD$4+$C$4*13)/OFFSET(DATA!$A$4,BE$3+$AD29,$AD$4+$C$4*13),3),"")</f>
        <v>0.33400000000000002</v>
      </c>
      <c r="BF29" s="215">
        <f ca="1">IF(OFFSET(DATA!$A$4,BF$3+$AD29,$AD$4+$C$4*13)&gt;0,ROUND(OFFSET(DATA!$A$4,BF$2+$AD29,$AD$4+$C$4*13)/OFFSET(DATA!$A$4,BF$3+$AD29,$AD$4+$C$4*13),3),"")</f>
        <v>0.45600000000000002</v>
      </c>
      <c r="BG29" s="215">
        <f ca="1">IF(OFFSET(DATA!$A$4,BG$2+$AD29,$AD$4+$C$4*13)&gt;0,ROUND(OFFSET(DATA!$A$4,BG$2+$AD29,$AD$4+$C$4*13)/OFFSET($AE$4,$AD29,0),3),0)</f>
        <v>0.95899999999999996</v>
      </c>
      <c r="BH29" s="215">
        <f ca="1">IF(OFFSET(DATA!$A$4,BH$3+$AD29,$AD$4+$C$4*13)&gt;0,ROUND(OFFSET(DATA!$A$4,BH$2+$AD29,$AD$4+$C$4*13)/OFFSET(DATA!$A$4,BH$3+$AD29,$AD$4+$C$4*13),3),"")</f>
        <v>0.216</v>
      </c>
      <c r="BI29" s="215">
        <f ca="1">IF(OFFSET(DATA!$A$4,BI$3+$AD29,$AD$4+$C$4*13)&gt;0,ROUND(OFFSET(DATA!$A$4,BI$2+$AD29,$AD$4+$C$4*13)/OFFSET(DATA!$A$4,BI$3+$AD29,$AD$4+$C$4*13),3),"")</f>
        <v>0.19500000000000001</v>
      </c>
      <c r="BJ29" s="215">
        <f ca="1">IF(OFFSET(DATA!$A$4,BJ$3+$AD29,$AD$4+$C$4*13)&gt;0,ROUND(OFFSET(DATA!$A$4,BJ$2+$AD29,$AD$4+$C$4*13)/OFFSET(DATA!$A$4,BJ$3+$AD29,$AD$4+$C$4*13),3),"")</f>
        <v>0.87</v>
      </c>
      <c r="BK29" s="215">
        <f ca="1">IF(OFFSET(DATA!$A$4,BK$3+$AD29,$AD$4+$C$4*13)&gt;0,ROUND(OFFSET(DATA!$A$4,BK$2+$AD29,$AD$4+$C$4*13)/OFFSET(DATA!$A$4,BK$3+$AD29,$AD$4+$C$4*13),3),"")</f>
        <v>0.27700000000000002</v>
      </c>
      <c r="BL29" s="215">
        <f ca="1">IF(OFFSET(DATA!$A$4,BL$3+$AD29,$AD$4+$C$4*13)&gt;0,ROUND(OFFSET(DATA!$A$4,BL$2+$AD29,$AD$4+$C$4*13)/OFFSET(DATA!$A$4,BL$3+$AD29,$AD$4+$C$4*13),3),"")</f>
        <v>0.27100000000000002</v>
      </c>
      <c r="BM29" s="215">
        <f ca="1">IF(OFFSET(DATA!$A$4,BM$3+$AD29,$AD$4+$C$4*13)&gt;0,ROUND(OFFSET(DATA!$A$4,BM$2+$AD29,$AD$4+$C$4*13)/OFFSET(DATA!$A$4,BM$3+$AD29,$AD$4+$C$4*13),3),"")</f>
        <v>0.83099999999999996</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10</v>
      </c>
      <c r="AG32" s="228">
        <f ca="1">IF(COUNTIF(OFFSET(DATA!$B$4,$AD$34+AG$2,0,1,12),"&gt;0")=0,1,COUNTIF(OFFSET(DATA!$B$4,$AD$34+AG$2,0,1,12),"&gt;0"))</f>
        <v>10</v>
      </c>
      <c r="AH32" s="228">
        <f ca="1">IF(COUNTIF(OFFSET(DATA!$B$4,$AD$34+AH$2,0,1,12),"&gt;0")=0,1,COUNTIF(OFFSET(DATA!$B$4,$AD$34+AH$2,0,1,12),"&gt;0"))</f>
        <v>10</v>
      </c>
      <c r="AI32" s="228">
        <f ca="1">IF(COUNTIF(OFFSET(DATA!$B$4,$AD$34+AI$2,0,1,12),"&gt;0")=0,1,COUNTIF(OFFSET(DATA!$B$4,$AD$34+AI$2,0,1,12),"&gt;0"))</f>
        <v>10</v>
      </c>
      <c r="AJ32" s="228">
        <f ca="1">IF(COUNTIF(OFFSET(DATA!$B$4,$AD$34+AJ$2,0,1,12),"&gt;0")=0,1,COUNTIF(OFFSET(DATA!$B$4,$AD$34+AJ$2,0,1,12),"&gt;0"))</f>
        <v>10</v>
      </c>
      <c r="AK32" s="228">
        <f ca="1">IF(COUNTIF(OFFSET(DATA!$B$4,$AD$34+AK$2,0,1,12),"&gt;0")=0,1,COUNTIF(OFFSET(DATA!$B$4,$AD$34+AK$2,0,1,12),"&gt;0"))</f>
        <v>10</v>
      </c>
      <c r="AL32" s="228">
        <f ca="1">IF(COUNTIF(OFFSET(DATA!$B$4,$AD$34+AL$2,0,1,12),"&gt;0")=0,1,COUNTIF(OFFSET(DATA!$B$4,$AD$34+AL$2,0,1,12),"&gt;0"))</f>
        <v>10</v>
      </c>
      <c r="AM32" s="228">
        <f ca="1">IF(COUNTIF(OFFSET(DATA!$B$4,$AD$34+AM$2,0,1,12),"&gt;0")=0,1,COUNTIF(OFFSET(DATA!$B$4,$AD$34+AM$2,0,1,12),"&gt;0"))</f>
        <v>10</v>
      </c>
      <c r="AN32" s="228">
        <f ca="1">IF(COUNTIF(OFFSET(DATA!$B$4,$AD$34+AN$2,0,1,12),"&gt;0")=0,1,COUNTIF(OFFSET(DATA!$B$4,$AD$34+AN$2,0,1,12),"&gt;0"))</f>
        <v>10</v>
      </c>
      <c r="AO32" s="228">
        <f ca="1">IF(COUNTIF(OFFSET(DATA!$B$4,$AD$34+AO$2,0,1,12),"&gt;0")=0,1,COUNTIF(OFFSET(DATA!$B$4,$AD$34+AO$2,0,1,12),"&gt;0"))</f>
        <v>10</v>
      </c>
      <c r="AP32" s="228">
        <f ca="1">IF(COUNTIF(OFFSET(DATA!$B$4,$AD$34+AP$2,0,1,12),"&gt;0")=0,1,COUNTIF(OFFSET(DATA!$B$4,$AD$34+AP$2,0,1,12),"&gt;0"))</f>
        <v>10</v>
      </c>
      <c r="AQ32" s="228">
        <f ca="1">IF(COUNTIF(OFFSET(DATA!$B$4,$AD$34+AQ$2,0,1,12),"&gt;0")=0,1,COUNTIF(OFFSET(DATA!$B$4,$AD$34+AQ$2,0,1,12),"&gt;0"))</f>
        <v>10</v>
      </c>
      <c r="AR32" s="228">
        <f ca="1">IF(COUNTIF(OFFSET(DATA!$B$4,$AD$34+AR$2,0,1,12),"&gt;0")=0,1,COUNTIF(OFFSET(DATA!$B$4,$AD$34+AR$2,0,1,12),"&gt;0"))</f>
        <v>10</v>
      </c>
      <c r="AS32" s="228">
        <f ca="1">IF(COUNTIF(OFFSET(DATA!$B$4,$AD$34+AS$2,0,1,12),"&gt;0")=0,1,COUNTIF(OFFSET(DATA!$B$4,$AD$34+AS$2,0,1,12),"&gt;0"))</f>
        <v>10</v>
      </c>
      <c r="AT32" s="228">
        <f ca="1">IF(COUNTIF(OFFSET(DATA!$B$4,$AD$34+AT$2,0,1,12),"&gt;0")=0,1,COUNTIF(OFFSET(DATA!$B$4,$AD$34+AT$2,0,1,12),"&gt;0"))</f>
        <v>10</v>
      </c>
      <c r="AU32" s="228">
        <f ca="1">IF(COUNTIF(OFFSET(DATA!$B$4,$AD$34+AU$2,0,1,12),"&gt;0")=0,1,COUNTIF(OFFSET(DATA!$B$4,$AD$34+AU$2,0,1,12),"&gt;0"))</f>
        <v>10</v>
      </c>
      <c r="AV32" s="228">
        <f ca="1">IF(COUNTIF(OFFSET(DATA!$B$4,$AD$34+AV$2,0,1,12),"&gt;0")=0,1,COUNTIF(OFFSET(DATA!$B$4,$AD$34+AV$2,0,1,12),"&gt;0"))</f>
        <v>10</v>
      </c>
      <c r="AW32" s="228">
        <f ca="1">IF(COUNTIF(OFFSET(DATA!$B$4,$AD$34+AW$2,0,1,12),"&gt;0")=0,1,COUNTIF(OFFSET(DATA!$B$4,$AD$34+AW$2,0,1,12),"&gt;0"))</f>
        <v>10</v>
      </c>
      <c r="AX32" s="228">
        <f ca="1">IF(COUNTIF(OFFSET(DATA!$B$4,$AD$34+AX$2,0,1,12),"&gt;0")=0,1,COUNTIF(OFFSET(DATA!$B$4,$AD$34+AX$2,0,1,12),"&gt;0"))</f>
        <v>10</v>
      </c>
      <c r="AY32" s="228">
        <f ca="1">IF(COUNTIF(OFFSET(DATA!$B$4,$AD$34+AY$2,0,1,12),"&gt;0")=0,1,COUNTIF(OFFSET(DATA!$B$4,$AD$34+AY$2,0,1,12),"&gt;0"))</f>
        <v>10</v>
      </c>
      <c r="AZ32" s="228">
        <f ca="1">IF(COUNTIF(OFFSET(DATA!$B$4,$AD$34+AZ$2,0,1,12),"&gt;0")=0,1,COUNTIF(OFFSET(DATA!$B$4,$AD$34+AZ$2,0,1,12),"&gt;0"))</f>
        <v>10</v>
      </c>
      <c r="BA32" s="228">
        <f ca="1">IF(COUNTIF(OFFSET(DATA!$B$4,$AD$34+BA$2,0,1,12),"&gt;0")=0,1,COUNTIF(OFFSET(DATA!$B$4,$AD$34+BA$2,0,1,12),"&gt;0"))</f>
        <v>10</v>
      </c>
      <c r="BB32" s="228">
        <f ca="1">IF(COUNTIF(OFFSET(DATA!$B$4,$AD$34+BB$2,0,1,12),"&gt;0")=0,1,COUNTIF(OFFSET(DATA!$B$4,$AD$34+BB$2,0,1,12),"&gt;0"))</f>
        <v>10</v>
      </c>
      <c r="BC32" s="228">
        <f ca="1">IF(COUNTIF(OFFSET(DATA!$B$4,$AD$34+BC$2,0,1,12),"&gt;0")=0,1,COUNTIF(OFFSET(DATA!$B$4,$AD$34+BC$2,0,1,12),"&gt;0"))</f>
        <v>10</v>
      </c>
      <c r="BD32" s="228">
        <f ca="1">IF(COUNTIF(OFFSET(DATA!$B$4,$AD$34+BD$2,0,1,12),"&gt;0")=0,1,COUNTIF(OFFSET(DATA!$B$4,$AD$34+BD$2,0,1,12),"&gt;0"))</f>
        <v>10</v>
      </c>
      <c r="BE32" s="228">
        <f ca="1">IF(COUNTIF(OFFSET(DATA!$B$4,$AD$34+BE$2,0,1,12),"&gt;0")=0,1,COUNTIF(OFFSET(DATA!$B$4,$AD$34+BE$2,0,1,12),"&gt;0"))</f>
        <v>10</v>
      </c>
      <c r="BF32" s="228">
        <f ca="1">IF(COUNTIF(OFFSET(DATA!$B$4,$AD$34+BF$2,0,1,12),"&gt;0")=0,1,COUNTIF(OFFSET(DATA!$B$4,$AD$34+BF$2,0,1,12),"&gt;0"))</f>
        <v>10</v>
      </c>
      <c r="BG32" s="228">
        <f ca="1">IF(COUNTIF(OFFSET(DATA!$B$4,$AD$34+BG$2,0,1,12),"&gt;0")=0,1,COUNTIF(OFFSET(DATA!$B$4,$AD$34+BG$2,0,1,12),"&gt;0"))</f>
        <v>10</v>
      </c>
      <c r="BH32" s="228">
        <f ca="1">IF(COUNTIF(OFFSET(DATA!$B$4,$AD$34+BH$2,0,1,12),"&gt;0")=0,1,COUNTIF(OFFSET(DATA!$B$4,$AD$34+BH$2,0,1,12),"&gt;0"))</f>
        <v>10</v>
      </c>
      <c r="BI32" s="228">
        <f ca="1">IF(COUNTIF(OFFSET(DATA!$B$4,$AD$34+BI$2,0,1,12),"&gt;0")=0,1,COUNTIF(OFFSET(DATA!$B$4,$AD$34+BI$2,0,1,12),"&gt;0"))</f>
        <v>10</v>
      </c>
      <c r="BJ32" s="228">
        <f ca="1">IF(COUNTIF(OFFSET(DATA!$B$4,$AD$34+BJ$2,0,1,12),"&gt;0")=0,1,COUNTIF(OFFSET(DATA!$B$4,$AD$34+BJ$2,0,1,12),"&gt;0"))</f>
        <v>10</v>
      </c>
      <c r="BK32" s="228">
        <f ca="1">IF(COUNTIF(OFFSET(DATA!$B$4,$AD$34+BK$2,0,1,12),"&gt;0")=0,1,COUNTIF(OFFSET(DATA!$B$4,$AD$34+BK$2,0,1,12),"&gt;0"))</f>
        <v>10</v>
      </c>
      <c r="BL32" s="228">
        <f ca="1">IF(COUNTIF(OFFSET(DATA!$B$4,$AD$34+BL$2,0,1,12),"&gt;0")=0,1,COUNTIF(OFFSET(DATA!$B$4,$AD$34+BL$2,0,1,12),"&gt;0"))</f>
        <v>10</v>
      </c>
      <c r="BM32" s="306">
        <f ca="1">IF(COUNTIF(OFFSET(DATA!$B$4,$AD$34+BM$2,0,1,12),"&gt;0")=0,1,COUNTIF(OFFSET(DATA!$B$4,$AD$34+BM$2,0,1,12),"&gt;0"))</f>
        <v>10</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24</v>
      </c>
      <c r="C35" s="205">
        <f ca="1">OFFSET(DATA!$A$4,LOOK!$A5+60*(LOOK!$B$4-1)+30,$D$4+13)</f>
        <v>107</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8</v>
      </c>
      <c r="C36" s="205">
        <f ca="1">OFFSET(DATA!$A$4,LOOK!$A6+60*(LOOK!$B$4-1)+30,$D$4+13)</f>
        <v>30</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4</v>
      </c>
      <c r="C37" s="205">
        <f ca="1">OFFSET(DATA!$A$4,LOOK!$A7+60*(LOOK!$B$4-1)+30,$D$4+13)</f>
        <v>21</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9</v>
      </c>
      <c r="C38" s="205">
        <f ca="1">OFFSET(DATA!$A$4,LOOK!$A8+60*(LOOK!$B$4-1)+30,$D$4+13)</f>
        <v>20</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29</v>
      </c>
      <c r="C39" s="205">
        <f ca="1">OFFSET(DATA!$A$4,LOOK!$A9+60*(LOOK!$B$4-1)+30,$D$4+13)</f>
        <v>82</v>
      </c>
      <c r="S39" s="214"/>
      <c r="X39" s="280"/>
      <c r="Y39" s="280"/>
      <c r="Z39" s="280"/>
      <c r="AC39" s="236">
        <f t="shared" ca="1" si="14"/>
        <v>1</v>
      </c>
      <c r="AD39" s="201">
        <v>5</v>
      </c>
      <c r="AE39" s="237" t="s">
        <v>53</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4</v>
      </c>
      <c r="C40" s="205">
        <f ca="1">OFFSET(DATA!$A$4,LOOK!$A10+60*(LOOK!$B$4-1)+30,$D$4+13)</f>
        <v>28</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9</v>
      </c>
      <c r="C41" s="205">
        <f ca="1">OFFSET(DATA!$A$4,LOOK!$A11+60*(LOOK!$B$4-1)+30,$D$4+13)</f>
        <v>33</v>
      </c>
      <c r="I41">
        <v>16488</v>
      </c>
      <c r="J41" s="145">
        <v>19244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0.31846304135460762</v>
      </c>
      <c r="AG41" s="238">
        <f ca="1">IF($AD41&gt;AG$32,0,IF(OFFSET(DATA!$N$4,AG$2+$AD$34,$AD41)&gt;0,OFFSET(DATA!$N$4,AG$2+$AD$34,$AD41)/OFFSET($AE$4,$AD$34,0),0))</f>
        <v>0.7136985859502325</v>
      </c>
      <c r="AH41" s="238">
        <f ca="1">IF(OFFSET(DATA!$N$4,AH$3+$AD$34,$AD41)&gt;0,OFFSET(DATA!$N$4,AH$2+$AD$34,$AD41)/OFFSET(DATA!$N$4,AH$3+$AD$34,$AD41),0)</f>
        <v>0.40604987055457148</v>
      </c>
      <c r="AI41" s="238">
        <f ca="1">IF(OFFSET(DATA!$N$4,AI$3+$AD$34,$AD41)&gt;0,OFFSET(DATA!$N$4,AI$2+$AD$34,$AD41)/OFFSET(DATA!$N$4,AI$3+$AD$34,$AD41),0)</f>
        <v>0.47416974169741699</v>
      </c>
      <c r="AJ41" s="238">
        <f ca="1">IF(OFFSET(DATA!$N$4,AJ$3+$AD$34,$AD41)&gt;0,OFFSET(DATA!$N$4,AJ$2+$AD$34,$AD41)/OFFSET(DATA!$N$4,AJ$3+$AD$34,$AD41),0)</f>
        <v>0.89877300613496935</v>
      </c>
      <c r="AK41" s="238">
        <f ca="1">IF(OFFSET(DATA!$N$4,AK$3+$AD$34,$AD41)&gt;0,OFFSET(DATA!$N$4,AK$2+$AD$34,$AD41)/OFFSET(DATA!$N$4,AK$3+$AD$34,$AD41),0)</f>
        <v>0.92182410423452765</v>
      </c>
      <c r="AL41" s="238">
        <f ca="1">IF($AD41&gt;AL$32,0,IF(OFFSET(DATA!$N$4,AL$2+$AD$34,$AD41)&gt;0,OFFSET(DATA!$N$4,AL$2+$AD$34,$AD41)/OFFSET($AE$4,$AD$34,0),0))</f>
        <v>32.804614275414565</v>
      </c>
      <c r="AM41" s="238">
        <f ca="1">IF(OFFSET(DATA!$N$4,AM$3+$AD$34,$AD41)&gt;0,OFFSET(DATA!$N$4,AM$2+$AD$34,$AD41)/OFFSET(DATA!$N$4,AM$3+$AD$34,$AD41),0)</f>
        <v>0</v>
      </c>
      <c r="AN41" s="238">
        <f ca="1">IF($AD41&gt;AN$32,0,IF(OFFSET(DATA!$N$4,AN$2+$AD$34,$AD41)&gt;0,OFFSET(DATA!$N$4,AN$2+$AD$34,$AD41)/OFFSET($AE$4,$AD$34,0),0))</f>
        <v>16.798846431146359</v>
      </c>
      <c r="AO41" s="238">
        <f ca="1">IF(OFFSET(DATA!$N$4,AO$3+$AD$34,$AD41)&gt;0,OFFSET(DATA!$N$4,AO$2+$AD$34,$AD41)/OFFSET(DATA!$N$4,AO$3+$AD$34,$AD41),0)</f>
        <v>0</v>
      </c>
      <c r="AP41" s="238">
        <f ca="1">IF(OFFSET(DATA!$N$4,AP$3+$AD$34,$AD41)&gt;0,OFFSET(DATA!$N$4,AP$2+$AD$34,$AD41)/OFFSET(DATA!$N$4,AP$3+$AD$34,$AD41),0)</f>
        <v>0.97440944881889768</v>
      </c>
      <c r="AQ41" s="238">
        <f ca="1">IF(OFFSET(DATA!$N$4,AQ$3+$AD$34,$AD41)&gt;0,OFFSET(DATA!$N$4,AQ$2+$AD$34,$AD41)/OFFSET(DATA!$N$4,AQ$3+$AD$34,$AD41),0)</f>
        <v>0.97468354430379744</v>
      </c>
      <c r="AR41" s="238">
        <f ca="1">IF(OFFSET(DATA!$N$4,AR$3+$AD$34,$AD41)&gt;0,OFFSET(DATA!$N$4,AR$2+$AD$34,$AD41)/OFFSET(DATA!$N$4,AR$3+$AD$34,$AD41),0)</f>
        <v>0.94326241134751776</v>
      </c>
      <c r="AS41" s="238">
        <f ca="1">IF(OFFSET(DATA!$N$4,AS$3+$AD$34,$AD41)&gt;0,OFFSET(DATA!$N$4,AS$2+$AD$34,$AD41)/OFFSET(DATA!$N$4,AS$3+$AD$34,$AD41),0)</f>
        <v>0.98566308243727596</v>
      </c>
      <c r="AT41" s="238">
        <f ca="1">IF($AD41&gt;AT$32,0,IF(OFFSET(DATA!$N$4,AT$2+$AD$34,$AD41)&gt;0,OFFSET(DATA!$N$4,AT$2+$AD$34,$AD41)/OFFSET($AE$4,$AD$34,0),0))</f>
        <v>7.7144917087238651</v>
      </c>
      <c r="AU41" s="239">
        <f ca="1">IF($AD41&gt;AU$32,0,IF(OFFSET(DATA!$N$4,AU$3+$AD$34,$AD41)&gt;0,OFFSET(DATA!$N$4,AU$2+$AD$34,$AD41)/OFFSET(DATA!$N$4,AU$3+$AD$34,$AD41),0))</f>
        <v>4.7205707491082043</v>
      </c>
      <c r="AV41" s="239">
        <f ca="1">IF($AD41&gt;AV$32,0,IF(OFFSET(DATA!$N$4,AV$3+$AD$34,$AD41)&gt;0,OFFSET(DATA!$N$4,AV$2+$AD$34,$AD41)/OFFSET(DATA!$N$4,AV$3+$AD$34,$AD41),0))</f>
        <v>428.9</v>
      </c>
      <c r="AW41" s="239">
        <f ca="1">IF($AD41&gt;AW$32,0,IF(OFFSET(DATA!$N$4,AW$3+$AD$34,$AD41)&gt;0,OFFSET(DATA!$N$4,AW$2+$AD$34,$AD41)/OFFSET(DATA!$N$4,AW$3+$AD$34,$AD41),0))</f>
        <v>0.49781763180639588</v>
      </c>
      <c r="AX41" s="239">
        <f ca="1">IF($AD41&gt;AX$32,0,IF(OFFSET(DATA!$N$4,AX$3+$AD$34,$AD41)&gt;0,OFFSET(DATA!$N$4,AX$2+$AD$34,$AD41)/OFFSET(DATA!$N$4,AX$3+$AD$34,$AD41),0))</f>
        <v>0.24590659479066956</v>
      </c>
      <c r="AY41" s="239">
        <f ca="1">IF($AD41&gt;AY$32,0,IF(OFFSET(DATA!$N$4,AY$3+$AD$34,$AD41)&gt;0,OFFSET(DATA!$N$4,AY$2+$AD$34,$AD41)/OFFSET(DATA!$N$4,AY$3+$AD$34,$AD41),0))</f>
        <v>0.82025547445255476</v>
      </c>
      <c r="AZ41" s="239">
        <f ca="1">IF($AD41&gt;AZ$32,0,IF(OFFSET(DATA!$N$4,AZ$3+$AD$34,$AD41)&gt;0,OFFSET(DATA!$N$4,AZ$2+$AD$34,$AD41)/OFFSET(DATA!$N$4,AZ$3+$AD$34,$AD41),0))</f>
        <v>0.39137412236710128</v>
      </c>
      <c r="BA41" s="239">
        <f ca="1">IF($AD41&gt;BA$32,0,IF(OFFSET(DATA!$N$4,BA$3+$AD$34,$AD41)&gt;0,OFFSET(DATA!$N$4,BA$2+$AD$34,$AD41)/OFFSET(DATA!$N$4,BA$3+$AD$34,$AD41),0))</f>
        <v>0.16324347454000857</v>
      </c>
      <c r="BB41" s="239">
        <f ca="1">IF($AD41&gt;BB$32,0,IF(OFFSET(DATA!$N$4,BB$3+$AD$34,$AD41)&gt;0,OFFSET(DATA!$N$4,BB$2+$AD$34,$AD41)/OFFSET(DATA!$N$4,BB$3+$AD$34,$AD41),0))</f>
        <v>0.36842105263157893</v>
      </c>
      <c r="BC41" s="239">
        <f ca="1">IF($AD41&gt;BC$32,0,IF(OFFSET(DATA!$N$4,BC$3+$AD$34,$AD41)&gt;0,OFFSET(DATA!$N$4,BC$2+$AD$34,$AD41)/OFFSET(DATA!$N$4,BC$3+$AD$34,$AD41),0))</f>
        <v>0</v>
      </c>
      <c r="BD41" s="239">
        <f ca="1">IF($AD41&gt;BD$32,0,IF(OFFSET(DATA!$N$4,BD$3+$AD$34,$AD41)&gt;0,OFFSET(DATA!$N$4,BD$2+$AD$34,$AD41)/OFFSET(DATA!$N$4,BD$3+$AD$34,$AD41),0))</f>
        <v>0.46160409556313992</v>
      </c>
      <c r="BE41" s="239">
        <f ca="1">IF($AD41&gt;BE$32,0,IF(OFFSET(DATA!$N$4,BE$3+$AD$34,$AD41)&gt;0,OFFSET(DATA!$N$4,BE$2+$AD$34,$AD41)/OFFSET(DATA!$N$4,BE$3+$AD$34,$AD41),0))</f>
        <v>0.36695906432748537</v>
      </c>
      <c r="BF41" s="239">
        <f ca="1">IF($AD41&gt;BF$32,0,IF(OFFSET(DATA!$N$4,BF$3+$AD$34,$AD41)&gt;0,OFFSET(DATA!$N$4,BF$2+$AD$34,$AD41)/OFFSET(DATA!$N$4,BF$3+$AD$34,$AD41),0))</f>
        <v>0.52109181141439209</v>
      </c>
      <c r="BG41" s="239">
        <f ca="1">IF($AD41&gt;BG$32,0,IF(OFFSET(DATA!$N$4,BG$3+$AD$34,$AD41)&gt;0,OFFSET(DATA!$N$4,BG$2+$AD$34,$AD41)/OFFSET(DATA!$N$4,BG$3+$AD$34,$AD41),0))</f>
        <v>0</v>
      </c>
      <c r="BH41" s="239">
        <f ca="1">IF($AD41&gt;BH$32,0,IF(OFFSET(DATA!$N$4,BH$3+$AD$34,$AD41)&gt;0,OFFSET(DATA!$N$4,BH$2+$AD$34,$AD41)/OFFSET(DATA!$N$4,BH$3+$AD$34,$AD41),0))</f>
        <v>0.29265023778642457</v>
      </c>
      <c r="BI41" s="239">
        <f ca="1">IF($AD41&gt;BI$32,0,IF(OFFSET(DATA!$N$4,BI$3+$AD$34,$AD41)&gt;0,OFFSET(DATA!$N$4,BI$2+$AD$34,$AD41)/OFFSET(DATA!$N$4,BI$3+$AD$34,$AD41),0))</f>
        <v>0.23865690097973938</v>
      </c>
      <c r="BJ41" s="239">
        <f ca="1">IF($AD41&gt;BJ$32,0,IF(OFFSET(DATA!$N$4,BJ$3+$AD$34,$AD41)&gt;0,OFFSET(DATA!$N$4,BJ$2+$AD$34,$AD41)/OFFSET(DATA!$N$4,BJ$3+$AD$34,$AD41),0))</f>
        <v>0.83222433460076051</v>
      </c>
      <c r="BK41" s="239">
        <f ca="1">IF($AD41&gt;BK$32,0,IF(OFFSET(DATA!$N$4,BK$3+$AD$34,$AD41)&gt;0,OFFSET(DATA!$N$4,BK$2+$AD$34,$AD41)/OFFSET(DATA!$N$4,BK$3+$AD$34,$AD41),0))</f>
        <v>0.42497316045916261</v>
      </c>
      <c r="BL41" s="239">
        <f ca="1">IF($AD41&gt;BL$32,0,IF(OFFSET(DATA!$N$4,BL$3+$AD$34,$AD41)&gt;0,OFFSET(DATA!$N$4,BL$2+$AD$34,$AD41)/OFFSET(DATA!$N$4,BL$3+$AD$34,$AD41),0))</f>
        <v>0.3658276054244845</v>
      </c>
      <c r="BM41" s="239">
        <f ca="1">IF($AD41&gt;BM$32,0,IF(OFFSET(DATA!$N$4,BM$3+$AD$34,$AD41)&gt;0,OFFSET(DATA!$N$4,BM$2+$AD$34,$AD41)/OFFSET(DATA!$N$4,BM$3+$AD$34,$AD41),0))</f>
        <v>0.8991064780342517</v>
      </c>
      <c r="BN41" s="238"/>
      <c r="BO41" s="238"/>
    </row>
    <row r="42" spans="1:67" x14ac:dyDescent="0.2">
      <c r="A42" s="45">
        <v>8</v>
      </c>
      <c r="B42" s="205">
        <f ca="1">OFFSET(DATA!$A$4,LOOK!$A12+60*(LOOK!$B$4-1),$D$4+13)</f>
        <v>124</v>
      </c>
      <c r="C42" s="205">
        <f ca="1">OFFSET(DATA!$A$4,LOOK!$A12+60*(LOOK!$B$4-1)+30,$D$4+13)</f>
        <v>343</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0.28974034198860038</v>
      </c>
      <c r="AG42" s="238">
        <f ca="1">IF($AD42&gt;AG$32,0,IF(OFFSET(DATA!$N$4,AG$2+$AD$34,$AD42)&gt;0,OFFSET(DATA!$N$4,AG$2+$AD$34,$AD42)/OFFSET($AE$4,$AD$34,0),0))</f>
        <v>0.70327808738499897</v>
      </c>
      <c r="AH42" s="238">
        <f ca="1">IF(OFFSET(DATA!$N$4,AH$3+$AD$34,$AD42)&gt;0,OFFSET(DATA!$N$4,AH$2+$AD$34,$AD42)/OFFSET(DATA!$N$4,AH$3+$AD$34,$AD42),0)</f>
        <v>0.40952241857747917</v>
      </c>
      <c r="AI42" s="238">
        <f ca="1">IF(OFFSET(DATA!$N$4,AI$3+$AD$34,$AD42)&gt;0,OFFSET(DATA!$N$4,AI$2+$AD$34,$AD42)/OFFSET(DATA!$N$4,AI$3+$AD$34,$AD42),0)</f>
        <v>0.47102803738317756</v>
      </c>
      <c r="AJ42" s="238">
        <f ca="1">IF(OFFSET(DATA!$N$4,AJ$3+$AD$34,$AD42)&gt;0,OFFSET(DATA!$N$4,AJ$2+$AD$34,$AD42)/OFFSET(DATA!$N$4,AJ$3+$AD$34,$AD42),0)</f>
        <v>0.79591836734693877</v>
      </c>
      <c r="AK42" s="238">
        <f ca="1">IF(OFFSET(DATA!$N$4,AK$3+$AD$34,$AD42)&gt;0,OFFSET(DATA!$N$4,AK$2+$AD$34,$AD42)/OFFSET(DATA!$N$4,AK$3+$AD$34,$AD42),0)</f>
        <v>0.85067873303167418</v>
      </c>
      <c r="AL42" s="238">
        <f ca="1">IF($AD42&gt;AL$32,0,IF(OFFSET(DATA!$N$4,AL$2+$AD$34,$AD42)&gt;0,OFFSET(DATA!$N$4,AL$2+$AD$34,$AD42)/OFFSET($AE$4,$AD$34,0),0))</f>
        <v>38.572458543619327</v>
      </c>
      <c r="AM42" s="238">
        <f ca="1">IF(OFFSET(DATA!$N$4,AM$3+$AD$34,$AD42)&gt;0,OFFSET(DATA!$N$4,AM$2+$AD$34,$AD42)/OFFSET(DATA!$N$4,AM$3+$AD$34,$AD42),0)</f>
        <v>0</v>
      </c>
      <c r="AN42" s="238">
        <f ca="1">IF($AD42&gt;AN$32,0,IF(OFFSET(DATA!$N$4,AN$2+$AD$34,$AD42)&gt;0,OFFSET(DATA!$N$4,AN$2+$AD$34,$AD42)/OFFSET($AE$4,$AD$34,0),0))</f>
        <v>16.654650324441242</v>
      </c>
      <c r="AO42" s="238">
        <f ca="1">IF(OFFSET(DATA!$N$4,AO$3+$AD$34,$AD42)&gt;0,OFFSET(DATA!$N$4,AO$2+$AD$34,$AD42)/OFFSET(DATA!$N$4,AO$3+$AD$34,$AD42),0)</f>
        <v>0</v>
      </c>
      <c r="AP42" s="238">
        <f ca="1">IF(OFFSET(DATA!$N$4,AP$3+$AD$34,$AD42)&gt;0,OFFSET(DATA!$N$4,AP$2+$AD$34,$AD42)/OFFSET(DATA!$N$4,AP$3+$AD$34,$AD42),0)</f>
        <v>0.99484536082474229</v>
      </c>
      <c r="AQ42" s="238">
        <f ca="1">IF(OFFSET(DATA!$N$4,AQ$3+$AD$34,$AD42)&gt;0,OFFSET(DATA!$N$4,AQ$2+$AD$34,$AD42)/OFFSET(DATA!$N$4,AQ$3+$AD$34,$AD42),0)</f>
        <v>0.984375</v>
      </c>
      <c r="AR42" s="238">
        <f ca="1">IF(OFFSET(DATA!$N$4,AR$3+$AD$34,$AD42)&gt;0,OFFSET(DATA!$N$4,AR$2+$AD$34,$AD42)/OFFSET(DATA!$N$4,AR$3+$AD$34,$AD42),0)</f>
        <v>0.97350993377483441</v>
      </c>
      <c r="AS42" s="238">
        <f ca="1">IF(OFFSET(DATA!$N$4,AS$3+$AD$34,$AD42)&gt;0,OFFSET(DATA!$N$4,AS$2+$AD$34,$AD42)/OFFSET(DATA!$N$4,AS$3+$AD$34,$AD42),0)</f>
        <v>0.9921875</v>
      </c>
      <c r="AT42" s="238">
        <f ca="1">IF($AD42&gt;AT$32,0,IF(OFFSET(DATA!$N$4,AT$2+$AD$34,$AD42)&gt;0,OFFSET(DATA!$N$4,AT$2+$AD$34,$AD42)/OFFSET($AE$4,$AD$34,0),0))</f>
        <v>7.2819033886085078</v>
      </c>
      <c r="AU42" s="239">
        <f ca="1">IF($AD42&gt;AU$32,0,IF(OFFSET(DATA!$N$4,AU$3+$AD$34,$AD42)&gt;0,OFFSET(DATA!$N$4,AU$2+$AD$34,$AD42)/OFFSET(DATA!$N$4,AU$3+$AD$34,$AD42),0))</f>
        <v>5.372817955112219</v>
      </c>
      <c r="AV42" s="239">
        <f ca="1">IF($AD42&gt;AV$32,0,IF(OFFSET(DATA!$N$4,AV$3+$AD$34,$AD42)&gt;0,OFFSET(DATA!$N$4,AV$2+$AD$34,$AD42)/OFFSET(DATA!$N$4,AV$3+$AD$34,$AD42),0))</f>
        <v>87.352941176470594</v>
      </c>
      <c r="AW42" s="239">
        <f ca="1">IF($AD42&gt;AW$32,0,IF(OFFSET(DATA!$N$4,AW$3+$AD$34,$AD42)&gt;0,OFFSET(DATA!$N$4,AW$2+$AD$34,$AD42)/OFFSET(DATA!$N$4,AW$3+$AD$34,$AD42),0))</f>
        <v>0.53297091032644206</v>
      </c>
      <c r="AX42" s="239">
        <f ca="1">IF($AD42&gt;AX$32,0,IF(OFFSET(DATA!$N$4,AX$3+$AD$34,$AD42)&gt;0,OFFSET(DATA!$N$4,AX$2+$AD$34,$AD42)/OFFSET(DATA!$N$4,AX$3+$AD$34,$AD42),0))</f>
        <v>0.27767152761176189</v>
      </c>
      <c r="AY42" s="239">
        <f ca="1">IF($AD42&gt;AY$32,0,IF(OFFSET(DATA!$N$4,AY$3+$AD$34,$AD42)&gt;0,OFFSET(DATA!$N$4,AY$2+$AD$34,$AD42)/OFFSET(DATA!$N$4,AY$3+$AD$34,$AD42),0))</f>
        <v>0.90640748740100796</v>
      </c>
      <c r="AZ42" s="239">
        <f ca="1">IF($AD42&gt;AZ$32,0,IF(OFFSET(DATA!$N$4,AZ$3+$AD$34,$AD42)&gt;0,OFFSET(DATA!$N$4,AZ$2+$AD$34,$AD42)/OFFSET(DATA!$N$4,AZ$3+$AD$34,$AD42),0))</f>
        <v>0.40422137685605597</v>
      </c>
      <c r="BA42" s="239">
        <f ca="1">IF($AD42&gt;BA$32,0,IF(OFFSET(DATA!$N$4,BA$3+$AD$34,$AD42)&gt;0,OFFSET(DATA!$N$4,BA$2+$AD$34,$AD42)/OFFSET(DATA!$N$4,BA$3+$AD$34,$AD42),0))</f>
        <v>0.15641293013555788</v>
      </c>
      <c r="BB42" s="239">
        <f ca="1">IF($AD42&gt;BB$32,0,IF(OFFSET(DATA!$N$4,BB$3+$AD$34,$AD42)&gt;0,OFFSET(DATA!$N$4,BB$2+$AD$34,$AD42)/OFFSET(DATA!$N$4,BB$3+$AD$34,$AD42),0))</f>
        <v>0.676056338028169</v>
      </c>
      <c r="BC42" s="239">
        <f ca="1">IF($AD42&gt;BC$32,0,IF(OFFSET(DATA!$N$4,BC$3+$AD$34,$AD42)&gt;0,OFFSET(DATA!$N$4,BC$2+$AD$34,$AD42)/OFFSET(DATA!$N$4,BC$3+$AD$34,$AD42),0))</f>
        <v>0</v>
      </c>
      <c r="BD42" s="239">
        <f ca="1">IF($AD42&gt;BD$32,0,IF(OFFSET(DATA!$N$4,BD$3+$AD$34,$AD42)&gt;0,OFFSET(DATA!$N$4,BD$2+$AD$34,$AD42)/OFFSET(DATA!$N$4,BD$3+$AD$34,$AD42),0))</f>
        <v>0.45402298850574713</v>
      </c>
      <c r="BE42" s="239">
        <f ca="1">IF($AD42&gt;BE$32,0,IF(OFFSET(DATA!$N$4,BE$3+$AD$34,$AD42)&gt;0,OFFSET(DATA!$N$4,BE$2+$AD$34,$AD42)/OFFSET(DATA!$N$4,BE$3+$AD$34,$AD42),0))</f>
        <v>0.34912280701754383</v>
      </c>
      <c r="BF42" s="239">
        <f ca="1">IF($AD42&gt;BF$32,0,IF(OFFSET(DATA!$N$4,BF$3+$AD$34,$AD42)&gt;0,OFFSET(DATA!$N$4,BF$2+$AD$34,$AD42)/OFFSET(DATA!$N$4,BF$3+$AD$34,$AD42),0))</f>
        <v>0.53775629271545256</v>
      </c>
      <c r="BG42" s="239">
        <f ca="1">IF($AD42&gt;BG$32,0,IF(OFFSET(DATA!$N$4,BG$3+$AD$34,$AD42)&gt;0,OFFSET(DATA!$N$4,BG$2+$AD$34,$AD42)/OFFSET(DATA!$N$4,BG$3+$AD$34,$AD42),0))</f>
        <v>0</v>
      </c>
      <c r="BH42" s="239">
        <f ca="1">IF($AD42&gt;BH$32,0,IF(OFFSET(DATA!$N$4,BH$3+$AD$34,$AD42)&gt;0,OFFSET(DATA!$N$4,BH$2+$AD$34,$AD42)/OFFSET(DATA!$N$4,BH$3+$AD$34,$AD42),0))</f>
        <v>0.28011282193554354</v>
      </c>
      <c r="BI42" s="239">
        <f ca="1">IF($AD42&gt;BI$32,0,IF(OFFSET(DATA!$N$4,BI$3+$AD$34,$AD42)&gt;0,OFFSET(DATA!$N$4,BI$2+$AD$34,$AD42)/OFFSET(DATA!$N$4,BI$3+$AD$34,$AD42),0))</f>
        <v>0.23751328374070138</v>
      </c>
      <c r="BJ42" s="239">
        <f ca="1">IF($AD42&gt;BJ$32,0,IF(OFFSET(DATA!$N$4,BJ$3+$AD$34,$AD42)&gt;0,OFFSET(DATA!$N$4,BJ$2+$AD$34,$AD42)/OFFSET(DATA!$N$4,BJ$3+$AD$34,$AD42),0))</f>
        <v>1.2335135135135136</v>
      </c>
      <c r="BK42" s="239">
        <f ca="1">IF($AD42&gt;BK$32,0,IF(OFFSET(DATA!$N$4,BK$3+$AD$34,$AD42)&gt;0,OFFSET(DATA!$N$4,BK$2+$AD$34,$AD42)/OFFSET(DATA!$N$4,BK$3+$AD$34,$AD42),0))</f>
        <v>0.37702370808480778</v>
      </c>
      <c r="BL42" s="239">
        <f ca="1">IF($AD42&gt;BL$32,0,IF(OFFSET(DATA!$N$4,BL$3+$AD$34,$AD42)&gt;0,OFFSET(DATA!$N$4,BL$2+$AD$34,$AD42)/OFFSET(DATA!$N$4,BL$3+$AD$34,$AD42),0))</f>
        <v>0.35205149675528574</v>
      </c>
      <c r="BM42" s="239">
        <f ca="1">IF($AD42&gt;BM$32,0,IF(OFFSET(DATA!$N$4,BM$3+$AD$34,$AD42)&gt;0,OFFSET(DATA!$N$4,BM$2+$AD$34,$AD42)/OFFSET(DATA!$N$4,BM$3+$AD$34,$AD42),0))</f>
        <v>0.94306049822064053</v>
      </c>
      <c r="BN42" s="238"/>
      <c r="BO42" s="238"/>
    </row>
    <row r="43" spans="1:67" x14ac:dyDescent="0.2">
      <c r="A43" s="45">
        <v>9</v>
      </c>
      <c r="B43" s="205">
        <f ca="1">OFFSET(DATA!$A$4,LOOK!$A13+60*(LOOK!$B$4-1),$D$4+13)</f>
        <v>9</v>
      </c>
      <c r="C43" s="205">
        <f ca="1">OFFSET(DATA!$A$4,LOOK!$A13+60*(LOOK!$B$4-1)+30,$D$4+13)</f>
        <v>31</v>
      </c>
      <c r="S43" s="214"/>
      <c r="X43" s="280"/>
      <c r="Y43" s="280"/>
      <c r="Z43" s="280"/>
      <c r="AC43" s="236">
        <f t="shared" ca="1" si="14"/>
        <v>1</v>
      </c>
      <c r="AD43" s="201">
        <v>9</v>
      </c>
      <c r="AE43" s="237" t="s">
        <v>57</v>
      </c>
      <c r="AF43" s="238">
        <f ca="1">IF(OFFSET(DATA!$N$4,AF$3+$AD$34,$AD43)&gt;0,OFFSET(DATA!$N$4,AF$2+$AD$34,$AD43)/OFFSET(DATA!$N$4,AF$3+$AD$34,$AD43),0)</f>
        <v>0.36713286713286714</v>
      </c>
      <c r="AG43" s="238">
        <f ca="1">IF($AD43&gt;AG$32,0,IF(OFFSET(DATA!$N$4,AG$2+$AD$34,$AD43)&gt;0,OFFSET(DATA!$N$4,AG$2+$AD$34,$AD43)/OFFSET($AE$4,$AD$34,0),0))</f>
        <v>0.71491256666027836</v>
      </c>
      <c r="AH43" s="238">
        <f ca="1">IF(OFFSET(DATA!$N$4,AH$3+$AD$34,$AD43)&gt;0,OFFSET(DATA!$N$4,AH$2+$AD$34,$AD43)/OFFSET(DATA!$N$4,AH$3+$AD$34,$AD43),0)</f>
        <v>0.45128830614422932</v>
      </c>
      <c r="AI43" s="238">
        <f ca="1">IF(OFFSET(DATA!$N$4,AI$3+$AD$34,$AD43)&gt;0,OFFSET(DATA!$N$4,AI$2+$AD$34,$AD43)/OFFSET(DATA!$N$4,AI$3+$AD$34,$AD43),0)</f>
        <v>0.56694560669456062</v>
      </c>
      <c r="AJ43" s="238">
        <f ca="1">IF(OFFSET(DATA!$N$4,AJ$3+$AD$34,$AD43)&gt;0,OFFSET(DATA!$N$4,AJ$2+$AD$34,$AD43)/OFFSET(DATA!$N$4,AJ$3+$AD$34,$AD43),0)</f>
        <v>0.87062937062937062</v>
      </c>
      <c r="AK43" s="238">
        <f ca="1">IF(OFFSET(DATA!$N$4,AK$3+$AD$34,$AD43)&gt;0,OFFSET(DATA!$N$4,AK$2+$AD$34,$AD43)/OFFSET(DATA!$N$4,AK$3+$AD$34,$AD43),0)</f>
        <v>0.9073359073359073</v>
      </c>
      <c r="AL43" s="238">
        <f ca="1">IF($AD43&gt;AL$32,0,IF(OFFSET(DATA!$N$4,AL$2+$AD$34,$AD43)&gt;0,OFFSET(DATA!$N$4,AL$2+$AD$34,$AD43)/OFFSET($AE$4,$AD$34,0),0))</f>
        <v>57.173756308579669</v>
      </c>
      <c r="AM43" s="238">
        <f ca="1">IF(OFFSET(DATA!$N$4,AM$3+$AD$34,$AD43)&gt;0,OFFSET(DATA!$N$4,AM$2+$AD$34,$AD43)/OFFSET(DATA!$N$4,AM$3+$AD$34,$AD43),0)</f>
        <v>0</v>
      </c>
      <c r="AN43" s="238">
        <f ca="1">IF($AD43&gt;AN$32,0,IF(OFFSET(DATA!$N$4,AN$2+$AD$34,$AD43)&gt;0,OFFSET(DATA!$N$4,AN$2+$AD$34,$AD43)/OFFSET($AE$4,$AD$34,0),0))</f>
        <v>30.136986301369866</v>
      </c>
      <c r="AO43" s="238">
        <f ca="1">IF(OFFSET(DATA!$N$4,AO$3+$AD$34,$AD43)&gt;0,OFFSET(DATA!$N$4,AO$2+$AD$34,$AD43)/OFFSET(DATA!$N$4,AO$3+$AD$34,$AD43),0)</f>
        <v>0</v>
      </c>
      <c r="AP43" s="238">
        <f ca="1">IF(OFFSET(DATA!$N$4,AP$3+$AD$34,$AD43)&gt;0,OFFSET(DATA!$N$4,AP$2+$AD$34,$AD43)/OFFSET(DATA!$N$4,AP$3+$AD$34,$AD43),0)</f>
        <v>0.99550224887556227</v>
      </c>
      <c r="AQ43" s="238">
        <f ca="1">IF(OFFSET(DATA!$N$4,AQ$3+$AD$34,$AD43)&gt;0,OFFSET(DATA!$N$4,AQ$2+$AD$34,$AD43)/OFFSET(DATA!$N$4,AQ$3+$AD$34,$AD43),0)</f>
        <v>0.95238095238095233</v>
      </c>
      <c r="AR43" s="238">
        <f ca="1">IF(OFFSET(DATA!$N$4,AR$3+$AD$34,$AD43)&gt;0,OFFSET(DATA!$N$4,AR$2+$AD$34,$AD43)/OFFSET(DATA!$N$4,AR$3+$AD$34,$AD43),0)</f>
        <v>0.95327102803738317</v>
      </c>
      <c r="AS43" s="238">
        <f ca="1">IF(OFFSET(DATA!$N$4,AS$3+$AD$34,$AD43)&gt;0,OFFSET(DATA!$N$4,AS$2+$AD$34,$AD43)/OFFSET(DATA!$N$4,AS$3+$AD$34,$AD43),0)</f>
        <v>0.994413407821229</v>
      </c>
      <c r="AT43" s="238">
        <f ca="1">IF($AD43&gt;AT$32,0,IF(OFFSET(DATA!$N$4,AT$2+$AD$34,$AD43)&gt;0,OFFSET(DATA!$N$4,AT$2+$AD$34,$AD43)/OFFSET($AE$4,$AD$34,0),0))</f>
        <v>12.472963229992791</v>
      </c>
      <c r="AU43" s="239">
        <f ca="1">IF($AD43&gt;AU$32,0,IF(OFFSET(DATA!$N$4,AU$3+$AD$34,$AD43)&gt;0,OFFSET(DATA!$N$4,AU$2+$AD$34,$AD43)/OFFSET(DATA!$N$4,AU$3+$AD$34,$AD43),0))</f>
        <v>5.615206035983749</v>
      </c>
      <c r="AV43" s="239">
        <f ca="1">IF($AD43&gt;AV$32,0,IF(OFFSET(DATA!$N$4,AV$3+$AD$34,$AD43)&gt;0,OFFSET(DATA!$N$4,AV$2+$AD$34,$AD43)/OFFSET(DATA!$N$4,AV$3+$AD$34,$AD43),0))</f>
        <v>362.35294117647061</v>
      </c>
      <c r="AW43" s="239">
        <f ca="1">IF($AD43&gt;AW$32,0,IF(OFFSET(DATA!$N$4,AW$3+$AD$34,$AD43)&gt;0,OFFSET(DATA!$N$4,AW$2+$AD$34,$AD43)/OFFSET(DATA!$N$4,AW$3+$AD$34,$AD43),0))</f>
        <v>0.51097651536248023</v>
      </c>
      <c r="AX43" s="239">
        <f ca="1">IF($AD43&gt;AX$32,0,IF(OFFSET(DATA!$N$4,AX$3+$AD$34,$AD43)&gt;0,OFFSET(DATA!$N$4,AX$2+$AD$34,$AD43)/OFFSET(DATA!$N$4,AX$3+$AD$34,$AD43),0))</f>
        <v>0.25581002757301219</v>
      </c>
      <c r="AY43" s="239">
        <f ca="1">IF($AD43&gt;AY$32,0,IF(OFFSET(DATA!$N$4,AY$3+$AD$34,$AD43)&gt;0,OFFSET(DATA!$N$4,AY$2+$AD$34,$AD43)/OFFSET(DATA!$N$4,AY$3+$AD$34,$AD43),0))</f>
        <v>0.90557006092254133</v>
      </c>
      <c r="AZ43" s="239">
        <f ca="1">IF($AD43&gt;AZ$32,0,IF(OFFSET(DATA!$N$4,AZ$3+$AD$34,$AD43)&gt;0,OFFSET(DATA!$N$4,AZ$2+$AD$34,$AD43)/OFFSET(DATA!$N$4,AZ$3+$AD$34,$AD43),0))</f>
        <v>0.41421655449285633</v>
      </c>
      <c r="BA43" s="239">
        <f ca="1">IF($AD43&gt;BA$32,0,IF(OFFSET(DATA!$N$4,BA$3+$AD$34,$AD43)&gt;0,OFFSET(DATA!$N$4,BA$2+$AD$34,$AD43)/OFFSET(DATA!$N$4,BA$3+$AD$34,$AD43),0))</f>
        <v>0.1787584143605086</v>
      </c>
      <c r="BB43" s="239">
        <f ca="1">IF($AD43&gt;BB$32,0,IF(OFFSET(DATA!$N$4,BB$3+$AD$34,$AD43)&gt;0,OFFSET(DATA!$N$4,BB$2+$AD$34,$AD43)/OFFSET(DATA!$N$4,BB$3+$AD$34,$AD43),0))</f>
        <v>0.5714285714285714</v>
      </c>
      <c r="BC43" s="239">
        <f ca="1">IF($AD43&gt;BC$32,0,IF(OFFSET(DATA!$N$4,BC$3+$AD$34,$AD43)&gt;0,OFFSET(DATA!$N$4,BC$2+$AD$34,$AD43)/OFFSET(DATA!$N$4,BC$3+$AD$34,$AD43),0))</f>
        <v>0</v>
      </c>
      <c r="BD43" s="239">
        <f ca="1">IF($AD43&gt;BD$32,0,IF(OFFSET(DATA!$N$4,BD$3+$AD$34,$AD43)&gt;0,OFFSET(DATA!$N$4,BD$2+$AD$34,$AD43)/OFFSET(DATA!$N$4,BD$3+$AD$34,$AD43),0))</f>
        <v>0.46467124631992152</v>
      </c>
      <c r="BE43" s="239">
        <f ca="1">IF($AD43&gt;BE$32,0,IF(OFFSET(DATA!$N$4,BE$3+$AD$34,$AD43)&gt;0,OFFSET(DATA!$N$4,BE$2+$AD$34,$AD43)/OFFSET(DATA!$N$4,BE$3+$AD$34,$AD43),0))</f>
        <v>0.37678571428571428</v>
      </c>
      <c r="BF43" s="239">
        <f ca="1">IF($AD43&gt;BF$32,0,IF(OFFSET(DATA!$N$4,BF$3+$AD$34,$AD43)&gt;0,OFFSET(DATA!$N$4,BF$2+$AD$34,$AD43)/OFFSET(DATA!$N$4,BF$3+$AD$34,$AD43),0))</f>
        <v>0.47764572722127902</v>
      </c>
      <c r="BG43" s="239">
        <f ca="1">IF($AD43&gt;BG$32,0,IF(OFFSET(DATA!$N$4,BG$3+$AD$34,$AD43)&gt;0,OFFSET(DATA!$N$4,BG$2+$AD$34,$AD43)/OFFSET(DATA!$N$4,BG$3+$AD$34,$AD43),0))</f>
        <v>0</v>
      </c>
      <c r="BH43" s="239">
        <f ca="1">IF($AD43&gt;BH$32,0,IF(OFFSET(DATA!$N$4,BH$3+$AD$34,$AD43)&gt;0,OFFSET(DATA!$N$4,BH$2+$AD$34,$AD43)/OFFSET(DATA!$N$4,BH$3+$AD$34,$AD43),0))</f>
        <v>0.22989686647963015</v>
      </c>
      <c r="BI43" s="239">
        <f ca="1">IF($AD43&gt;BI$32,0,IF(OFFSET(DATA!$N$4,BI$3+$AD$34,$AD43)&gt;0,OFFSET(DATA!$N$4,BI$2+$AD$34,$AD43)/OFFSET(DATA!$N$4,BI$3+$AD$34,$AD43),0))</f>
        <v>0.21588161734055858</v>
      </c>
      <c r="BJ43" s="239">
        <f ca="1">IF($AD43&gt;BJ$32,0,IF(OFFSET(DATA!$N$4,BJ$3+$AD$34,$AD43)&gt;0,OFFSET(DATA!$N$4,BJ$2+$AD$34,$AD43)/OFFSET(DATA!$N$4,BJ$3+$AD$34,$AD43),0))</f>
        <v>0.48519362186788156</v>
      </c>
      <c r="BK43" s="239">
        <f ca="1">IF($AD43&gt;BK$32,0,IF(OFFSET(DATA!$N$4,BK$3+$AD$34,$AD43)&gt;0,OFFSET(DATA!$N$4,BK$2+$AD$34,$AD43)/OFFSET(DATA!$N$4,BK$3+$AD$34,$AD43),0))</f>
        <v>0.27291947818263607</v>
      </c>
      <c r="BL43" s="239">
        <f ca="1">IF($AD43&gt;BL$32,0,IF(OFFSET(DATA!$N$4,BL$3+$AD$34,$AD43)&gt;0,OFFSET(DATA!$N$4,BL$2+$AD$34,$AD43)/OFFSET(DATA!$N$4,BL$3+$AD$34,$AD43),0))</f>
        <v>0.24572930354796321</v>
      </c>
      <c r="BM43" s="239">
        <f ca="1">IF($AD43&gt;BM$32,0,IF(OFFSET(DATA!$N$4,BM$3+$AD$34,$AD43)&gt;0,OFFSET(DATA!$N$4,BM$2+$AD$34,$AD43)/OFFSET(DATA!$N$4,BM$3+$AD$34,$AD43),0))</f>
        <v>0.90130151843817785</v>
      </c>
      <c r="BN43" s="238"/>
      <c r="BO43" s="238"/>
    </row>
    <row r="44" spans="1:67" x14ac:dyDescent="0.2">
      <c r="A44" s="45">
        <v>10</v>
      </c>
      <c r="B44" s="205">
        <f ca="1">OFFSET(DATA!$A$4,LOOK!$A14+60*(LOOK!$B$4-1),$D$4+13)</f>
        <v>20</v>
      </c>
      <c r="C44" s="205">
        <f ca="1">OFFSET(DATA!$A$4,LOOK!$A14+60*(LOOK!$B$4-1)+30,$D$4+13)</f>
        <v>70</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0.38766832034018428</v>
      </c>
      <c r="AG44" s="238">
        <f ca="1">IF($AD44&gt;AG$32,0,IF(OFFSET(DATA!$N$4,AG$2+$AD$34,$AD44)&gt;0,OFFSET(DATA!$N$4,AG$2+$AD$34,$AD44)/OFFSET($AE$4,$AD$34,0),0))</f>
        <v>0.71093611267367585</v>
      </c>
      <c r="AH44" s="238">
        <f ca="1">IF(OFFSET(DATA!$N$4,AH$3+$AD$34,$AD44)&gt;0,OFFSET(DATA!$N$4,AH$2+$AD$34,$AD44)/OFFSET(DATA!$N$4,AH$3+$AD$34,$AD44),0)</f>
        <v>0.4264367816091954</v>
      </c>
      <c r="AI44" s="238">
        <f ca="1">IF(OFFSET(DATA!$N$4,AI$3+$AD$34,$AD44)&gt;0,OFFSET(DATA!$N$4,AI$2+$AD$34,$AD44)/OFFSET(DATA!$N$4,AI$3+$AD$34,$AD44),0)</f>
        <v>0.5224839400428265</v>
      </c>
      <c r="AJ44" s="238">
        <f ca="1">IF(OFFSET(DATA!$N$4,AJ$3+$AD$34,$AD44)&gt;0,OFFSET(DATA!$N$4,AJ$2+$AD$34,$AD44)/OFFSET(DATA!$N$4,AJ$3+$AD$34,$AD44),0)</f>
        <v>0.78595317725752512</v>
      </c>
      <c r="AK44" s="238">
        <f ca="1">IF(OFFSET(DATA!$N$4,AK$3+$AD$34,$AD44)&gt;0,OFFSET(DATA!$N$4,AK$2+$AD$34,$AD44)/OFFSET(DATA!$N$4,AK$3+$AD$34,$AD44),0)</f>
        <v>0.84386617100371752</v>
      </c>
      <c r="AL44" s="238">
        <f ca="1">IF($AD44&gt;AL$32,0,IF(OFFSET(DATA!$N$4,AL$2+$AD$34,$AD44)&gt;0,OFFSET(DATA!$N$4,AL$2+$AD$34,$AD44)/OFFSET($AE$4,$AD$34,0),0))</f>
        <v>58.255227108868063</v>
      </c>
      <c r="AM44" s="238">
        <f ca="1">IF(OFFSET(DATA!$N$4,AM$3+$AD$34,$AD44)&gt;0,OFFSET(DATA!$N$4,AM$2+$AD$34,$AD44)/OFFSET(DATA!$N$4,AM$3+$AD$34,$AD44),0)</f>
        <v>0</v>
      </c>
      <c r="AN44" s="238">
        <f ca="1">IF($AD44&gt;AN$32,0,IF(OFFSET(DATA!$N$4,AN$2+$AD$34,$AD44)&gt;0,OFFSET(DATA!$N$4,AN$2+$AD$34,$AD44)/OFFSET($AE$4,$AD$34,0),0))</f>
        <v>22.206200432588322</v>
      </c>
      <c r="AO44" s="238">
        <f ca="1">IF(OFFSET(DATA!$N$4,AO$3+$AD$34,$AD44)&gt;0,OFFSET(DATA!$N$4,AO$2+$AD$34,$AD44)/OFFSET(DATA!$N$4,AO$3+$AD$34,$AD44),0)</f>
        <v>0</v>
      </c>
      <c r="AP44" s="238">
        <f ca="1">IF(OFFSET(DATA!$N$4,AP$3+$AD$34,$AD44)&gt;0,OFFSET(DATA!$N$4,AP$2+$AD$34,$AD44)/OFFSET(DATA!$N$4,AP$3+$AD$34,$AD44),0)</f>
        <v>0.97492401215805469</v>
      </c>
      <c r="AQ44" s="238">
        <f ca="1">IF(OFFSET(DATA!$N$4,AQ$3+$AD$34,$AD44)&gt;0,OFFSET(DATA!$N$4,AQ$2+$AD$34,$AD44)/OFFSET(DATA!$N$4,AQ$3+$AD$34,$AD44),0)</f>
        <v>1</v>
      </c>
      <c r="AR44" s="238">
        <f ca="1">IF(OFFSET(DATA!$N$4,AR$3+$AD$34,$AD44)&gt;0,OFFSET(DATA!$N$4,AR$2+$AD$34,$AD44)/OFFSET(DATA!$N$4,AR$3+$AD$34,$AD44),0)</f>
        <v>0.98461538461538467</v>
      </c>
      <c r="AS44" s="238">
        <f ca="1">IF(OFFSET(DATA!$N$4,AS$3+$AD$34,$AD44)&gt;0,OFFSET(DATA!$N$4,AS$2+$AD$34,$AD44)/OFFSET(DATA!$N$4,AS$3+$AD$34,$AD44),0)</f>
        <v>0.98113207547169812</v>
      </c>
      <c r="AT44" s="238">
        <f ca="1">IF($AD44&gt;AT$32,0,IF(OFFSET(DATA!$N$4,AT$2+$AD$34,$AD44)&gt;0,OFFSET(DATA!$N$4,AT$2+$AD$34,$AD44)/OFFSET($AE$4,$AD$34,0),0))</f>
        <v>9.6611391492429703</v>
      </c>
      <c r="AU44" s="239">
        <f ca="1">IF($AD44&gt;AU$32,0,IF(OFFSET(DATA!$N$4,AU$3+$AD$34,$AD44)&gt;0,OFFSET(DATA!$N$4,AU$2+$AD$34,$AD44)/OFFSET(DATA!$N$4,AU$3+$AD$34,$AD44),0))</f>
        <v>5.3162442396313363</v>
      </c>
      <c r="AV44" s="239">
        <f ca="1">IF($AD44&gt;AV$32,0,IF(OFFSET(DATA!$N$4,AV$3+$AD$34,$AD44)&gt;0,OFFSET(DATA!$N$4,AV$2+$AD$34,$AD44)/OFFSET(DATA!$N$4,AV$3+$AD$34,$AD44),0))</f>
        <v>730.625</v>
      </c>
      <c r="AW44" s="239">
        <f ca="1">IF($AD44&gt;AW$32,0,IF(OFFSET(DATA!$N$4,AW$3+$AD$34,$AD44)&gt;0,OFFSET(DATA!$N$4,AW$2+$AD$34,$AD44)/OFFSET(DATA!$N$4,AW$3+$AD$34,$AD44),0))</f>
        <v>0.43683872704308757</v>
      </c>
      <c r="AX44" s="239">
        <f ca="1">IF($AD44&gt;AX$32,0,IF(OFFSET(DATA!$N$4,AX$3+$AD$34,$AD44)&gt;0,OFFSET(DATA!$N$4,AX$2+$AD$34,$AD44)/OFFSET(DATA!$N$4,AX$3+$AD$34,$AD44),0))</f>
        <v>0.18680060375787227</v>
      </c>
      <c r="AY44" s="239">
        <f ca="1">IF($AD44&gt;AY$32,0,IF(OFFSET(DATA!$N$4,AY$3+$AD$34,$AD44)&gt;0,OFFSET(DATA!$N$4,AY$2+$AD$34,$AD44)/OFFSET(DATA!$N$4,AY$3+$AD$34,$AD44),0))</f>
        <v>0.87441497659906398</v>
      </c>
      <c r="AZ44" s="239">
        <f ca="1">IF($AD44&gt;AZ$32,0,IF(OFFSET(DATA!$N$4,AZ$3+$AD$34,$AD44)&gt;0,OFFSET(DATA!$N$4,AZ$2+$AD$34,$AD44)/OFFSET(DATA!$N$4,AZ$3+$AD$34,$AD44),0))</f>
        <v>0.34492886645250115</v>
      </c>
      <c r="BA44" s="239">
        <f ca="1">IF($AD44&gt;BA$32,0,IF(OFFSET(DATA!$N$4,BA$3+$AD$34,$AD44)&gt;0,OFFSET(DATA!$N$4,BA$2+$AD$34,$AD44)/OFFSET(DATA!$N$4,BA$3+$AD$34,$AD44),0))</f>
        <v>0.11839323467230443</v>
      </c>
      <c r="BB44" s="239">
        <f ca="1">IF($AD44&gt;BB$32,0,IF(OFFSET(DATA!$N$4,BB$3+$AD$34,$AD44)&gt;0,OFFSET(DATA!$N$4,BB$2+$AD$34,$AD44)/OFFSET(DATA!$N$4,BB$3+$AD$34,$AD44),0))</f>
        <v>0.54347826086956519</v>
      </c>
      <c r="BC44" s="239">
        <f ca="1">IF($AD44&gt;BC$32,0,IF(OFFSET(DATA!$N$4,BC$3+$AD$34,$AD44)&gt;0,OFFSET(DATA!$N$4,BC$2+$AD$34,$AD44)/OFFSET(DATA!$N$4,BC$3+$AD$34,$AD44),0))</f>
        <v>0</v>
      </c>
      <c r="BD44" s="239">
        <f ca="1">IF($AD44&gt;BD$32,0,IF(OFFSET(DATA!$N$4,BD$3+$AD$34,$AD44)&gt;0,OFFSET(DATA!$N$4,BD$2+$AD$34,$AD44)/OFFSET(DATA!$N$4,BD$3+$AD$34,$AD44),0))</f>
        <v>0.40096618357487923</v>
      </c>
      <c r="BE44" s="239">
        <f ca="1">IF($AD44&gt;BE$32,0,IF(OFFSET(DATA!$N$4,BE$3+$AD$34,$AD44)&gt;0,OFFSET(DATA!$N$4,BE$2+$AD$34,$AD44)/OFFSET(DATA!$N$4,BE$3+$AD$34,$AD44),0))</f>
        <v>0.33430656934306568</v>
      </c>
      <c r="BF44" s="239">
        <f ca="1">IF($AD44&gt;BF$32,0,IF(OFFSET(DATA!$N$4,BF$3+$AD$34,$AD44)&gt;0,OFFSET(DATA!$N$4,BF$2+$AD$34,$AD44)/OFFSET(DATA!$N$4,BF$3+$AD$34,$AD44),0))</f>
        <v>0.45551418667351395</v>
      </c>
      <c r="BG44" s="239">
        <f ca="1">IF($AD44&gt;BG$32,0,IF(OFFSET(DATA!$N$4,BG$3+$AD$34,$AD44)&gt;0,OFFSET(DATA!$N$4,BG$2+$AD$34,$AD44)/OFFSET(DATA!$N$4,BG$3+$AD$34,$AD44),0))</f>
        <v>0</v>
      </c>
      <c r="BH44" s="239">
        <f ca="1">IF($AD44&gt;BH$32,0,IF(OFFSET(DATA!$N$4,BH$3+$AD$34,$AD44)&gt;0,OFFSET(DATA!$N$4,BH$2+$AD$34,$AD44)/OFFSET(DATA!$N$4,BH$3+$AD$34,$AD44),0))</f>
        <v>0.21568253726222697</v>
      </c>
      <c r="BI44" s="239">
        <f ca="1">IF($AD44&gt;BI$32,0,IF(OFFSET(DATA!$N$4,BI$3+$AD$34,$AD44)&gt;0,OFFSET(DATA!$N$4,BI$2+$AD$34,$AD44)/OFFSET(DATA!$N$4,BI$3+$AD$34,$AD44),0))</f>
        <v>0.1954334669496188</v>
      </c>
      <c r="BJ44" s="239">
        <f ca="1">IF($AD44&gt;BJ$32,0,IF(OFFSET(DATA!$N$4,BJ$3+$AD$34,$AD44)&gt;0,OFFSET(DATA!$N$4,BJ$2+$AD$34,$AD44)/OFFSET(DATA!$N$4,BJ$3+$AD$34,$AD44),0))</f>
        <v>0.87039390088945368</v>
      </c>
      <c r="BK44" s="239">
        <f ca="1">IF($AD44&gt;BK$32,0,IF(OFFSET(DATA!$N$4,BK$3+$AD$34,$AD44)&gt;0,OFFSET(DATA!$N$4,BK$2+$AD$34,$AD44)/OFFSET(DATA!$N$4,BK$3+$AD$34,$AD44),0))</f>
        <v>0.27660828561805323</v>
      </c>
      <c r="BL44" s="239">
        <f ca="1">IF($AD44&gt;BL$32,0,IF(OFFSET(DATA!$N$4,BL$3+$AD$34,$AD44)&gt;0,OFFSET(DATA!$N$4,BL$2+$AD$34,$AD44)/OFFSET(DATA!$N$4,BL$3+$AD$34,$AD44),0))</f>
        <v>0.27101849883053369</v>
      </c>
      <c r="BM44" s="239">
        <f ca="1">IF($AD44&gt;BM$32,0,IF(OFFSET(DATA!$N$4,BM$3+$AD$34,$AD44)&gt;0,OFFSET(DATA!$N$4,BM$2+$AD$34,$AD44)/OFFSET(DATA!$N$4,BM$3+$AD$34,$AD44),0))</f>
        <v>0.83122362869198307</v>
      </c>
      <c r="BN44" s="238"/>
      <c r="BO44" s="238"/>
    </row>
    <row r="45" spans="1:67" x14ac:dyDescent="0.2">
      <c r="A45" s="45">
        <v>11</v>
      </c>
      <c r="B45" s="205">
        <f ca="1">OFFSET(DATA!$A$4,LOOK!$A15+60*(LOOK!$B$4-1),$D$4+13)</f>
        <v>63</v>
      </c>
      <c r="C45" s="205">
        <f ca="1">OFFSET(DATA!$A$4,LOOK!$A15+60*(LOOK!$B$4-1)+30,$D$4+13)</f>
        <v>137</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125</v>
      </c>
      <c r="C46" s="205">
        <f ca="1">OFFSET(DATA!$A$4,LOOK!$A16+60*(LOOK!$B$4-1)+30,$D$4+13)</f>
        <v>306</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15</v>
      </c>
      <c r="C47" s="205">
        <f ca="1">OFFSET(DATA!$A$4,LOOK!$A17+60*(LOOK!$B$4-1)+30,$D$4+13)</f>
        <v>30</v>
      </c>
      <c r="S47" s="214"/>
      <c r="X47" s="280"/>
      <c r="Y47" s="280"/>
      <c r="Z47" s="117"/>
      <c r="AF47" s="143">
        <f ca="1">OFFSET(Y4,AE32,0)</f>
        <v>5</v>
      </c>
    </row>
    <row r="48" spans="1:67" x14ac:dyDescent="0.2">
      <c r="A48" s="45">
        <v>14</v>
      </c>
      <c r="B48" s="205">
        <f ca="1">OFFSET(DATA!$A$4,LOOK!$A18+60*(LOOK!$B$4-1),$D$4+13)</f>
        <v>61</v>
      </c>
      <c r="C48" s="205">
        <f ca="1">OFFSET(DATA!$A$4,LOOK!$A18+60*(LOOK!$B$4-1)+30,$D$4+13)</f>
        <v>138</v>
      </c>
      <c r="J48" s="148">
        <f ca="1">MOD(J49,J50)+1</f>
        <v>10</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99</v>
      </c>
      <c r="C49" s="205">
        <f ca="1">OFFSET(DATA!$A$4,LOOK!$A19+60*(LOOK!$B$4-1)+30,$D$4+13)</f>
        <v>214</v>
      </c>
      <c r="J49" s="145">
        <v>15119</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29</v>
      </c>
      <c r="C50" s="205">
        <f ca="1">OFFSET(DATA!$A$4,LOOK!$A20+60*(LOOK!$B$4-1)+30,$D$4+13)</f>
        <v>81</v>
      </c>
      <c r="J50" s="150">
        <f ca="1">J53</f>
        <v>10</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36</v>
      </c>
      <c r="C51" s="205">
        <f ca="1">OFFSET(DATA!$A$4,LOOK!$A21+60*(LOOK!$B$4-1)+30,$D$4+13)</f>
        <v>99</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36</v>
      </c>
      <c r="C52" s="205">
        <f ca="1">OFFSET(DATA!$A$4,LOOK!$A22+60*(LOOK!$B$4-1)+30,$D$4+13)</f>
        <v>87</v>
      </c>
      <c r="J52" s="216">
        <f ca="1">OFFSET(M52,J40,0)</f>
        <v>10</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7</v>
      </c>
      <c r="C53" s="205">
        <f ca="1">OFFSET(DATA!$A$4,LOOK!$A23+60*(LOOK!$B$4-1)+30,$D$4+13)</f>
        <v>15</v>
      </c>
      <c r="J53" s="141">
        <f ca="1">MAX(M53:M77)</f>
        <v>10</v>
      </c>
      <c r="L53" s="151">
        <v>1</v>
      </c>
      <c r="M53" s="151">
        <f ca="1">COUNTIF(OFFSET(DATA!$B$29,60*($L53-1),0,1,12),"&gt;0")</f>
        <v>10</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13</v>
      </c>
      <c r="C54" s="205">
        <f ca="1">OFFSET(DATA!$A$4,LOOK!$A24+60*(LOOK!$B$4-1)+30,$D$4+13)</f>
        <v>47</v>
      </c>
      <c r="L54" s="151">
        <v>2</v>
      </c>
      <c r="M54" s="151">
        <f ca="1">COUNTIF(OFFSET(DATA!$B$29,60*($L54-1),0,1,12),"&gt;0")</f>
        <v>10</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44</v>
      </c>
      <c r="C55" s="205">
        <f ca="1">OFFSET(DATA!$A$4,LOOK!$A25+60*(LOOK!$B$4-1)+30,$D$4+13)</f>
        <v>101</v>
      </c>
      <c r="L55" s="151">
        <v>3</v>
      </c>
      <c r="M55" s="151">
        <f ca="1">COUNTIF(OFFSET(DATA!$B$29,60*($L55-1),0,1,12),"&gt;0")</f>
        <v>10</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130</v>
      </c>
      <c r="C56" s="205">
        <f ca="1">OFFSET(DATA!$A$4,LOOK!$A26+60*(LOOK!$B$4-1)+30,$D$4+13)</f>
        <v>271</v>
      </c>
      <c r="L56" s="151">
        <v>4</v>
      </c>
      <c r="M56" s="151">
        <f ca="1">COUNTIF(OFFSET(DATA!$B$29,60*($L56-1),0,1,12),"&gt;0")</f>
        <v>10</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173</v>
      </c>
      <c r="C57" s="205">
        <f ca="1">OFFSET(DATA!$A$4,LOOK!$A27+60*(LOOK!$B$4-1)+30,$D$4+13)</f>
        <v>467</v>
      </c>
      <c r="L57" s="151">
        <v>5</v>
      </c>
      <c r="M57" s="151">
        <f ca="1">COUNTIF(OFFSET(DATA!$B$29,60*($L57-1),0,1,12),"&gt;0")</f>
        <v>10</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23</v>
      </c>
      <c r="C58" s="205">
        <f ca="1">OFFSET(DATA!$A$4,LOOK!$A28+60*(LOOK!$B$4-1)+30,$D$4+13)</f>
        <v>64</v>
      </c>
      <c r="L58" s="151">
        <v>6</v>
      </c>
      <c r="M58" s="151">
        <f ca="1">COUNTIF(OFFSET(DATA!$B$29,60*($L58-1),0,1,12),"&gt;0")</f>
        <v>10</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1094</v>
      </c>
      <c r="C59" s="217">
        <f ca="1">OFFSET(DATA!$A$4,LOOK!$A29+60*(LOOK!$B$4-1)+30,$D$4+13)</f>
        <v>2822</v>
      </c>
      <c r="L59" s="151">
        <v>7</v>
      </c>
      <c r="M59" s="151">
        <f ca="1">COUNTIF(OFFSET(DATA!$B$29,60*($L59-1),0,1,12),"&gt;0")</f>
        <v>10</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10</v>
      </c>
      <c r="N60" s="151">
        <v>2</v>
      </c>
      <c r="O60" s="150" t="s">
        <v>159</v>
      </c>
    </row>
    <row r="61" spans="1:33" x14ac:dyDescent="0.2">
      <c r="L61" s="151">
        <v>9</v>
      </c>
      <c r="M61" s="151">
        <f ca="1">COUNTIF(OFFSET(DATA!$B$29,60*($L61-1),0,1,12),"&gt;0")</f>
        <v>10</v>
      </c>
      <c r="N61" s="151">
        <v>2</v>
      </c>
      <c r="O61" s="150" t="s">
        <v>159</v>
      </c>
    </row>
    <row r="62" spans="1:33" x14ac:dyDescent="0.2">
      <c r="L62" s="151">
        <v>10</v>
      </c>
      <c r="M62" s="151">
        <f ca="1">COUNTIF(OFFSET(DATA!$B$29,60*($L62-1),0,1,12),"&gt;0")</f>
        <v>10</v>
      </c>
      <c r="N62" s="151">
        <v>2</v>
      </c>
      <c r="O62" s="150" t="s">
        <v>159</v>
      </c>
    </row>
    <row r="63" spans="1:33" x14ac:dyDescent="0.2">
      <c r="L63" s="151">
        <v>11</v>
      </c>
      <c r="M63" s="151">
        <f ca="1">COUNTIF(OFFSET(DATA!$B$29,60*($L63-1),0,1,12),"&gt;0")</f>
        <v>10</v>
      </c>
      <c r="N63" s="151">
        <v>2</v>
      </c>
      <c r="O63" s="150" t="s">
        <v>159</v>
      </c>
    </row>
    <row r="64" spans="1:33" x14ac:dyDescent="0.2">
      <c r="L64" s="151">
        <v>12</v>
      </c>
      <c r="M64" s="151">
        <f ca="1">COUNTIF(OFFSET(DATA!$B$29,60*($L64-1),0,1,12),"&gt;0")</f>
        <v>10</v>
      </c>
      <c r="N64" s="151">
        <v>2</v>
      </c>
      <c r="O64" s="150" t="s">
        <v>159</v>
      </c>
      <c r="U64" s="302"/>
      <c r="V64" s="302"/>
      <c r="W64" s="302"/>
      <c r="X64" s="302"/>
      <c r="Y64" s="302"/>
      <c r="Z64" s="302"/>
      <c r="AA64" s="302"/>
    </row>
    <row r="65" spans="12:39" x14ac:dyDescent="0.2">
      <c r="L65" s="151">
        <v>13</v>
      </c>
      <c r="M65" s="151">
        <f ca="1">COUNTIF(OFFSET(DATA!$B$29,60*($L65-1),0,1,12),"&gt;0")</f>
        <v>10</v>
      </c>
      <c r="N65" s="151">
        <v>2</v>
      </c>
      <c r="O65" s="150" t="s">
        <v>159</v>
      </c>
      <c r="U65" s="302"/>
      <c r="V65" s="302"/>
      <c r="W65" s="302"/>
      <c r="X65" s="302"/>
      <c r="Y65" s="302"/>
      <c r="Z65" s="302"/>
      <c r="AA65" s="302"/>
    </row>
    <row r="66" spans="12:39" x14ac:dyDescent="0.2">
      <c r="L66" s="151">
        <v>14</v>
      </c>
      <c r="M66" s="151">
        <f ca="1">COUNTIF(OFFSET(DATA!$B$29,60*($L66-1),0,1,12),"&gt;0")</f>
        <v>10</v>
      </c>
      <c r="N66" s="151">
        <v>2</v>
      </c>
      <c r="O66" s="150" t="s">
        <v>159</v>
      </c>
    </row>
    <row r="67" spans="12:39" x14ac:dyDescent="0.2">
      <c r="L67" s="151">
        <v>15</v>
      </c>
      <c r="M67" s="151">
        <f ca="1">COUNTIF(OFFSET(DATA!$B$29,60*($L67-1),0,1,12),"&gt;0")</f>
        <v>10</v>
      </c>
      <c r="N67" s="151">
        <v>3</v>
      </c>
      <c r="O67" s="143" t="s">
        <v>198</v>
      </c>
    </row>
    <row r="68" spans="12:39" x14ac:dyDescent="0.2">
      <c r="L68" s="151">
        <v>16</v>
      </c>
      <c r="M68" s="151">
        <f ca="1">COUNTIF(OFFSET(DATA!$B$29,60*($L68-1),0,1,12),"&gt;0")</f>
        <v>10</v>
      </c>
      <c r="N68" s="151">
        <v>3</v>
      </c>
      <c r="O68" s="143" t="s">
        <v>198</v>
      </c>
    </row>
    <row r="69" spans="12:39" x14ac:dyDescent="0.2">
      <c r="L69" s="151">
        <v>17</v>
      </c>
      <c r="M69" s="151">
        <f ca="1">COUNTIF(OFFSET(DATA!$B$29,60*($L69-1),0,1,12),"&gt;0")</f>
        <v>10</v>
      </c>
      <c r="N69" s="151">
        <v>3</v>
      </c>
      <c r="O69" s="143" t="s">
        <v>198</v>
      </c>
    </row>
    <row r="70" spans="12:39" x14ac:dyDescent="0.2">
      <c r="L70" s="151">
        <v>18</v>
      </c>
      <c r="M70" s="151">
        <f ca="1">COUNTIF(OFFSET(DATA!$B$29,60*($L70-1),0,1,12),"&gt;0")</f>
        <v>10</v>
      </c>
      <c r="N70" s="151">
        <v>3</v>
      </c>
      <c r="O70" s="143" t="s">
        <v>198</v>
      </c>
    </row>
    <row r="71" spans="12:39" x14ac:dyDescent="0.2">
      <c r="L71" s="151">
        <v>19</v>
      </c>
      <c r="M71" s="151">
        <f ca="1">COUNTIF(OFFSET(DATA!$B$29,60*($L71-1),0,1,12),"&gt;0")</f>
        <v>10</v>
      </c>
      <c r="N71" s="151">
        <v>3</v>
      </c>
      <c r="O71" s="143" t="s">
        <v>198</v>
      </c>
    </row>
    <row r="72" spans="12:39" x14ac:dyDescent="0.2">
      <c r="L72" s="151">
        <v>20</v>
      </c>
      <c r="M72" s="151">
        <f ca="1">COUNTIF(OFFSET(DATA!$B$29,60*($L72-1),0,1,12),"&gt;0")</f>
        <v>10</v>
      </c>
      <c r="N72" s="151">
        <v>3</v>
      </c>
      <c r="O72" s="143" t="s">
        <v>198</v>
      </c>
    </row>
    <row r="73" spans="12:39" x14ac:dyDescent="0.2">
      <c r="L73" s="151">
        <v>21</v>
      </c>
      <c r="M73" s="151">
        <f ca="1">COUNTIF(OFFSET(DATA!$B$29,60*($L73-1),0,1,12),"&gt;0")</f>
        <v>10</v>
      </c>
      <c r="N73" s="151">
        <v>2</v>
      </c>
      <c r="O73" s="150" t="s">
        <v>159</v>
      </c>
      <c r="U73" s="82"/>
      <c r="V73" s="302"/>
      <c r="W73" s="302"/>
      <c r="X73" s="302"/>
      <c r="Y73" s="302"/>
      <c r="Z73" s="302"/>
      <c r="AA73" s="302"/>
      <c r="AB73" s="302"/>
      <c r="AC73" s="82"/>
    </row>
    <row r="74" spans="12:39" x14ac:dyDescent="0.2">
      <c r="L74" s="151">
        <v>22</v>
      </c>
      <c r="M74" s="151">
        <f ca="1">COUNTIF(OFFSET(DATA!$B$29,60*($L74-1),0,1,12),"&gt;0")</f>
        <v>10</v>
      </c>
      <c r="N74" s="151">
        <v>2</v>
      </c>
      <c r="O74" s="150" t="s">
        <v>159</v>
      </c>
      <c r="U74" s="82"/>
      <c r="V74" s="302"/>
      <c r="W74" s="302"/>
      <c r="X74" s="302"/>
      <c r="Y74" s="302"/>
      <c r="Z74" s="302"/>
      <c r="AA74" s="302"/>
      <c r="AB74" s="302"/>
      <c r="AC74" s="82"/>
    </row>
    <row r="75" spans="12:39" ht="18" x14ac:dyDescent="0.25">
      <c r="L75" s="151">
        <v>23</v>
      </c>
      <c r="M75" s="151">
        <f ca="1">COUNTIF(OFFSET(DATA!$B$29,60*($L75-1),0,1,12),"&gt;0")</f>
        <v>10</v>
      </c>
      <c r="N75" s="151">
        <v>2</v>
      </c>
      <c r="O75" s="150" t="s">
        <v>159</v>
      </c>
      <c r="U75" s="82"/>
      <c r="V75" s="82"/>
      <c r="W75" s="82"/>
      <c r="X75" s="82"/>
      <c r="Y75" s="82"/>
      <c r="Z75" s="82"/>
      <c r="AA75" s="82"/>
      <c r="AB75" s="82"/>
      <c r="AC75" s="82"/>
      <c r="AF75" s="369"/>
      <c r="AG75" s="370" t="s">
        <v>258</v>
      </c>
      <c r="AH75" s="370" t="s">
        <v>259</v>
      </c>
      <c r="AI75" s="370" t="s">
        <v>319</v>
      </c>
      <c r="AJ75" s="370" t="s">
        <v>373</v>
      </c>
      <c r="AK75" s="370" t="s">
        <v>381</v>
      </c>
      <c r="AL75" s="369" t="s">
        <v>394</v>
      </c>
      <c r="AM75" s="369" t="s">
        <v>405</v>
      </c>
    </row>
    <row r="76" spans="12:39" ht="18" x14ac:dyDescent="0.25">
      <c r="L76" s="151">
        <v>24</v>
      </c>
      <c r="M76" s="151">
        <f ca="1">COUNTIF(OFFSET(DATA!$B$29,60*($L76-1),0,1,12),"&gt;0")</f>
        <v>10</v>
      </c>
      <c r="N76" s="151">
        <v>2</v>
      </c>
      <c r="O76" s="150" t="s">
        <v>159</v>
      </c>
      <c r="AF76" s="369">
        <v>1</v>
      </c>
      <c r="AG76" s="371">
        <v>11.73</v>
      </c>
      <c r="AH76" s="369">
        <v>12.11</v>
      </c>
      <c r="AI76" s="369">
        <v>12.44</v>
      </c>
      <c r="AJ76" s="372">
        <v>12.806204986543895</v>
      </c>
      <c r="AK76" s="372">
        <v>13.020803095686976</v>
      </c>
      <c r="AL76" s="369">
        <v>14.58</v>
      </c>
      <c r="AM76" s="446">
        <v>13.29</v>
      </c>
    </row>
    <row r="77" spans="12:39" ht="18" x14ac:dyDescent="0.25">
      <c r="L77" s="151">
        <v>25</v>
      </c>
      <c r="M77" s="151">
        <f ca="1">COUNTIF(OFFSET(DATA!$B$29,60*($L77-1),0,1,12),"&gt;0")</f>
        <v>10</v>
      </c>
      <c r="N77" s="151">
        <v>4</v>
      </c>
      <c r="O77" s="279" t="s">
        <v>52</v>
      </c>
      <c r="AF77" s="369">
        <v>2</v>
      </c>
      <c r="AG77" s="371">
        <v>11.85</v>
      </c>
      <c r="AH77" s="369">
        <v>12.32</v>
      </c>
      <c r="AI77" s="369">
        <v>12.72</v>
      </c>
      <c r="AJ77" s="372">
        <v>13.126488703739819</v>
      </c>
      <c r="AK77" s="372">
        <v>13.390374284526828</v>
      </c>
      <c r="AL77" s="369">
        <v>14.63</v>
      </c>
      <c r="AM77" s="446">
        <v>13.58</v>
      </c>
    </row>
    <row r="78" spans="12:39" ht="18" x14ac:dyDescent="0.25">
      <c r="L78" s="151">
        <v>26</v>
      </c>
      <c r="M78" s="151">
        <f ca="1">COUNTIF(OFFSET(DATA!$B$29,60*($L78-1),0,1,12),"&gt;0")</f>
        <v>10</v>
      </c>
      <c r="N78" s="151">
        <v>4</v>
      </c>
      <c r="O78" s="150" t="s">
        <v>159</v>
      </c>
      <c r="AF78" s="369">
        <v>3</v>
      </c>
      <c r="AG78" s="371">
        <v>11.21</v>
      </c>
      <c r="AH78" s="369">
        <v>11.56</v>
      </c>
      <c r="AI78" s="369">
        <v>11.99</v>
      </c>
      <c r="AJ78" s="372">
        <v>12.348696194078064</v>
      </c>
      <c r="AK78" s="372">
        <v>12.567627190557939</v>
      </c>
      <c r="AL78" s="369">
        <v>13.79</v>
      </c>
      <c r="AM78" s="446">
        <v>12.55</v>
      </c>
    </row>
    <row r="79" spans="12:39" ht="18" x14ac:dyDescent="0.25">
      <c r="L79" s="151">
        <v>27</v>
      </c>
      <c r="M79" s="151">
        <f ca="1">COUNTIF(OFFSET(DATA!$B$29,60*($L79-1),0,1,12),"&gt;0")</f>
        <v>10</v>
      </c>
      <c r="N79" s="151">
        <v>4</v>
      </c>
      <c r="O79" s="150" t="s">
        <v>159</v>
      </c>
      <c r="AF79" s="369">
        <v>4</v>
      </c>
      <c r="AG79" s="371">
        <v>11.63</v>
      </c>
      <c r="AH79" s="369">
        <v>12.02</v>
      </c>
      <c r="AI79" s="369">
        <v>12.43</v>
      </c>
      <c r="AJ79" s="372">
        <v>12.73744960736736</v>
      </c>
      <c r="AK79" s="372">
        <v>12.865593781012853</v>
      </c>
      <c r="AL79" s="369">
        <v>14.48</v>
      </c>
      <c r="AM79" s="446">
        <v>13.17</v>
      </c>
    </row>
    <row r="80" spans="12:39" ht="18" x14ac:dyDescent="0.25">
      <c r="L80" s="151">
        <v>28</v>
      </c>
      <c r="M80" s="151">
        <f ca="1">COUNTIF(OFFSET(DATA!$B$29,60*($L80-1),0,1,12),"&gt;0")</f>
        <v>10</v>
      </c>
      <c r="N80" s="151">
        <v>4</v>
      </c>
      <c r="O80" s="150" t="s">
        <v>159</v>
      </c>
      <c r="AF80" s="369">
        <v>5</v>
      </c>
      <c r="AG80" s="371">
        <v>11.74</v>
      </c>
      <c r="AH80" s="369">
        <v>12.03</v>
      </c>
      <c r="AI80" s="369">
        <v>12.3</v>
      </c>
      <c r="AJ80" s="372">
        <v>12.663752798003548</v>
      </c>
      <c r="AK80" s="372">
        <v>12.834832342602462</v>
      </c>
      <c r="AL80" s="369">
        <v>14.39</v>
      </c>
      <c r="AM80" s="446">
        <v>13.21</v>
      </c>
    </row>
    <row r="81" spans="10:39" ht="18" x14ac:dyDescent="0.25">
      <c r="L81" s="151">
        <v>29</v>
      </c>
      <c r="M81" s="151">
        <v>1</v>
      </c>
      <c r="N81" s="151">
        <v>1</v>
      </c>
      <c r="O81" s="150" t="s">
        <v>159</v>
      </c>
      <c r="AF81" s="369">
        <v>6</v>
      </c>
      <c r="AG81" s="371">
        <v>11.29</v>
      </c>
      <c r="AH81" s="369">
        <v>11.62</v>
      </c>
      <c r="AI81" s="369">
        <v>12.07</v>
      </c>
      <c r="AJ81" s="372">
        <v>12.428117928240454</v>
      </c>
      <c r="AK81" s="372">
        <v>12.46799801160037</v>
      </c>
      <c r="AL81" s="369">
        <v>13.72</v>
      </c>
      <c r="AM81" s="446">
        <v>12.57</v>
      </c>
    </row>
    <row r="82" spans="10:39" ht="18" x14ac:dyDescent="0.25">
      <c r="L82" s="151">
        <v>30</v>
      </c>
      <c r="M82" s="151">
        <v>1</v>
      </c>
      <c r="N82" s="151">
        <v>1</v>
      </c>
      <c r="O82" s="150" t="s">
        <v>159</v>
      </c>
      <c r="AF82" s="369">
        <v>7</v>
      </c>
      <c r="AG82" s="371">
        <v>11.76</v>
      </c>
      <c r="AH82" s="369">
        <v>12.07</v>
      </c>
      <c r="AI82" s="369">
        <v>12.48</v>
      </c>
      <c r="AJ82" s="372">
        <v>12.812016166822923</v>
      </c>
      <c r="AK82" s="372">
        <v>12.965841316699034</v>
      </c>
      <c r="AL82" s="369">
        <v>14.13</v>
      </c>
      <c r="AM82" s="446">
        <v>12.97</v>
      </c>
    </row>
    <row r="83" spans="10:39" ht="18" x14ac:dyDescent="0.25">
      <c r="J83" t="s">
        <v>210</v>
      </c>
      <c r="L83" s="151">
        <v>31</v>
      </c>
      <c r="M83" s="151">
        <v>1</v>
      </c>
      <c r="N83" s="151">
        <v>1</v>
      </c>
      <c r="O83" s="150" t="s">
        <v>159</v>
      </c>
      <c r="AF83" s="369">
        <v>8</v>
      </c>
      <c r="AG83" s="371">
        <v>12.66</v>
      </c>
      <c r="AH83" s="369">
        <v>13.01</v>
      </c>
      <c r="AI83" s="369">
        <v>13.14</v>
      </c>
      <c r="AJ83" s="372">
        <v>13.581160023601754</v>
      </c>
      <c r="AK83" s="372">
        <v>13.769118895763864</v>
      </c>
      <c r="AL83" s="369">
        <v>15</v>
      </c>
      <c r="AM83" s="446">
        <v>13.97</v>
      </c>
    </row>
    <row r="84" spans="10:39" ht="18" x14ac:dyDescent="0.25">
      <c r="L84" s="151">
        <v>32</v>
      </c>
      <c r="M84" s="151">
        <v>1</v>
      </c>
      <c r="N84" s="151">
        <v>1</v>
      </c>
      <c r="O84" s="150" t="s">
        <v>159</v>
      </c>
      <c r="AF84" s="369">
        <v>9</v>
      </c>
      <c r="AG84" s="371">
        <v>12.12</v>
      </c>
      <c r="AH84" s="369">
        <v>12.35</v>
      </c>
      <c r="AI84" s="369">
        <v>12.7</v>
      </c>
      <c r="AJ84" s="372">
        <v>13.130666626408535</v>
      </c>
      <c r="AK84" s="372">
        <v>13.37087474757368</v>
      </c>
      <c r="AL84" s="369">
        <v>14.64</v>
      </c>
      <c r="AM84" s="446">
        <v>13.39</v>
      </c>
    </row>
    <row r="85" spans="10:39" ht="18" x14ac:dyDescent="0.25">
      <c r="L85" s="151">
        <v>33</v>
      </c>
      <c r="M85" s="151">
        <v>1</v>
      </c>
      <c r="N85" s="151">
        <v>1</v>
      </c>
      <c r="O85" s="150" t="s">
        <v>159</v>
      </c>
      <c r="AF85" s="369">
        <v>10</v>
      </c>
      <c r="AG85" s="371">
        <v>11.83</v>
      </c>
      <c r="AH85" s="369">
        <v>12.15</v>
      </c>
      <c r="AI85" s="369">
        <v>12.47</v>
      </c>
      <c r="AJ85" s="372">
        <v>12.834744834881107</v>
      </c>
      <c r="AK85" s="372">
        <v>12.995390086888285</v>
      </c>
      <c r="AL85" s="369">
        <v>14.16</v>
      </c>
      <c r="AM85" s="446">
        <v>12.95</v>
      </c>
    </row>
    <row r="86" spans="10:39" ht="18" x14ac:dyDescent="0.25">
      <c r="L86" s="151">
        <v>34</v>
      </c>
      <c r="M86" s="151">
        <v>1</v>
      </c>
      <c r="N86" s="151">
        <v>1</v>
      </c>
      <c r="O86" s="150" t="s">
        <v>159</v>
      </c>
      <c r="AF86" s="369">
        <v>11</v>
      </c>
      <c r="AG86" s="371">
        <v>11.91</v>
      </c>
      <c r="AH86" s="369">
        <v>12.26</v>
      </c>
      <c r="AI86" s="369">
        <v>12.55</v>
      </c>
      <c r="AJ86" s="372">
        <v>12.938325972823312</v>
      </c>
      <c r="AK86" s="372">
        <v>13.07551528789069</v>
      </c>
      <c r="AL86" s="369">
        <v>14.58</v>
      </c>
      <c r="AM86" s="446">
        <v>13.13</v>
      </c>
    </row>
    <row r="87" spans="10:39" ht="18" x14ac:dyDescent="0.25">
      <c r="AF87" s="369">
        <v>12</v>
      </c>
      <c r="AG87" s="371">
        <v>12.57</v>
      </c>
      <c r="AH87" s="369">
        <v>12.9</v>
      </c>
      <c r="AI87" s="369">
        <v>13.08</v>
      </c>
      <c r="AJ87" s="372">
        <v>13.429295584610117</v>
      </c>
      <c r="AK87" s="372">
        <v>13.582054243011816</v>
      </c>
      <c r="AL87" s="369">
        <v>14.88</v>
      </c>
      <c r="AM87" s="446">
        <v>13.74</v>
      </c>
    </row>
    <row r="88" spans="10:39" ht="18" x14ac:dyDescent="0.25">
      <c r="AF88" s="369">
        <v>13</v>
      </c>
      <c r="AG88" s="371">
        <v>12.46</v>
      </c>
      <c r="AH88" s="369">
        <v>12.87</v>
      </c>
      <c r="AI88" s="369">
        <v>13.18</v>
      </c>
      <c r="AJ88" s="372">
        <v>13.628946000000001</v>
      </c>
      <c r="AK88" s="372">
        <v>13.829112000000002</v>
      </c>
      <c r="AL88" s="369">
        <v>14.94</v>
      </c>
      <c r="AM88" s="446">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6">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6">
        <v>13.99</v>
      </c>
    </row>
    <row r="91" spans="10:39" ht="18" x14ac:dyDescent="0.25">
      <c r="AF91" s="369">
        <v>16</v>
      </c>
      <c r="AG91" s="371">
        <v>12.33</v>
      </c>
      <c r="AH91" s="369">
        <v>12.65</v>
      </c>
      <c r="AI91" s="369">
        <v>12.84</v>
      </c>
      <c r="AJ91" s="372">
        <v>13.255022329564417</v>
      </c>
      <c r="AK91" s="372">
        <v>13.423613628006555</v>
      </c>
      <c r="AL91" s="369">
        <v>14.65</v>
      </c>
      <c r="AM91" s="446">
        <v>13.55</v>
      </c>
    </row>
    <row r="92" spans="10:39" ht="18" x14ac:dyDescent="0.25">
      <c r="L92" t="s">
        <v>117</v>
      </c>
      <c r="AF92" s="369">
        <v>17</v>
      </c>
      <c r="AG92" s="371">
        <v>12.22</v>
      </c>
      <c r="AH92" s="369">
        <v>12.62</v>
      </c>
      <c r="AI92" s="369">
        <v>12.92</v>
      </c>
      <c r="AJ92" s="372">
        <v>13.265256000000001</v>
      </c>
      <c r="AK92" s="372">
        <v>13.388616000000001</v>
      </c>
      <c r="AL92" s="369">
        <v>14.64</v>
      </c>
      <c r="AM92" s="446">
        <v>13.35</v>
      </c>
    </row>
    <row r="93" spans="10:39" ht="18" x14ac:dyDescent="0.25">
      <c r="L93" s="36">
        <v>1</v>
      </c>
      <c r="M93" s="281" t="s">
        <v>234</v>
      </c>
      <c r="AF93" s="369">
        <v>18</v>
      </c>
      <c r="AG93" s="371">
        <v>12.66</v>
      </c>
      <c r="AH93" s="369">
        <v>12.97</v>
      </c>
      <c r="AI93" s="369">
        <v>13.1</v>
      </c>
      <c r="AJ93" s="372">
        <v>13.562589811699148</v>
      </c>
      <c r="AK93" s="372">
        <v>13.884041974851858</v>
      </c>
      <c r="AL93" s="369">
        <v>15</v>
      </c>
      <c r="AM93" s="446">
        <v>14.07</v>
      </c>
    </row>
    <row r="94" spans="10:39" ht="18" x14ac:dyDescent="0.25">
      <c r="L94" s="36">
        <v>2</v>
      </c>
      <c r="M94" s="281" t="s">
        <v>235</v>
      </c>
      <c r="AF94" s="369">
        <v>19</v>
      </c>
      <c r="AG94" s="371">
        <v>11.98</v>
      </c>
      <c r="AH94" s="369">
        <v>12.34</v>
      </c>
      <c r="AI94" s="369">
        <v>12.39</v>
      </c>
      <c r="AJ94" s="372">
        <v>12.799622601783291</v>
      </c>
      <c r="AK94" s="372">
        <v>12.943911175952875</v>
      </c>
      <c r="AL94" s="369">
        <v>14.14</v>
      </c>
      <c r="AM94" s="446">
        <v>13.22</v>
      </c>
    </row>
    <row r="95" spans="10:39" ht="18" x14ac:dyDescent="0.25">
      <c r="L95" s="36">
        <v>3</v>
      </c>
      <c r="M95" s="281" t="s">
        <v>236</v>
      </c>
      <c r="AF95" s="369">
        <v>20</v>
      </c>
      <c r="AG95" s="371">
        <v>12.45</v>
      </c>
      <c r="AH95" s="369">
        <v>12.79</v>
      </c>
      <c r="AI95" s="369">
        <v>12.91</v>
      </c>
      <c r="AJ95" s="372">
        <v>13.267351471605911</v>
      </c>
      <c r="AK95" s="372">
        <v>13.722722268503686</v>
      </c>
      <c r="AL95" s="369">
        <v>14.71</v>
      </c>
      <c r="AM95" s="446">
        <v>13.92</v>
      </c>
    </row>
    <row r="96" spans="10:39" ht="18" x14ac:dyDescent="0.25">
      <c r="L96" s="36">
        <v>4</v>
      </c>
      <c r="M96" s="281" t="s">
        <v>237</v>
      </c>
      <c r="AF96" s="369">
        <v>21</v>
      </c>
      <c r="AG96" s="371">
        <v>13.21</v>
      </c>
      <c r="AH96" s="369">
        <v>13.54</v>
      </c>
      <c r="AI96" s="369">
        <v>13.51</v>
      </c>
      <c r="AJ96" s="372">
        <v>13.979166000000001</v>
      </c>
      <c r="AK96" s="372">
        <v>14.350320000000002</v>
      </c>
      <c r="AL96" s="369">
        <v>15.24</v>
      </c>
      <c r="AM96" s="446">
        <v>14.55</v>
      </c>
    </row>
    <row r="97" spans="12:39" ht="18" x14ac:dyDescent="0.25">
      <c r="L97" s="36">
        <v>5</v>
      </c>
      <c r="M97" s="281" t="s">
        <v>238</v>
      </c>
      <c r="AF97" s="369">
        <v>22</v>
      </c>
      <c r="AG97" s="371">
        <v>12.93</v>
      </c>
      <c r="AH97" s="369">
        <v>13.28</v>
      </c>
      <c r="AI97" s="369">
        <v>13.41</v>
      </c>
      <c r="AJ97" s="372">
        <v>13.875447000000003</v>
      </c>
      <c r="AK97" s="372">
        <v>14.097239999999999</v>
      </c>
      <c r="AL97" s="369">
        <v>15.31</v>
      </c>
      <c r="AM97" s="446">
        <v>14.4</v>
      </c>
    </row>
    <row r="98" spans="12:39" ht="18" x14ac:dyDescent="0.25">
      <c r="L98" s="36">
        <v>6</v>
      </c>
      <c r="M98" s="281" t="s">
        <v>239</v>
      </c>
      <c r="AF98" s="369">
        <v>23</v>
      </c>
      <c r="AG98" s="371">
        <v>12.65</v>
      </c>
      <c r="AH98" s="369">
        <v>13.03</v>
      </c>
      <c r="AI98" s="369">
        <v>13.26</v>
      </c>
      <c r="AJ98" s="372">
        <v>13.713754009564733</v>
      </c>
      <c r="AK98" s="372">
        <v>13.871175579615013</v>
      </c>
      <c r="AL98" s="369">
        <v>15.27</v>
      </c>
      <c r="AM98" s="446">
        <v>14.2</v>
      </c>
    </row>
    <row r="99" spans="12:39" ht="18" x14ac:dyDescent="0.25">
      <c r="AF99" s="369">
        <v>24</v>
      </c>
      <c r="AG99" s="371">
        <v>12.9</v>
      </c>
      <c r="AH99" s="369">
        <v>13.33</v>
      </c>
      <c r="AI99" s="369">
        <v>13.3</v>
      </c>
      <c r="AJ99" s="372">
        <v>13.712757104178531</v>
      </c>
      <c r="AK99" s="372">
        <v>13.971083619114992</v>
      </c>
      <c r="AL99" s="369">
        <v>14.93</v>
      </c>
      <c r="AM99" s="446">
        <v>14.16</v>
      </c>
    </row>
    <row r="100" spans="12:39" ht="18" x14ac:dyDescent="0.25">
      <c r="L100" s="282" t="s">
        <v>228</v>
      </c>
      <c r="AF100" s="369">
        <v>99</v>
      </c>
      <c r="AG100" s="373">
        <v>12.52</v>
      </c>
      <c r="AH100" s="369">
        <v>12.57</v>
      </c>
      <c r="AI100" s="374">
        <v>13.05</v>
      </c>
      <c r="AJ100" s="374">
        <v>13.47</v>
      </c>
      <c r="AK100" s="372">
        <v>13.68</v>
      </c>
      <c r="AL100" s="369">
        <v>14.91</v>
      </c>
      <c r="AM100" s="369">
        <v>13.87</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72</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49</v>
      </c>
      <c r="D2" s="518"/>
      <c r="E2" s="517" t="s">
        <v>50</v>
      </c>
      <c r="F2" s="518"/>
      <c r="G2" s="517" t="s">
        <v>51</v>
      </c>
      <c r="H2" s="518"/>
      <c r="I2" s="517" t="s">
        <v>52</v>
      </c>
      <c r="J2" s="518"/>
      <c r="K2" s="517" t="s">
        <v>53</v>
      </c>
      <c r="L2" s="518"/>
      <c r="M2" s="517" t="s">
        <v>54</v>
      </c>
      <c r="N2" s="518"/>
      <c r="O2" s="517" t="s">
        <v>55</v>
      </c>
      <c r="P2" s="518"/>
      <c r="Q2" s="517" t="s">
        <v>56</v>
      </c>
      <c r="R2" s="518"/>
      <c r="S2" s="517" t="s">
        <v>57</v>
      </c>
      <c r="T2" s="518"/>
      <c r="U2" s="517" t="s">
        <v>58</v>
      </c>
      <c r="V2" s="518"/>
      <c r="W2" s="517" t="s">
        <v>59</v>
      </c>
      <c r="X2" s="518"/>
      <c r="Y2" s="517" t="s">
        <v>60</v>
      </c>
      <c r="Z2" s="518"/>
    </row>
    <row r="3" spans="1:33" ht="12.75" customHeight="1" x14ac:dyDescent="0.2">
      <c r="A3" s="523"/>
      <c r="B3" s="524"/>
      <c r="C3" s="519" t="s">
        <v>61</v>
      </c>
      <c r="D3" s="520"/>
      <c r="E3" s="519" t="s">
        <v>62</v>
      </c>
      <c r="F3" s="520"/>
      <c r="G3" s="519" t="s">
        <v>48</v>
      </c>
      <c r="H3" s="520"/>
      <c r="I3" s="519" t="s">
        <v>63</v>
      </c>
      <c r="J3" s="520"/>
      <c r="K3" s="519" t="s">
        <v>64</v>
      </c>
      <c r="L3" s="520"/>
      <c r="M3" s="519" t="s">
        <v>65</v>
      </c>
      <c r="N3" s="520"/>
      <c r="O3" s="519" t="s">
        <v>66</v>
      </c>
      <c r="P3" s="520"/>
      <c r="Q3" s="519" t="s">
        <v>67</v>
      </c>
      <c r="R3" s="520"/>
      <c r="S3" s="519" t="s">
        <v>68</v>
      </c>
      <c r="T3" s="520"/>
      <c r="U3" s="519" t="s">
        <v>69</v>
      </c>
      <c r="V3" s="520"/>
      <c r="W3" s="519" t="s">
        <v>70</v>
      </c>
      <c r="X3" s="520"/>
      <c r="Y3" s="519" t="s">
        <v>71</v>
      </c>
      <c r="Z3" s="520"/>
      <c r="AB3" s="516" t="s">
        <v>123</v>
      </c>
      <c r="AC3" s="516"/>
      <c r="AD3" s="516"/>
      <c r="AE3" s="516"/>
      <c r="AF3" s="516"/>
      <c r="AG3" s="516"/>
    </row>
    <row r="4" spans="1:33" ht="12.75" customHeight="1" x14ac:dyDescent="0.2">
      <c r="A4" s="525"/>
      <c r="B4" s="52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240</v>
      </c>
      <c r="AF5" s="151">
        <f ca="1">IF($AC5=2,COUNTA(OFFSET(DATA!$B$5,60*($A5-1)+30,0,24,12)),0)</f>
        <v>0</v>
      </c>
      <c r="AG5" s="151">
        <f ca="1">IF(OR($AC5=1,$AC5=2),COUNTA(OFFSET(DATA!$B$5,60*($A5-1)+30,13,24,12)),0)</f>
        <v>240</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240</v>
      </c>
      <c r="AE6" s="151">
        <f ca="1">COUNTA(OFFSET(DATA!$B$5,60*($A6-1),13,24,12))</f>
        <v>240</v>
      </c>
      <c r="AF6" s="151">
        <f ca="1">IF($AC6=2,COUNTA(OFFSET(DATA!$B$5,60*($A6-1)+30,0,24,12)),0)</f>
        <v>240</v>
      </c>
      <c r="AG6" s="151">
        <f ca="1">IF(OR($AC6=1,$AC6=2),COUNTA(OFFSET(DATA!$B$5,60*($A6-1)+30,13,24,12)),0)</f>
        <v>240</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240</v>
      </c>
      <c r="AF7" s="151">
        <f ca="1">IF($AC7=2,COUNTA(OFFSET(DATA!$B$5,60*($A7-1)+30,0,24,12)),0)</f>
        <v>0</v>
      </c>
      <c r="AG7" s="151">
        <f ca="1">IF(OR($AC7=1,$AC7=2),COUNTA(OFFSET(DATA!$B$5,60*($A7-1)+30,13,24,12)),0)</f>
        <v>240</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240</v>
      </c>
      <c r="AF8" s="151">
        <f ca="1">IF($AC8=2,COUNTA(OFFSET(DATA!$B$5,60*($A8-1)+30,0,24,12)),0)</f>
        <v>0</v>
      </c>
      <c r="AG8" s="151">
        <f ca="1">IF(OR($AC8=1,$AC8=2),COUNTA(OFFSET(DATA!$B$5,60*($A8-1)+30,13,24,12)),0)</f>
        <v>240</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240</v>
      </c>
      <c r="AE9" s="151">
        <f ca="1">COUNTA(OFFSET(DATA!$B$5,60*($A9-1),13,24,12))</f>
        <v>240</v>
      </c>
      <c r="AF9" s="151">
        <f ca="1">IF($AC9=2,COUNTA(OFFSET(DATA!$B$5,60*($A9-1)+30,0,24,12)),0)</f>
        <v>240</v>
      </c>
      <c r="AG9" s="151">
        <f ca="1">IF(OR($AC9=1,$AC9=2),COUNTA(OFFSET(DATA!$B$5,60*($A9-1)+30,13,24,12)),0)</f>
        <v>240</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240</v>
      </c>
      <c r="AE10" s="151">
        <f ca="1">COUNTA(OFFSET(DATA!$B$5,60*($A10-1),13,24,12))</f>
        <v>240</v>
      </c>
      <c r="AF10" s="151">
        <f ca="1">IF($AC10=2,COUNTA(OFFSET(DATA!$B$5,60*($A10-1)+30,0,24,12)),0)</f>
        <v>240</v>
      </c>
      <c r="AG10" s="151">
        <f ca="1">IF(OR($AC10=1,$AC10=2),COUNTA(OFFSET(DATA!$B$5,60*($A10-1)+30,13,24,12)),0)</f>
        <v>240</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240</v>
      </c>
      <c r="AE11" s="151">
        <f ca="1">COUNTA(OFFSET(DATA!$B$5,60*($A11-1),13,24,12))</f>
        <v>240</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240</v>
      </c>
      <c r="AE12" s="151">
        <f ca="1">COUNTA(OFFSET(DATA!$B$5,60*($A12-1),13,24,12))</f>
        <v>223</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240</v>
      </c>
      <c r="AE13" s="151">
        <f ca="1">COUNTA(OFFSET(DATA!$B$5,60*($A13-1),13,24,12))</f>
        <v>240</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232</v>
      </c>
      <c r="AE14" s="151">
        <f ca="1">COUNTA(OFFSET(DATA!$B$5,60*($A14-1),13,24,12))</f>
        <v>227</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240</v>
      </c>
      <c r="AE15" s="151">
        <f ca="1">COUNTA(OFFSET(DATA!$B$5,60*($A15-1),13,24,12))</f>
        <v>240</v>
      </c>
      <c r="AF15" s="151">
        <f ca="1">IF($AC15=2,COUNTA(OFFSET(DATA!$B$5,60*($A15-1)+30,0,24,12)),0)</f>
        <v>240</v>
      </c>
      <c r="AG15" s="151">
        <f ca="1">IF(OR($AC15=1,$AC15=2),COUNTA(OFFSET(DATA!$B$5,60*($A15-1)+30,13,24,12)),0)</f>
        <v>240</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240</v>
      </c>
      <c r="AE16" s="151">
        <f ca="1">COUNTA(OFFSET(DATA!$B$5,60*($A16-1),13,24,12))</f>
        <v>240</v>
      </c>
      <c r="AF16" s="151">
        <f ca="1">IF($AC16=2,COUNTA(OFFSET(DATA!$B$5,60*($A16-1)+30,0,24,12)),0)</f>
        <v>240</v>
      </c>
      <c r="AG16" s="151">
        <f ca="1">IF(OR($AC16=1,$AC16=2),COUNTA(OFFSET(DATA!$B$5,60*($A16-1)+30,13,24,12)),0)</f>
        <v>240</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240</v>
      </c>
      <c r="AE17" s="151">
        <f ca="1">COUNTA(OFFSET(DATA!$B$5,60*($A17-1),13,24,12))</f>
        <v>240</v>
      </c>
      <c r="AF17" s="151">
        <f ca="1">IF($AC17=2,COUNTA(OFFSET(DATA!$B$5,60*($A17-1)+30,0,24,12)),0)</f>
        <v>240</v>
      </c>
      <c r="AG17" s="151">
        <f ca="1">IF(OR($AC17=1,$AC17=2),COUNTA(OFFSET(DATA!$B$5,60*($A17-1)+30,13,24,12)),0)</f>
        <v>240</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240</v>
      </c>
      <c r="AE18" s="151">
        <f ca="1">COUNTA(OFFSET(DATA!$B$5,60*($A18-1),13,24,12))</f>
        <v>240</v>
      </c>
      <c r="AF18" s="151">
        <f ca="1">IF($AC18=2,COUNTA(OFFSET(DATA!$B$5,60*($A18-1)+30,0,24,12)),0)</f>
        <v>240</v>
      </c>
      <c r="AG18" s="151">
        <f ca="1">IF(OR($AC18=1,$AC18=2),COUNTA(OFFSET(DATA!$B$5,60*($A18-1)+30,13,24,12)),0)</f>
        <v>240</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240</v>
      </c>
      <c r="AE19" s="151">
        <f ca="1">COUNTA(OFFSET(DATA!$B$5,60*($A19-1),13,24,12))</f>
        <v>240</v>
      </c>
      <c r="AF19" s="151">
        <f ca="1">IF($AC19=2,COUNTA(OFFSET(DATA!$B$5,60*($A19-1)+30,0,24,12)),0)</f>
        <v>240</v>
      </c>
      <c r="AG19" s="151">
        <f ca="1">IF(OR($AC19=1,$AC19=2),COUNTA(OFFSET(DATA!$B$5,60*($A19-1)+30,13,24,12)),0)</f>
        <v>240</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240</v>
      </c>
      <c r="AE20" s="151">
        <f ca="1">COUNTA(OFFSET(DATA!$B$5,60*($A20-1),13,24,12))</f>
        <v>240</v>
      </c>
      <c r="AF20" s="151">
        <f ca="1">IF($AC20=2,COUNTA(OFFSET(DATA!$B$5,60*($A20-1)+30,0,24,12)),0)</f>
        <v>240</v>
      </c>
      <c r="AG20" s="151">
        <f ca="1">IF(OR($AC20=1,$AC20=2),COUNTA(OFFSET(DATA!$B$5,60*($A20-1)+30,13,24,12)),0)</f>
        <v>240</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240</v>
      </c>
      <c r="AE21" s="151">
        <f ca="1">COUNTA(OFFSET(DATA!$B$5,60*($A21-1),13,24,12))</f>
        <v>240</v>
      </c>
      <c r="AF21" s="151">
        <f ca="1">IF($AC21=2,COUNTA(OFFSET(DATA!$B$5,60*($A21-1)+30,0,24,12)),0)</f>
        <v>240</v>
      </c>
      <c r="AG21" s="151">
        <f ca="1">IF(OR($AC21=1,$AC21=2),COUNTA(OFFSET(DATA!$B$5,60*($A21-1)+30,13,24,12)),0)</f>
        <v>240</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240</v>
      </c>
      <c r="AF22" s="151">
        <f ca="1">IF($AC22=2,COUNTA(OFFSET(DATA!$B$5,60*($A22-1)+30,0,24,12)),0)</f>
        <v>288</v>
      </c>
      <c r="AG22" s="151">
        <f ca="1">IF(OR($AC22=1,$AC22=2),COUNTA(OFFSET(DATA!$B$5,60*($A22-1)+30,13,24,12)),0)</f>
        <v>240</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240</v>
      </c>
      <c r="AF23" s="151">
        <f ca="1">IF($AC23=2,COUNTA(OFFSET(DATA!$B$5,60*($A23-1)+30,0,24,12)),0)</f>
        <v>288</v>
      </c>
      <c r="AG23" s="151">
        <f ca="1">IF(OR($AC23=1,$AC23=2),COUNTA(OFFSET(DATA!$B$5,60*($A23-1)+30,13,24,12)),0)</f>
        <v>240</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237</v>
      </c>
      <c r="AF24" s="151">
        <f ca="1">IF($AC24=2,COUNTA(OFFSET(DATA!$B$5,60*($A24-1)+30,0,24,12)),0)</f>
        <v>288</v>
      </c>
      <c r="AG24" s="151">
        <f ca="1">IF(OR($AC24=1,$AC24=2),COUNTA(OFFSET(DATA!$B$5,60*($A24-1)+30,13,24,12)),0)</f>
        <v>237</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240</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240</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230</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240</v>
      </c>
      <c r="AE28" s="151">
        <f ca="1">COUNTA(OFFSET(DATA!$B$5,60*($A28-1),13,24,12))</f>
        <v>240</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240</v>
      </c>
      <c r="AF29" s="151">
        <f ca="1">IF($AC29=2,COUNTA(OFFSET(DATA!$B$5,60*($A29-1)+30,0,24,12)),0)</f>
        <v>0</v>
      </c>
      <c r="AG29" s="151">
        <f ca="1">IF(OR($AC29=1,$AC29=2),COUNTA(OFFSET(DATA!$B$5,60*($A29-1)+30,13,24,12)),0)</f>
        <v>240</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240</v>
      </c>
      <c r="AF30" s="151">
        <f ca="1">IF($AC30=2,COUNTA(OFFSET(DATA!$B$5,60*($A30-1)+30,0,24,12)),0)</f>
        <v>0</v>
      </c>
      <c r="AG30" s="151">
        <f ca="1">IF(OR($AC30=1,$AC30=2),COUNTA(OFFSET(DATA!$B$5,60*($A30-1)+30,13,24,12)),0)</f>
        <v>240</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240</v>
      </c>
      <c r="AE31" s="151">
        <f ca="1">COUNTA(OFFSET(DATA!$B$5,60*($A31-1),13,24,12))</f>
        <v>240</v>
      </c>
      <c r="AF31" s="151">
        <f ca="1">IF($AC31=2,COUNTA(OFFSET(DATA!$B$5,60*($A31-1)+30,0,24,12)),0)</f>
        <v>240</v>
      </c>
      <c r="AG31" s="151">
        <f ca="1">IF(OR($AC31=1,$AC31=2),COUNTA(OFFSET(DATA!$B$5,60*($A31-1)+30,13,24,12)),0)</f>
        <v>240</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240</v>
      </c>
      <c r="AE32" s="151">
        <f ca="1">COUNTA(OFFSET(DATA!$B$5,60*($A32-1),13,24,12))</f>
        <v>240</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240</v>
      </c>
      <c r="AE33" s="151">
        <f ca="1">COUNTA(OFFSET(DATA!$B$5,60*($A33-1),13,24,12))</f>
        <v>240</v>
      </c>
      <c r="AF33" s="151">
        <f ca="1">IF($AC33=2,COUNTA(OFFSET(DATA!$B$5,60*($A33-1)+30,0,24,12)),0)</f>
        <v>240</v>
      </c>
      <c r="AG33" s="151">
        <f ca="1">IF(OR($AC33=1,$AC33=2),COUNTA(OFFSET(DATA!$B$5,60*($A33-1)+30,13,24,12)),0)</f>
        <v>240</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240</v>
      </c>
      <c r="AE34" s="151">
        <f ca="1">COUNTA(OFFSET(DATA!$B$5,60*($A34-1),13,24,12))</f>
        <v>240</v>
      </c>
      <c r="AF34" s="151">
        <f ca="1">IF($AC34=2,COUNTA(OFFSET(DATA!$B$5,60*($A34-1)+30,0,24,12)),0)</f>
        <v>240</v>
      </c>
      <c r="AG34" s="151">
        <f ca="1">IF(OR($AC34=1,$AC34=2),COUNTA(OFFSET(DATA!$B$5,60*($A34-1)+30,13,24,12)),0)</f>
        <v>240</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240</v>
      </c>
      <c r="AE35" s="151">
        <f ca="1">COUNTA(OFFSET(DATA!$B$5,60*($A35-1),13,24,12))</f>
        <v>240</v>
      </c>
      <c r="AF35" s="151">
        <f ca="1">IF($AC35=2,COUNTA(OFFSET(DATA!$B$5,60*($A35-1)+30,0,24,12)),0)</f>
        <v>240</v>
      </c>
      <c r="AG35" s="151">
        <f ca="1">IF(OR($AC35=1,$AC35=2),COUNTA(OFFSET(DATA!$B$5,60*($A35-1)+30,13,24,12)),0)</f>
        <v>240</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240</v>
      </c>
      <c r="AE36" s="151">
        <f ca="1">COUNTA(OFFSET(DATA!$B$5,60*($A36-1),13,24,12))</f>
        <v>240</v>
      </c>
      <c r="AF36" s="151">
        <f ca="1">IF($AC36=2,COUNTA(OFFSET(DATA!$B$5,60*($A36-1)+30,0,24,12)),0)</f>
        <v>240</v>
      </c>
      <c r="AG36" s="151">
        <f ca="1">IF(OR($AC36=1,$AC36=2),COUNTA(OFFSET(DATA!$B$5,60*($A36-1)+30,13,24,12)),0)</f>
        <v>240</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240</v>
      </c>
      <c r="AE37" s="151">
        <f ca="1">COUNTA(OFFSET(DATA!$B$5,60*($A37-1),13,24,12))</f>
        <v>240</v>
      </c>
      <c r="AF37" s="151">
        <f ca="1">IF($AC37=2,COUNTA(OFFSET(DATA!$B$5,60*($A37-1)+30,0,24,12)),0)</f>
        <v>240</v>
      </c>
      <c r="AG37" s="151">
        <f ca="1">IF(OR($AC37=1,$AC37=2),COUNTA(OFFSET(DATA!$B$5,60*($A37-1)+30,13,24,12)),0)</f>
        <v>240</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240</v>
      </c>
      <c r="AE38" s="151">
        <f ca="1">COUNTA(OFFSET(DATA!$B$5,60*($A38-1),13,24,12))</f>
        <v>240</v>
      </c>
      <c r="AF38" s="151">
        <f ca="1">IF($AC38=2,COUNTA(OFFSET(DATA!$B$5,60*($A38-1)+30,0,24,12)),0)</f>
        <v>240</v>
      </c>
      <c r="AG38" s="151">
        <f ca="1">IF(OR($AC38=1,$AC38=2),COUNTA(OFFSET(DATA!$B$5,60*($A38-1)+30,13,24,12)),0)</f>
        <v>240</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87" activePane="bottomRight" state="frozen"/>
      <selection pane="topRight" activeCell="B1" sqref="B1"/>
      <selection pane="bottomLeft" activeCell="A4" sqref="A4"/>
      <selection pane="bottomRight" activeCell="X215" sqref="X215:X238"/>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1" width="8.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243</v>
      </c>
      <c r="C1" s="42">
        <v>42509</v>
      </c>
      <c r="D1" s="43" t="s">
        <v>431</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3</v>
      </c>
      <c r="B4" s="53" t="s">
        <v>212</v>
      </c>
      <c r="C4" s="54"/>
      <c r="D4" s="54"/>
      <c r="E4" s="54"/>
      <c r="F4" s="54"/>
      <c r="G4" s="54"/>
      <c r="H4" s="54"/>
      <c r="I4" s="54"/>
      <c r="J4" s="54"/>
      <c r="K4" s="54"/>
      <c r="L4" s="54"/>
      <c r="M4" s="54"/>
      <c r="N4" s="41" t="s">
        <v>3</v>
      </c>
      <c r="O4" s="55" t="s">
        <v>212</v>
      </c>
      <c r="P4" s="55"/>
      <c r="Q4" s="55"/>
      <c r="R4" s="55"/>
      <c r="S4" s="55"/>
      <c r="T4" s="55"/>
      <c r="U4" s="55"/>
      <c r="V4" s="55"/>
      <c r="W4" s="55"/>
      <c r="X4" s="55"/>
      <c r="Y4" s="55"/>
      <c r="Z4" s="55"/>
      <c r="AA4" s="41" t="s">
        <v>3</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f>IF(U$29&gt;0,SUM($O5:U5),"")</f>
        <v>218</v>
      </c>
      <c r="I5" s="57">
        <f>IF(V$29&gt;0,SUM($O5:V5),"")</f>
        <v>245</v>
      </c>
      <c r="J5" s="57">
        <f>IF(W$29&gt;0,SUM($O5:W5),"")</f>
        <v>270</v>
      </c>
      <c r="K5" s="57">
        <f>IF(X$29&gt;0,SUM($O5:X5),"")</f>
        <v>294</v>
      </c>
      <c r="L5" s="57" t="str">
        <f>IF(Y$29&gt;0,SUM($O5:Y5),"")</f>
        <v/>
      </c>
      <c r="M5" s="57" t="str">
        <f>IF(Z$29&gt;0,SUM($O5:Z5),"")</f>
        <v/>
      </c>
      <c r="N5" s="56">
        <v>1</v>
      </c>
      <c r="O5" s="58">
        <v>29</v>
      </c>
      <c r="P5" s="58">
        <v>24</v>
      </c>
      <c r="Q5" s="71">
        <v>33</v>
      </c>
      <c r="R5" s="58">
        <v>40</v>
      </c>
      <c r="S5" s="58">
        <v>28</v>
      </c>
      <c r="T5" s="338">
        <v>35</v>
      </c>
      <c r="U5" s="361">
        <v>29</v>
      </c>
      <c r="V5" s="58">
        <v>27</v>
      </c>
      <c r="W5" s="58">
        <v>25</v>
      </c>
      <c r="X5" s="58">
        <v>24</v>
      </c>
      <c r="Y5" s="377"/>
      <c r="Z5" s="377"/>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f>IF(U$29&gt;0,SUM($O6:U6),"")</f>
        <v>57</v>
      </c>
      <c r="I6" s="57">
        <f>IF(V$29&gt;0,SUM($O6:V6),"")</f>
        <v>66</v>
      </c>
      <c r="J6" s="57">
        <f>IF(W$29&gt;0,SUM($O6:W6),"")</f>
        <v>79</v>
      </c>
      <c r="K6" s="57">
        <f>IF(X$29&gt;0,SUM($O6:X6),"")</f>
        <v>87</v>
      </c>
      <c r="L6" s="57" t="str">
        <f>IF(Y$29&gt;0,SUM($O6:Y6),"")</f>
        <v/>
      </c>
      <c r="M6" s="57" t="str">
        <f>IF(Z$29&gt;0,SUM($O6:Z6),"")</f>
        <v/>
      </c>
      <c r="N6" s="56">
        <v>2</v>
      </c>
      <c r="O6" s="58">
        <v>7</v>
      </c>
      <c r="P6" s="58">
        <v>8</v>
      </c>
      <c r="Q6" s="71">
        <v>12</v>
      </c>
      <c r="R6" s="58">
        <v>11</v>
      </c>
      <c r="S6" s="58">
        <v>9</v>
      </c>
      <c r="T6" s="338">
        <v>4</v>
      </c>
      <c r="U6" s="58">
        <v>6</v>
      </c>
      <c r="V6" s="58">
        <v>9</v>
      </c>
      <c r="W6" s="58">
        <v>13</v>
      </c>
      <c r="X6" s="58">
        <v>8</v>
      </c>
      <c r="Y6" s="58"/>
      <c r="Z6" s="377"/>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f>IF(U$29&gt;0,SUM($O7:U7),"")</f>
        <v>34</v>
      </c>
      <c r="I7" s="57">
        <f>IF(V$29&gt;0,SUM($O7:V7),"")</f>
        <v>38</v>
      </c>
      <c r="J7" s="57">
        <f>IF(W$29&gt;0,SUM($O7:W7),"")</f>
        <v>47</v>
      </c>
      <c r="K7" s="57">
        <f>IF(X$29&gt;0,SUM($O7:X7),"")</f>
        <v>51</v>
      </c>
      <c r="L7" s="57" t="str">
        <f>IF(Y$29&gt;0,SUM($O7:Y7),"")</f>
        <v/>
      </c>
      <c r="M7" s="57" t="str">
        <f>IF(Z$29&gt;0,SUM($O7:Z7),"")</f>
        <v/>
      </c>
      <c r="N7" s="56">
        <v>3</v>
      </c>
      <c r="O7" s="58">
        <v>3</v>
      </c>
      <c r="P7" s="58">
        <v>3</v>
      </c>
      <c r="Q7" s="71">
        <v>3</v>
      </c>
      <c r="R7" s="58">
        <v>6</v>
      </c>
      <c r="S7" s="58">
        <v>10</v>
      </c>
      <c r="T7" s="338">
        <v>5</v>
      </c>
      <c r="U7" s="58">
        <v>4</v>
      </c>
      <c r="V7" s="58">
        <v>4</v>
      </c>
      <c r="W7" s="58">
        <v>9</v>
      </c>
      <c r="X7" s="58">
        <v>4</v>
      </c>
      <c r="Y7" s="58"/>
      <c r="Z7" s="58"/>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f>IF(U$29&gt;0,SUM($O8:U8),"")</f>
        <v>51</v>
      </c>
      <c r="I8" s="57">
        <f>IF(V$29&gt;0,SUM($O8:V8),"")</f>
        <v>59</v>
      </c>
      <c r="J8" s="57">
        <f>IF(W$29&gt;0,SUM($O8:W8),"")</f>
        <v>64</v>
      </c>
      <c r="K8" s="57">
        <f>IF(X$29&gt;0,SUM($O8:X8),"")</f>
        <v>73</v>
      </c>
      <c r="L8" s="57" t="str">
        <f>IF(Y$29&gt;0,SUM($O8:Y8),"")</f>
        <v/>
      </c>
      <c r="M8" s="57" t="str">
        <f>IF(Z$29&gt;0,SUM($O8:Z8),"")</f>
        <v/>
      </c>
      <c r="N8" s="56">
        <v>4</v>
      </c>
      <c r="O8" s="58">
        <v>7</v>
      </c>
      <c r="P8" s="361">
        <v>7</v>
      </c>
      <c r="Q8" s="71">
        <v>12</v>
      </c>
      <c r="R8" s="58">
        <v>4</v>
      </c>
      <c r="S8" s="58">
        <v>8</v>
      </c>
      <c r="T8" s="338">
        <v>6</v>
      </c>
      <c r="U8" s="58">
        <v>7</v>
      </c>
      <c r="V8" s="58">
        <v>8</v>
      </c>
      <c r="W8" s="58">
        <v>5</v>
      </c>
      <c r="X8" s="58">
        <v>9</v>
      </c>
      <c r="Y8" s="58"/>
      <c r="Z8" s="58"/>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f>IF(U$29&gt;0,SUM($O9:U9),"")</f>
        <v>188</v>
      </c>
      <c r="I9" s="57">
        <f>IF(V$29&gt;0,SUM($O9:V9),"")</f>
        <v>203</v>
      </c>
      <c r="J9" s="57">
        <f>IF(W$29&gt;0,SUM($O9:W9),"")</f>
        <v>228</v>
      </c>
      <c r="K9" s="57">
        <f>IF(X$29&gt;0,SUM($O9:X9),"")</f>
        <v>257</v>
      </c>
      <c r="L9" s="57" t="str">
        <f>IF(Y$29&gt;0,SUM($O9:Y9),"")</f>
        <v/>
      </c>
      <c r="M9" s="57" t="str">
        <f>IF(Z$29&gt;0,SUM($O9:Z9),"")</f>
        <v/>
      </c>
      <c r="N9" s="56">
        <v>5</v>
      </c>
      <c r="O9" s="58">
        <v>15</v>
      </c>
      <c r="P9" s="58">
        <v>26</v>
      </c>
      <c r="Q9" s="71">
        <v>22</v>
      </c>
      <c r="R9" s="58">
        <v>34</v>
      </c>
      <c r="S9" s="58">
        <v>30</v>
      </c>
      <c r="T9" s="338">
        <v>34</v>
      </c>
      <c r="U9" s="58">
        <v>27</v>
      </c>
      <c r="V9" s="58">
        <v>15</v>
      </c>
      <c r="W9" s="58">
        <v>25</v>
      </c>
      <c r="X9" s="58">
        <v>29</v>
      </c>
      <c r="Y9" s="58"/>
      <c r="Z9" s="58"/>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f>IF(U$29&gt;0,SUM($O10:U10),"")</f>
        <v>45</v>
      </c>
      <c r="I10" s="57">
        <f>IF(V$29&gt;0,SUM($O10:V10),"")</f>
        <v>52</v>
      </c>
      <c r="J10" s="57">
        <f>IF(W$29&gt;0,SUM($O10:W10),"")</f>
        <v>60</v>
      </c>
      <c r="K10" s="57">
        <f>IF(X$29&gt;0,SUM($O10:X10),"")</f>
        <v>64</v>
      </c>
      <c r="L10" s="57" t="str">
        <f>IF(Y$29&gt;0,SUM($O10:Y10),"")</f>
        <v/>
      </c>
      <c r="M10" s="57" t="str">
        <f>IF(Z$29&gt;0,SUM($O10:Z10),"")</f>
        <v/>
      </c>
      <c r="N10" s="56">
        <v>6</v>
      </c>
      <c r="O10" s="58">
        <v>6</v>
      </c>
      <c r="P10" s="58">
        <v>10</v>
      </c>
      <c r="Q10" s="71">
        <v>2</v>
      </c>
      <c r="R10" s="58">
        <v>3</v>
      </c>
      <c r="S10" s="58">
        <v>11</v>
      </c>
      <c r="T10" s="338">
        <v>9</v>
      </c>
      <c r="U10" s="58">
        <v>4</v>
      </c>
      <c r="V10" s="58">
        <v>7</v>
      </c>
      <c r="W10" s="58">
        <v>8</v>
      </c>
      <c r="X10" s="58">
        <v>4</v>
      </c>
      <c r="Y10" s="58"/>
      <c r="Z10" s="58"/>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f>IF(U$29&gt;0,SUM($O11:U11),"")</f>
        <v>39</v>
      </c>
      <c r="I11" s="57">
        <f>IF(V$29&gt;0,SUM($O11:V11),"")</f>
        <v>43</v>
      </c>
      <c r="J11" s="57">
        <f>IF(W$29&gt;0,SUM($O11:W11),"")</f>
        <v>49</v>
      </c>
      <c r="K11" s="57">
        <f>IF(X$29&gt;0,SUM($O11:X11),"")</f>
        <v>58</v>
      </c>
      <c r="L11" s="57" t="str">
        <f>IF(Y$29&gt;0,SUM($O11:Y11),"")</f>
        <v/>
      </c>
      <c r="M11" s="57" t="str">
        <f>IF(Z$29&gt;0,SUM($O11:Z11),"")</f>
        <v/>
      </c>
      <c r="N11" s="56">
        <v>7</v>
      </c>
      <c r="O11" s="58">
        <v>1</v>
      </c>
      <c r="P11" s="58">
        <v>6</v>
      </c>
      <c r="Q11" s="71">
        <v>6</v>
      </c>
      <c r="R11" s="58">
        <v>11</v>
      </c>
      <c r="S11" s="58">
        <v>5</v>
      </c>
      <c r="T11" s="338">
        <v>0</v>
      </c>
      <c r="U11" s="58">
        <v>10</v>
      </c>
      <c r="V11" s="58">
        <v>4</v>
      </c>
      <c r="W11" s="58">
        <v>6</v>
      </c>
      <c r="X11" s="58">
        <v>9</v>
      </c>
      <c r="Y11" s="58"/>
      <c r="Z11" s="58"/>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f>IF(U$29&gt;0,SUM($O12:U12),"")</f>
        <v>800</v>
      </c>
      <c r="I12" s="57">
        <f>IF(V$29&gt;0,SUM($O12:V12),"")</f>
        <v>913</v>
      </c>
      <c r="J12" s="57">
        <f>IF(W$29&gt;0,SUM($O12:W12),"")</f>
        <v>1009</v>
      </c>
      <c r="K12" s="57">
        <f>IF(X$29&gt;0,SUM($O12:X12),"")</f>
        <v>1133</v>
      </c>
      <c r="L12" s="57" t="str">
        <f>IF(Y$29&gt;0,SUM($O12:Y12),"")</f>
        <v/>
      </c>
      <c r="M12" s="57" t="str">
        <f>IF(Z$29&gt;0,SUM($O12:Z12),"")</f>
        <v/>
      </c>
      <c r="N12" s="56">
        <v>8</v>
      </c>
      <c r="O12" s="58">
        <v>120</v>
      </c>
      <c r="P12" s="58">
        <v>106</v>
      </c>
      <c r="Q12" s="71">
        <v>118</v>
      </c>
      <c r="R12" s="58">
        <v>110</v>
      </c>
      <c r="S12" s="58">
        <v>118</v>
      </c>
      <c r="T12" s="338">
        <v>113</v>
      </c>
      <c r="U12" s="58">
        <v>115</v>
      </c>
      <c r="V12" s="58">
        <v>113</v>
      </c>
      <c r="W12" s="58">
        <v>96</v>
      </c>
      <c r="X12" s="58">
        <v>124</v>
      </c>
      <c r="Y12" s="58"/>
      <c r="Z12" s="58"/>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f>IF(U$29&gt;0,SUM($O13:U13),"")</f>
        <v>141</v>
      </c>
      <c r="I13" s="57">
        <f>IF(V$29&gt;0,SUM($O13:V13),"")</f>
        <v>147</v>
      </c>
      <c r="J13" s="57">
        <f>IF(W$29&gt;0,SUM($O13:W13),"")</f>
        <v>157</v>
      </c>
      <c r="K13" s="57">
        <f>IF(X$29&gt;0,SUM($O13:X13),"")</f>
        <v>166</v>
      </c>
      <c r="L13" s="57" t="str">
        <f>IF(Y$29&gt;0,SUM($O13:Y13),"")</f>
        <v/>
      </c>
      <c r="M13" s="57" t="str">
        <f>IF(Z$29&gt;0,SUM($O13:Z13),"")</f>
        <v/>
      </c>
      <c r="N13" s="56">
        <v>9</v>
      </c>
      <c r="O13" s="58">
        <v>25</v>
      </c>
      <c r="P13" s="58">
        <v>21</v>
      </c>
      <c r="Q13" s="71">
        <v>20</v>
      </c>
      <c r="R13" s="58">
        <v>18</v>
      </c>
      <c r="S13" s="58">
        <v>18</v>
      </c>
      <c r="T13" s="338">
        <v>24</v>
      </c>
      <c r="U13" s="58">
        <v>15</v>
      </c>
      <c r="V13" s="58">
        <v>6</v>
      </c>
      <c r="W13" s="58">
        <v>10</v>
      </c>
      <c r="X13" s="58">
        <v>9</v>
      </c>
      <c r="Y13" s="58"/>
      <c r="Z13" s="58"/>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f>IF(U$29&gt;0,SUM($O14:U14),"")</f>
        <v>204</v>
      </c>
      <c r="I14" s="57">
        <f>IF(V$29&gt;0,SUM($O14:V14),"")</f>
        <v>225</v>
      </c>
      <c r="J14" s="57">
        <f>IF(W$29&gt;0,SUM($O14:W14),"")</f>
        <v>247</v>
      </c>
      <c r="K14" s="57">
        <f>IF(X$29&gt;0,SUM($O14:X14),"")</f>
        <v>267</v>
      </c>
      <c r="L14" s="57" t="str">
        <f>IF(Y$29&gt;0,SUM($O14:Y14),"")</f>
        <v/>
      </c>
      <c r="M14" s="57" t="str">
        <f>IF(Z$29&gt;0,SUM($O14:Z14),"")</f>
        <v/>
      </c>
      <c r="N14" s="56">
        <v>10</v>
      </c>
      <c r="O14" s="58">
        <v>20</v>
      </c>
      <c r="P14" s="58">
        <v>35</v>
      </c>
      <c r="Q14" s="71">
        <v>32</v>
      </c>
      <c r="R14" s="58">
        <v>36</v>
      </c>
      <c r="S14" s="58">
        <v>33</v>
      </c>
      <c r="T14" s="338">
        <v>22</v>
      </c>
      <c r="U14" s="58">
        <v>26</v>
      </c>
      <c r="V14" s="58">
        <v>21</v>
      </c>
      <c r="W14" s="58">
        <v>22</v>
      </c>
      <c r="X14" s="58">
        <v>20</v>
      </c>
      <c r="Y14" s="58"/>
      <c r="Z14" s="58"/>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f>IF(U$29&gt;0,SUM($O15:U15),"")</f>
        <v>370</v>
      </c>
      <c r="I15" s="57">
        <f>IF(V$29&gt;0,SUM($O15:V15),"")</f>
        <v>427</v>
      </c>
      <c r="J15" s="57">
        <f>IF(W$29&gt;0,SUM($O15:W15),"")</f>
        <v>481</v>
      </c>
      <c r="K15" s="57">
        <f>IF(X$29&gt;0,SUM($O15:X15),"")</f>
        <v>544</v>
      </c>
      <c r="L15" s="57" t="str">
        <f>IF(Y$29&gt;0,SUM($O15:Y15),"")</f>
        <v/>
      </c>
      <c r="M15" s="57" t="str">
        <f>IF(Z$29&gt;0,SUM($O15:Z15),"")</f>
        <v/>
      </c>
      <c r="N15" s="56">
        <v>11</v>
      </c>
      <c r="O15" s="58">
        <v>62</v>
      </c>
      <c r="P15" s="58">
        <v>35</v>
      </c>
      <c r="Q15" s="71">
        <v>43</v>
      </c>
      <c r="R15" s="58">
        <v>55</v>
      </c>
      <c r="S15" s="58">
        <v>63</v>
      </c>
      <c r="T15" s="338">
        <v>61</v>
      </c>
      <c r="U15" s="58">
        <v>51</v>
      </c>
      <c r="V15" s="58">
        <v>57</v>
      </c>
      <c r="W15" s="58">
        <v>54</v>
      </c>
      <c r="X15" s="58">
        <v>63</v>
      </c>
      <c r="Y15" s="58"/>
      <c r="Z15" s="58"/>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f>IF(U$29&gt;0,SUM($O16:U16),"")</f>
        <v>1045</v>
      </c>
      <c r="I16" s="57">
        <f>IF(V$29&gt;0,SUM($O16:V16),"")</f>
        <v>1152</v>
      </c>
      <c r="J16" s="57">
        <f>IF(W$29&gt;0,SUM($O16:W16),"")</f>
        <v>1274</v>
      </c>
      <c r="K16" s="57">
        <f>IF(X$29&gt;0,SUM($O16:X16),"")</f>
        <v>1399</v>
      </c>
      <c r="L16" s="57" t="str">
        <f>IF(Y$29&gt;0,SUM($O16:Y16),"")</f>
        <v/>
      </c>
      <c r="M16" s="57" t="str">
        <f>IF(Z$29&gt;0,SUM($O16:Z16),"")</f>
        <v/>
      </c>
      <c r="N16" s="56">
        <v>12</v>
      </c>
      <c r="O16" s="361">
        <v>141</v>
      </c>
      <c r="P16" s="361">
        <v>140</v>
      </c>
      <c r="Q16" s="71">
        <v>146</v>
      </c>
      <c r="R16" s="58">
        <v>188</v>
      </c>
      <c r="S16" s="58">
        <v>159</v>
      </c>
      <c r="T16" s="338">
        <v>125</v>
      </c>
      <c r="U16" s="58">
        <v>146</v>
      </c>
      <c r="V16" s="58">
        <v>107</v>
      </c>
      <c r="W16" s="58">
        <v>122</v>
      </c>
      <c r="X16" s="58">
        <v>125</v>
      </c>
      <c r="Y16" s="58"/>
      <c r="Z16" s="58"/>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f>IF(U$29&gt;0,SUM($O17:U17),"")</f>
        <v>177</v>
      </c>
      <c r="I17" s="57">
        <f>IF(V$29&gt;0,SUM($O17:V17),"")</f>
        <v>184</v>
      </c>
      <c r="J17" s="57">
        <f>IF(W$29&gt;0,SUM($O17:W17),"")</f>
        <v>199</v>
      </c>
      <c r="K17" s="57">
        <f>IF(X$29&gt;0,SUM($O17:X17),"")</f>
        <v>214</v>
      </c>
      <c r="L17" s="57" t="str">
        <f>IF(Y$29&gt;0,SUM($O17:Y17),"")</f>
        <v/>
      </c>
      <c r="M17" s="57" t="str">
        <f>IF(Z$29&gt;0,SUM($O17:Z17),"")</f>
        <v/>
      </c>
      <c r="N17" s="56">
        <v>13</v>
      </c>
      <c r="O17" s="58">
        <v>25</v>
      </c>
      <c r="P17" s="58">
        <v>32</v>
      </c>
      <c r="Q17" s="71">
        <v>30</v>
      </c>
      <c r="R17" s="58">
        <v>35</v>
      </c>
      <c r="S17" s="58">
        <v>26</v>
      </c>
      <c r="T17" s="338">
        <v>19</v>
      </c>
      <c r="U17" s="58">
        <v>10</v>
      </c>
      <c r="V17" s="58">
        <v>7</v>
      </c>
      <c r="W17" s="58">
        <v>15</v>
      </c>
      <c r="X17" s="58">
        <v>15</v>
      </c>
      <c r="Y17" s="58"/>
      <c r="Z17" s="58"/>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f>IF(U$29&gt;0,SUM($O18:U18),"")</f>
        <v>451</v>
      </c>
      <c r="I18" s="57">
        <f>IF(V$29&gt;0,SUM($O18:V18),"")</f>
        <v>500</v>
      </c>
      <c r="J18" s="57">
        <f>IF(W$29&gt;0,SUM($O18:W18),"")</f>
        <v>579</v>
      </c>
      <c r="K18" s="57">
        <f>IF(X$29&gt;0,SUM($O18:X18),"")</f>
        <v>640</v>
      </c>
      <c r="L18" s="57" t="str">
        <f>IF(Y$29&gt;0,SUM($O18:Y18),"")</f>
        <v/>
      </c>
      <c r="M18" s="57" t="str">
        <f>IF(Z$29&gt;0,SUM($O18:Z18),"")</f>
        <v/>
      </c>
      <c r="N18" s="56">
        <v>14</v>
      </c>
      <c r="O18" s="58">
        <v>69</v>
      </c>
      <c r="P18" s="58">
        <v>65</v>
      </c>
      <c r="Q18" s="71">
        <v>46</v>
      </c>
      <c r="R18" s="58">
        <v>70</v>
      </c>
      <c r="S18" s="58">
        <v>76</v>
      </c>
      <c r="T18" s="338">
        <v>67</v>
      </c>
      <c r="U18" s="58">
        <v>58</v>
      </c>
      <c r="V18" s="58">
        <v>49</v>
      </c>
      <c r="W18" s="58">
        <v>79</v>
      </c>
      <c r="X18" s="58">
        <v>61</v>
      </c>
      <c r="Y18" s="58"/>
      <c r="Z18" s="58"/>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f>IF(U$29&gt;0,SUM($O19:U19),"")</f>
        <v>567</v>
      </c>
      <c r="I19" s="57">
        <f>IF(V$29&gt;0,SUM($O19:V19),"")</f>
        <v>668</v>
      </c>
      <c r="J19" s="57">
        <f>IF(W$29&gt;0,SUM($O19:W19),"")</f>
        <v>763</v>
      </c>
      <c r="K19" s="57">
        <f>IF(X$29&gt;0,SUM($O19:X19),"")</f>
        <v>862</v>
      </c>
      <c r="L19" s="57" t="str">
        <f>IF(Y$29&gt;0,SUM($O19:Y19),"")</f>
        <v/>
      </c>
      <c r="M19" s="57" t="str">
        <f>IF(Z$29&gt;0,SUM($O19:Z19),"")</f>
        <v/>
      </c>
      <c r="N19" s="56">
        <v>15</v>
      </c>
      <c r="O19" s="58">
        <v>58</v>
      </c>
      <c r="P19" s="361">
        <v>87</v>
      </c>
      <c r="Q19" s="71">
        <v>93</v>
      </c>
      <c r="R19" s="58">
        <v>80</v>
      </c>
      <c r="S19" s="58">
        <v>90</v>
      </c>
      <c r="T19" s="338">
        <v>102</v>
      </c>
      <c r="U19" s="58">
        <v>57</v>
      </c>
      <c r="V19" s="58">
        <v>101</v>
      </c>
      <c r="W19" s="58">
        <v>95</v>
      </c>
      <c r="X19" s="58">
        <v>99</v>
      </c>
      <c r="Y19" s="58"/>
      <c r="Z19" s="58"/>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f>IF(U$29&gt;0,SUM($O20:U20),"")</f>
        <v>257</v>
      </c>
      <c r="I20" s="57">
        <f>IF(V$29&gt;0,SUM($O20:V20),"")</f>
        <v>282</v>
      </c>
      <c r="J20" s="57">
        <f>IF(W$29&gt;0,SUM($O20:W20),"")</f>
        <v>311</v>
      </c>
      <c r="K20" s="57">
        <f>IF(X$29&gt;0,SUM($O20:X20),"")</f>
        <v>340</v>
      </c>
      <c r="L20" s="57" t="str">
        <f>IF(Y$29&gt;0,SUM($O20:Y20),"")</f>
        <v/>
      </c>
      <c r="M20" s="57" t="str">
        <f>IF(Z$29&gt;0,SUM($O20:Z20),"")</f>
        <v/>
      </c>
      <c r="N20" s="56">
        <v>16</v>
      </c>
      <c r="O20" s="58">
        <v>35</v>
      </c>
      <c r="P20" s="58">
        <v>52</v>
      </c>
      <c r="Q20" s="71">
        <v>24</v>
      </c>
      <c r="R20" s="58">
        <v>35</v>
      </c>
      <c r="S20" s="58">
        <v>42</v>
      </c>
      <c r="T20" s="338">
        <v>37</v>
      </c>
      <c r="U20" s="58">
        <v>32</v>
      </c>
      <c r="V20" s="58">
        <v>25</v>
      </c>
      <c r="W20" s="58">
        <v>29</v>
      </c>
      <c r="X20" s="58">
        <v>29</v>
      </c>
      <c r="Y20" s="58"/>
      <c r="Z20" s="58"/>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f>IF(U$29&gt;0,SUM($O21:U21),"")</f>
        <v>334</v>
      </c>
      <c r="I21" s="57">
        <f>IF(V$29&gt;0,SUM($O21:V21),"")</f>
        <v>360</v>
      </c>
      <c r="J21" s="57">
        <f>IF(W$29&gt;0,SUM($O21:W21),"")</f>
        <v>398</v>
      </c>
      <c r="K21" s="57">
        <f>IF(X$29&gt;0,SUM($O21:X21),"")</f>
        <v>434</v>
      </c>
      <c r="L21" s="57" t="str">
        <f>IF(Y$29&gt;0,SUM($O21:Y21),"")</f>
        <v/>
      </c>
      <c r="M21" s="57" t="str">
        <f>IF(Z$29&gt;0,SUM($O21:Z21),"")</f>
        <v/>
      </c>
      <c r="N21" s="56">
        <v>17</v>
      </c>
      <c r="O21" s="58">
        <v>42</v>
      </c>
      <c r="P21" s="58">
        <v>58</v>
      </c>
      <c r="Q21" s="71">
        <v>46</v>
      </c>
      <c r="R21" s="58">
        <v>46</v>
      </c>
      <c r="S21" s="58">
        <v>55</v>
      </c>
      <c r="T21" s="338">
        <v>54</v>
      </c>
      <c r="U21" s="58">
        <v>33</v>
      </c>
      <c r="V21" s="58">
        <v>26</v>
      </c>
      <c r="W21" s="58">
        <v>38</v>
      </c>
      <c r="X21" s="58">
        <v>36</v>
      </c>
      <c r="Y21" s="58"/>
      <c r="Z21" s="58"/>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f>IF(U$29&gt;0,SUM($O22:U22),"")</f>
        <v>264</v>
      </c>
      <c r="I22" s="57">
        <f>IF(V$29&gt;0,SUM($O22:V22),"")</f>
        <v>290</v>
      </c>
      <c r="J22" s="57">
        <f>IF(W$29&gt;0,SUM($O22:W22),"")</f>
        <v>329</v>
      </c>
      <c r="K22" s="57">
        <f>IF(X$29&gt;0,SUM($O22:X22),"")</f>
        <v>365</v>
      </c>
      <c r="L22" s="57" t="str">
        <f>IF(Y$29&gt;0,SUM($O22:Y22),"")</f>
        <v/>
      </c>
      <c r="M22" s="57" t="str">
        <f>IF(Z$29&gt;0,SUM($O22:Z22),"")</f>
        <v/>
      </c>
      <c r="N22" s="56">
        <v>18</v>
      </c>
      <c r="O22" s="58">
        <v>40</v>
      </c>
      <c r="P22" s="58">
        <v>35</v>
      </c>
      <c r="Q22" s="71">
        <v>38</v>
      </c>
      <c r="R22" s="58">
        <v>44</v>
      </c>
      <c r="S22" s="58">
        <v>37</v>
      </c>
      <c r="T22" s="338">
        <v>34</v>
      </c>
      <c r="U22" s="58">
        <v>36</v>
      </c>
      <c r="V22" s="58">
        <v>26</v>
      </c>
      <c r="W22" s="58">
        <v>39</v>
      </c>
      <c r="X22" s="58">
        <v>36</v>
      </c>
      <c r="Y22" s="58"/>
      <c r="Z22" s="58"/>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f>IF(U$29&gt;0,SUM($O23:U23),"")</f>
        <v>46</v>
      </c>
      <c r="I23" s="57">
        <f>IF(V$29&gt;0,SUM($O23:V23),"")</f>
        <v>48</v>
      </c>
      <c r="J23" s="57">
        <f>IF(W$29&gt;0,SUM($O23:W23),"")</f>
        <v>55</v>
      </c>
      <c r="K23" s="57">
        <f>IF(X$29&gt;0,SUM($O23:X23),"")</f>
        <v>62</v>
      </c>
      <c r="L23" s="57" t="str">
        <f>IF(Y$29&gt;0,SUM($O23:Y23),"")</f>
        <v/>
      </c>
      <c r="M23" s="57" t="str">
        <f>IF(Z$29&gt;0,SUM($O23:Z23),"")</f>
        <v/>
      </c>
      <c r="N23" s="56">
        <v>19</v>
      </c>
      <c r="O23" s="58">
        <v>5</v>
      </c>
      <c r="P23" s="58">
        <v>7</v>
      </c>
      <c r="Q23" s="71">
        <v>8</v>
      </c>
      <c r="R23" s="58">
        <v>8</v>
      </c>
      <c r="S23" s="58">
        <v>9</v>
      </c>
      <c r="T23" s="338">
        <v>5</v>
      </c>
      <c r="U23" s="58">
        <v>4</v>
      </c>
      <c r="V23" s="58">
        <v>2</v>
      </c>
      <c r="W23" s="58">
        <v>7</v>
      </c>
      <c r="X23" s="58">
        <v>7</v>
      </c>
      <c r="Y23" s="58"/>
      <c r="Z23" s="58"/>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f>IF(U$29&gt;0,SUM($O24:U24),"")</f>
        <v>94</v>
      </c>
      <c r="I24" s="57">
        <f>IF(V$29&gt;0,SUM($O24:V24),"")</f>
        <v>104</v>
      </c>
      <c r="J24" s="57">
        <f>IF(W$29&gt;0,SUM($O24:W24),"")</f>
        <v>115</v>
      </c>
      <c r="K24" s="57">
        <f>IF(X$29&gt;0,SUM($O24:X24),"")</f>
        <v>128</v>
      </c>
      <c r="L24" s="57" t="str">
        <f>IF(Y$29&gt;0,SUM($O24:Y24),"")</f>
        <v/>
      </c>
      <c r="M24" s="57" t="str">
        <f>IF(Z$29&gt;0,SUM($O24:Z24),"")</f>
        <v/>
      </c>
      <c r="N24" s="56">
        <v>20</v>
      </c>
      <c r="O24" s="58">
        <v>7</v>
      </c>
      <c r="P24" s="58">
        <v>10</v>
      </c>
      <c r="Q24" s="71">
        <v>13</v>
      </c>
      <c r="R24" s="58">
        <v>19</v>
      </c>
      <c r="S24" s="58">
        <v>22</v>
      </c>
      <c r="T24" s="338">
        <v>13</v>
      </c>
      <c r="U24" s="58">
        <v>10</v>
      </c>
      <c r="V24" s="58">
        <v>10</v>
      </c>
      <c r="W24" s="58">
        <v>11</v>
      </c>
      <c r="X24" s="58">
        <v>13</v>
      </c>
      <c r="Y24" s="58"/>
      <c r="Z24" s="58"/>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f>IF(U$29&gt;0,SUM($O25:U25),"")</f>
        <v>258</v>
      </c>
      <c r="I25" s="57">
        <f>IF(V$29&gt;0,SUM($O25:V25),"")</f>
        <v>309</v>
      </c>
      <c r="J25" s="57">
        <f>IF(W$29&gt;0,SUM($O25:W25),"")</f>
        <v>345</v>
      </c>
      <c r="K25" s="57">
        <f>IF(X$29&gt;0,SUM($O25:X25),"")</f>
        <v>389</v>
      </c>
      <c r="L25" s="57" t="str">
        <f>IF(Y$29&gt;0,SUM($O25:Y25),"")</f>
        <v/>
      </c>
      <c r="M25" s="57" t="str">
        <f>IF(Z$29&gt;0,SUM($O25:Z25),"")</f>
        <v/>
      </c>
      <c r="N25" s="56">
        <v>21</v>
      </c>
      <c r="O25" s="58">
        <v>32</v>
      </c>
      <c r="P25" s="58">
        <v>39</v>
      </c>
      <c r="Q25" s="71">
        <v>36</v>
      </c>
      <c r="R25" s="58">
        <v>35</v>
      </c>
      <c r="S25" s="58">
        <v>43</v>
      </c>
      <c r="T25" s="338">
        <v>40</v>
      </c>
      <c r="U25" s="58">
        <v>33</v>
      </c>
      <c r="V25" s="58">
        <v>51</v>
      </c>
      <c r="W25" s="58">
        <v>36</v>
      </c>
      <c r="X25" s="58">
        <v>44</v>
      </c>
      <c r="Y25" s="58"/>
      <c r="Z25" s="58"/>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f>IF(U$29&gt;0,SUM($O26:U26),"")</f>
        <v>778</v>
      </c>
      <c r="I26" s="57">
        <f>IF(V$29&gt;0,SUM($O26:V26),"")</f>
        <v>866</v>
      </c>
      <c r="J26" s="57">
        <f>IF(W$29&gt;0,SUM($O26:W26),"")</f>
        <v>973</v>
      </c>
      <c r="K26" s="57">
        <f>IF(X$29&gt;0,SUM($O26:X26),"")</f>
        <v>1103</v>
      </c>
      <c r="L26" s="57" t="str">
        <f>IF(Y$29&gt;0,SUM($O26:Y26),"")</f>
        <v/>
      </c>
      <c r="M26" s="57" t="str">
        <f>IF(Z$29&gt;0,SUM($O26:Z26),"")</f>
        <v/>
      </c>
      <c r="N26" s="56">
        <v>22</v>
      </c>
      <c r="O26" s="58">
        <v>96</v>
      </c>
      <c r="P26" s="58">
        <v>109</v>
      </c>
      <c r="Q26" s="71">
        <v>102</v>
      </c>
      <c r="R26" s="58">
        <v>118</v>
      </c>
      <c r="S26" s="58">
        <v>133</v>
      </c>
      <c r="T26" s="425">
        <v>113</v>
      </c>
      <c r="U26" s="361">
        <v>107</v>
      </c>
      <c r="V26" s="58">
        <v>88</v>
      </c>
      <c r="W26" s="58">
        <v>107</v>
      </c>
      <c r="X26" s="58">
        <v>130</v>
      </c>
      <c r="Y26" s="58"/>
      <c r="Z26" s="377"/>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f>IF(U$29&gt;0,SUM($O27:U27),"")</f>
        <v>1312</v>
      </c>
      <c r="I27" s="57">
        <f>IF(V$29&gt;0,SUM($O27:V27),"")</f>
        <v>1450</v>
      </c>
      <c r="J27" s="57">
        <f>IF(W$29&gt;0,SUM($O27:W27),"")</f>
        <v>1631</v>
      </c>
      <c r="K27" s="57">
        <f>IF(X$29&gt;0,SUM($O27:X27),"")</f>
        <v>1804</v>
      </c>
      <c r="L27" s="57" t="str">
        <f>IF(Y$29&gt;0,SUM($O27:Y27),"")</f>
        <v/>
      </c>
      <c r="M27" s="57" t="str">
        <f>IF(Z$29&gt;0,SUM($O27:Z27),"")</f>
        <v/>
      </c>
      <c r="N27" s="56">
        <v>23</v>
      </c>
      <c r="O27" s="58">
        <v>169</v>
      </c>
      <c r="P27" s="58">
        <v>182</v>
      </c>
      <c r="Q27" s="71">
        <v>199</v>
      </c>
      <c r="R27" s="58">
        <v>225</v>
      </c>
      <c r="S27" s="58">
        <v>190</v>
      </c>
      <c r="T27" s="338">
        <v>216</v>
      </c>
      <c r="U27" s="361">
        <v>131</v>
      </c>
      <c r="V27" s="58">
        <v>138</v>
      </c>
      <c r="W27" s="361">
        <v>181</v>
      </c>
      <c r="X27" s="58">
        <v>173</v>
      </c>
      <c r="Y27" s="58"/>
      <c r="Z27" s="377"/>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f>IF(U$29&gt;0,SUM($O28:U28),"")</f>
        <v>158</v>
      </c>
      <c r="I28" s="57">
        <f>IF(V$29&gt;0,SUM($O28:V28),"")</f>
        <v>172</v>
      </c>
      <c r="J28" s="57">
        <f>IF(W$29&gt;0,SUM($O28:W28),"")</f>
        <v>190</v>
      </c>
      <c r="K28" s="57">
        <f>IF(X$29&gt;0,SUM($O28:X28),"")</f>
        <v>213</v>
      </c>
      <c r="L28" s="57" t="str">
        <f>IF(Y$29&gt;0,SUM($O28:Y28),"")</f>
        <v/>
      </c>
      <c r="M28" s="57" t="str">
        <f>IF(Z$29&gt;0,SUM($O28:Z28),"")</f>
        <v/>
      </c>
      <c r="N28" s="56">
        <v>24</v>
      </c>
      <c r="O28" s="58">
        <v>18</v>
      </c>
      <c r="P28" s="58">
        <v>23</v>
      </c>
      <c r="Q28" s="71">
        <v>19</v>
      </c>
      <c r="R28" s="58">
        <v>26</v>
      </c>
      <c r="S28" s="58">
        <v>20</v>
      </c>
      <c r="T28" s="338">
        <v>25</v>
      </c>
      <c r="U28" s="58">
        <v>27</v>
      </c>
      <c r="V28" s="58">
        <v>14</v>
      </c>
      <c r="W28" s="58">
        <v>18</v>
      </c>
      <c r="X28" s="58">
        <v>23</v>
      </c>
      <c r="Y28" s="377"/>
      <c r="Z28" s="377"/>
      <c r="AA28" s="56">
        <v>24</v>
      </c>
      <c r="AB28" s="59"/>
      <c r="AC28" s="15">
        <v>19</v>
      </c>
      <c r="AD28" s="15">
        <v>55</v>
      </c>
    </row>
    <row r="29" spans="1:30" x14ac:dyDescent="0.2">
      <c r="A29" s="61" t="s">
        <v>2</v>
      </c>
      <c r="B29" s="62">
        <f>SUM(B5:B28)</f>
        <v>1032</v>
      </c>
      <c r="C29" s="62">
        <f t="shared" ref="C29:M29" si="0">SUM(C5:C28)</f>
        <v>2152</v>
      </c>
      <c r="D29" s="62">
        <f>SUM(D5:D28)</f>
        <v>3255</v>
      </c>
      <c r="E29" s="378">
        <f t="shared" si="0"/>
        <v>4512</v>
      </c>
      <c r="F29" s="62">
        <f>SUM(F5:F28)</f>
        <v>5747</v>
      </c>
      <c r="G29" s="360">
        <f>SUM(G5:G28)</f>
        <v>6910</v>
      </c>
      <c r="H29" s="62">
        <f t="shared" si="0"/>
        <v>7888</v>
      </c>
      <c r="I29" s="62">
        <f t="shared" si="0"/>
        <v>8803</v>
      </c>
      <c r="J29" s="62">
        <f t="shared" si="0"/>
        <v>9853</v>
      </c>
      <c r="K29" s="62">
        <f t="shared" si="0"/>
        <v>10947</v>
      </c>
      <c r="L29" s="62">
        <f t="shared" si="0"/>
        <v>0</v>
      </c>
      <c r="M29" s="62">
        <f t="shared" si="0"/>
        <v>0</v>
      </c>
      <c r="N29" s="61" t="s">
        <v>2</v>
      </c>
      <c r="O29" s="378">
        <v>969</v>
      </c>
      <c r="P29" s="378">
        <f>SUM(P5:P28)</f>
        <v>1120</v>
      </c>
      <c r="Q29" s="378">
        <f>SUM(Q5:Q28)</f>
        <v>1103</v>
      </c>
      <c r="R29" s="378">
        <f>SUM(R5:R28)</f>
        <v>1257</v>
      </c>
      <c r="S29" s="378">
        <f t="shared" ref="S29:X29" si="1">SUM(S5:S28)</f>
        <v>1235</v>
      </c>
      <c r="T29" s="378">
        <f t="shared" si="1"/>
        <v>1163</v>
      </c>
      <c r="U29" s="378">
        <f t="shared" si="1"/>
        <v>978</v>
      </c>
      <c r="V29" s="378">
        <f t="shared" si="1"/>
        <v>915</v>
      </c>
      <c r="W29" s="378">
        <f t="shared" si="1"/>
        <v>1050</v>
      </c>
      <c r="X29" s="378">
        <f t="shared" si="1"/>
        <v>1094</v>
      </c>
      <c r="Y29" s="378">
        <f>SUM(Y5:Y28)</f>
        <v>0</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f>IF(U$29&gt;0,SUM($O35:U35),"")</f>
        <v>869</v>
      </c>
      <c r="I35" s="57">
        <f>IF(V$29&gt;0,SUM($O35:V35),"")</f>
        <v>986</v>
      </c>
      <c r="J35" s="57">
        <f>IF(W$29&gt;0,SUM($O35:W35),"")</f>
        <v>1099</v>
      </c>
      <c r="K35" s="57">
        <f>IF(X$29&gt;0,SUM($O35:X35),"")</f>
        <v>1206</v>
      </c>
      <c r="L35" s="57" t="str">
        <f>IF(Y$29&gt;0,SUM($O35:Y35),"")</f>
        <v/>
      </c>
      <c r="M35" s="57" t="str">
        <f>IF(Z$29&gt;0,SUM($O35:Z35),"")</f>
        <v/>
      </c>
      <c r="N35" s="65">
        <v>1</v>
      </c>
      <c r="O35" s="58">
        <v>112</v>
      </c>
      <c r="P35" s="58">
        <v>123</v>
      </c>
      <c r="Q35" s="71">
        <v>111</v>
      </c>
      <c r="R35" s="58">
        <v>131</v>
      </c>
      <c r="S35" s="58">
        <v>139</v>
      </c>
      <c r="T35" s="58">
        <v>136</v>
      </c>
      <c r="U35" s="58">
        <v>117</v>
      </c>
      <c r="V35" s="361">
        <v>117</v>
      </c>
      <c r="W35" s="58">
        <v>113</v>
      </c>
      <c r="X35" s="58">
        <v>107</v>
      </c>
      <c r="Y35" s="58"/>
      <c r="Z35" s="58"/>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f>IF(U$29&gt;0,SUM($O36:U36),"")</f>
        <v>222</v>
      </c>
      <c r="I36" s="57">
        <f>IF(V$29&gt;0,SUM($O36:V36),"")</f>
        <v>251</v>
      </c>
      <c r="J36" s="57">
        <f>IF(W$29&gt;0,SUM($O36:W36),"")</f>
        <v>285</v>
      </c>
      <c r="K36" s="57">
        <f>IF(X$29&gt;0,SUM($O36:X36),"")</f>
        <v>315</v>
      </c>
      <c r="L36" s="57" t="str">
        <f>IF(Y$29&gt;0,SUM($O36:Y36),"")</f>
        <v/>
      </c>
      <c r="M36" s="57" t="str">
        <f>IF(Z$29&gt;0,SUM($O36:Z36),"")</f>
        <v/>
      </c>
      <c r="N36" s="65">
        <v>2</v>
      </c>
      <c r="O36" s="58">
        <v>25</v>
      </c>
      <c r="P36" s="361">
        <v>33</v>
      </c>
      <c r="Q36" s="71">
        <v>35</v>
      </c>
      <c r="R36" s="58">
        <v>32</v>
      </c>
      <c r="S36" s="58">
        <v>30</v>
      </c>
      <c r="T36" s="58">
        <v>33</v>
      </c>
      <c r="U36" s="58">
        <v>34</v>
      </c>
      <c r="V36" s="58">
        <v>29</v>
      </c>
      <c r="W36" s="58">
        <v>34</v>
      </c>
      <c r="X36" s="58">
        <v>30</v>
      </c>
      <c r="Y36" s="58"/>
      <c r="Z36" s="58"/>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f>IF(U$29&gt;0,SUM($O37:U37),"")</f>
        <v>164</v>
      </c>
      <c r="I37" s="57">
        <f>IF(V$29&gt;0,SUM($O37:V37),"")</f>
        <v>185</v>
      </c>
      <c r="J37" s="57">
        <f>IF(W$29&gt;0,SUM($O37:W37),"")</f>
        <v>215</v>
      </c>
      <c r="K37" s="57">
        <f>IF(X$29&gt;0,SUM($O37:X37),"")</f>
        <v>236</v>
      </c>
      <c r="L37" s="57" t="str">
        <f>IF(Y$29&gt;0,SUM($O37:Y37),"")</f>
        <v/>
      </c>
      <c r="M37" s="57" t="str">
        <f>IF(Z$29&gt;0,SUM($O37:Z37),"")</f>
        <v/>
      </c>
      <c r="N37" s="65">
        <v>3</v>
      </c>
      <c r="O37" s="58">
        <v>27</v>
      </c>
      <c r="P37" s="58">
        <v>20</v>
      </c>
      <c r="Q37" s="71">
        <v>15</v>
      </c>
      <c r="R37" s="58">
        <v>23</v>
      </c>
      <c r="S37" s="361">
        <v>33</v>
      </c>
      <c r="T37" s="58">
        <v>30</v>
      </c>
      <c r="U37" s="58">
        <v>16</v>
      </c>
      <c r="V37" s="58">
        <v>21</v>
      </c>
      <c r="W37" s="58">
        <v>30</v>
      </c>
      <c r="X37" s="58">
        <v>21</v>
      </c>
      <c r="Y37" s="58"/>
      <c r="Z37" s="58"/>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f>IF(U$29&gt;0,SUM($O38:U38),"")</f>
        <v>204</v>
      </c>
      <c r="I38" s="57">
        <f>IF(V$29&gt;0,SUM($O38:V38),"")</f>
        <v>227</v>
      </c>
      <c r="J38" s="57">
        <f>IF(W$29&gt;0,SUM($O38:W38),"")</f>
        <v>249</v>
      </c>
      <c r="K38" s="57">
        <f>IF(X$29&gt;0,SUM($O38:X38),"")</f>
        <v>269</v>
      </c>
      <c r="L38" s="57" t="str">
        <f>IF(Y$29&gt;0,SUM($O38:Y38),"")</f>
        <v/>
      </c>
      <c r="M38" s="57" t="str">
        <f>IF(Z$29&gt;0,SUM($O38:Z38),"")</f>
        <v/>
      </c>
      <c r="N38" s="65">
        <v>4</v>
      </c>
      <c r="O38" s="58">
        <v>24</v>
      </c>
      <c r="P38" s="58">
        <v>18</v>
      </c>
      <c r="Q38" s="71">
        <v>31</v>
      </c>
      <c r="R38" s="58">
        <v>19</v>
      </c>
      <c r="S38" s="58">
        <v>41</v>
      </c>
      <c r="T38" s="58">
        <v>36</v>
      </c>
      <c r="U38" s="58">
        <v>35</v>
      </c>
      <c r="V38" s="58">
        <v>23</v>
      </c>
      <c r="W38" s="58">
        <v>22</v>
      </c>
      <c r="X38" s="58">
        <v>20</v>
      </c>
      <c r="Y38" s="58"/>
      <c r="Z38" s="58"/>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f>IF(U$29&gt;0,SUM($O39:U39),"")</f>
        <v>619</v>
      </c>
      <c r="I39" s="57">
        <f>IF(V$29&gt;0,SUM($O39:V39),"")</f>
        <v>702</v>
      </c>
      <c r="J39" s="57">
        <f>IF(W$29&gt;0,SUM($O39:W39),"")</f>
        <v>779</v>
      </c>
      <c r="K39" s="57">
        <f>IF(X$29&gt;0,SUM($O39:X39),"")</f>
        <v>861</v>
      </c>
      <c r="L39" s="57" t="str">
        <f>IF(Y$29&gt;0,SUM($O39:Y39),"")</f>
        <v/>
      </c>
      <c r="M39" s="57" t="str">
        <f>IF(Z$29&gt;0,SUM($O39:Z39),"")</f>
        <v/>
      </c>
      <c r="N39" s="65">
        <v>5</v>
      </c>
      <c r="O39" s="58">
        <v>64</v>
      </c>
      <c r="P39" s="58">
        <v>77</v>
      </c>
      <c r="Q39" s="71">
        <v>85</v>
      </c>
      <c r="R39" s="58">
        <v>92</v>
      </c>
      <c r="S39" s="58">
        <v>113</v>
      </c>
      <c r="T39" s="58">
        <v>100</v>
      </c>
      <c r="U39" s="58">
        <v>88</v>
      </c>
      <c r="V39" s="58">
        <v>83</v>
      </c>
      <c r="W39" s="361">
        <v>77</v>
      </c>
      <c r="X39" s="58">
        <v>82</v>
      </c>
      <c r="Y39" s="58"/>
      <c r="Z39" s="58"/>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f>IF(U$29&gt;0,SUM($O40:U40),"")</f>
        <v>183</v>
      </c>
      <c r="I40" s="57">
        <f>IF(V$29&gt;0,SUM($O40:V40),"")</f>
        <v>214</v>
      </c>
      <c r="J40" s="57">
        <f>IF(W$29&gt;0,SUM($O40:W40),"")</f>
        <v>252</v>
      </c>
      <c r="K40" s="57">
        <f>IF(X$29&gt;0,SUM($O40:X40),"")</f>
        <v>280</v>
      </c>
      <c r="L40" s="57" t="str">
        <f>IF(Y$29&gt;0,SUM($O40:Y40),"")</f>
        <v/>
      </c>
      <c r="M40" s="57" t="str">
        <f>IF(Z$29&gt;0,SUM($O40:Z40),"")</f>
        <v/>
      </c>
      <c r="N40" s="65">
        <v>6</v>
      </c>
      <c r="O40" s="58">
        <v>23</v>
      </c>
      <c r="P40" s="58">
        <v>39</v>
      </c>
      <c r="Q40" s="71">
        <v>19</v>
      </c>
      <c r="R40" s="58">
        <v>24</v>
      </c>
      <c r="S40" s="58">
        <v>31</v>
      </c>
      <c r="T40" s="58">
        <v>25</v>
      </c>
      <c r="U40" s="58">
        <v>22</v>
      </c>
      <c r="V40" s="58">
        <v>31</v>
      </c>
      <c r="W40" s="58">
        <v>38</v>
      </c>
      <c r="X40" s="58">
        <v>28</v>
      </c>
      <c r="Y40" s="58"/>
      <c r="Z40" s="58"/>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f>IF(U$29&gt;0,SUM($O41:U41),"")</f>
        <v>126</v>
      </c>
      <c r="I41" s="57">
        <f>IF(V$29&gt;0,SUM($O41:V41),"")</f>
        <v>154</v>
      </c>
      <c r="J41" s="57">
        <f>IF(W$29&gt;0,SUM($O41:W41),"")</f>
        <v>178</v>
      </c>
      <c r="K41" s="57">
        <f>IF(X$29&gt;0,SUM($O41:X41),"")</f>
        <v>211</v>
      </c>
      <c r="L41" s="57" t="str">
        <f>IF(Y$29&gt;0,SUM($O41:Y41),"")</f>
        <v/>
      </c>
      <c r="M41" s="57" t="str">
        <f>IF(Z$29&gt;0,SUM($O41:Z41),"")</f>
        <v/>
      </c>
      <c r="N41" s="65">
        <v>7</v>
      </c>
      <c r="O41" s="58">
        <v>12</v>
      </c>
      <c r="P41" s="58">
        <v>17</v>
      </c>
      <c r="Q41" s="71">
        <v>25</v>
      </c>
      <c r="R41" s="361">
        <v>28</v>
      </c>
      <c r="S41" s="58">
        <v>14</v>
      </c>
      <c r="T41" s="58">
        <v>7</v>
      </c>
      <c r="U41" s="58">
        <v>23</v>
      </c>
      <c r="V41" s="58">
        <v>28</v>
      </c>
      <c r="W41" s="58">
        <v>24</v>
      </c>
      <c r="X41" s="58">
        <v>33</v>
      </c>
      <c r="Y41" s="58"/>
      <c r="Z41" s="58"/>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f>IF(U$29&gt;0,SUM($O42:U42),"")</f>
        <v>2690</v>
      </c>
      <c r="I42" s="57">
        <f>IF(V$29&gt;0,SUM($O42:V42),"")</f>
        <v>3082</v>
      </c>
      <c r="J42" s="57">
        <f>IF(W$29&gt;0,SUM($O42:W42),"")</f>
        <v>3391</v>
      </c>
      <c r="K42" s="57">
        <f>IF(X$29&gt;0,SUM($O42:X42),"")</f>
        <v>3734</v>
      </c>
      <c r="L42" s="57" t="str">
        <f>IF(Y$29&gt;0,SUM($O42:Y42),"")</f>
        <v/>
      </c>
      <c r="M42" s="57" t="str">
        <f>IF(Z$29&gt;0,SUM($O42:Z42),"")</f>
        <v/>
      </c>
      <c r="N42" s="65">
        <v>8</v>
      </c>
      <c r="O42" s="58">
        <v>441</v>
      </c>
      <c r="P42" s="58">
        <v>380</v>
      </c>
      <c r="Q42" s="71">
        <v>389</v>
      </c>
      <c r="R42" s="58">
        <v>335</v>
      </c>
      <c r="S42" s="58">
        <v>389</v>
      </c>
      <c r="T42" s="361">
        <v>376</v>
      </c>
      <c r="U42" s="58">
        <v>380</v>
      </c>
      <c r="V42" s="58">
        <v>392</v>
      </c>
      <c r="W42" s="361">
        <v>309</v>
      </c>
      <c r="X42" s="58">
        <v>343</v>
      </c>
      <c r="Y42" s="58"/>
      <c r="Z42" s="58"/>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f>IF(U$29&gt;0,SUM($O43:U43),"")</f>
        <v>570</v>
      </c>
      <c r="I43" s="57">
        <f>IF(V$29&gt;0,SUM($O43:V43),"")</f>
        <v>610</v>
      </c>
      <c r="J43" s="57">
        <f>IF(W$29&gt;0,SUM($O43:W43),"")</f>
        <v>656</v>
      </c>
      <c r="K43" s="57">
        <f>IF(X$29&gt;0,SUM($O43:X43),"")</f>
        <v>687</v>
      </c>
      <c r="L43" s="57" t="str">
        <f>IF(Y$29&gt;0,SUM($O43:Y43),"")</f>
        <v/>
      </c>
      <c r="M43" s="57" t="str">
        <f>IF(Z$29&gt;0,SUM($O43:Z43),"")</f>
        <v/>
      </c>
      <c r="N43" s="65">
        <v>9</v>
      </c>
      <c r="O43" s="58">
        <v>83</v>
      </c>
      <c r="P43" s="58">
        <v>101</v>
      </c>
      <c r="Q43" s="71">
        <v>83</v>
      </c>
      <c r="R43" s="58">
        <v>75</v>
      </c>
      <c r="S43" s="58">
        <v>72</v>
      </c>
      <c r="T43" s="58">
        <v>86</v>
      </c>
      <c r="U43" s="58">
        <v>70</v>
      </c>
      <c r="V43" s="58">
        <v>40</v>
      </c>
      <c r="W43" s="58">
        <v>46</v>
      </c>
      <c r="X43" s="58">
        <v>31</v>
      </c>
      <c r="Y43" s="361"/>
      <c r="Z43" s="58"/>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f>IF(U$29&gt;0,SUM($O44:U44),"")</f>
        <v>574</v>
      </c>
      <c r="I44" s="57">
        <f>IF(V$29&gt;0,SUM($O44:V44),"")</f>
        <v>678</v>
      </c>
      <c r="J44" s="57">
        <f>IF(W$29&gt;0,SUM($O44:W44),"")</f>
        <v>757</v>
      </c>
      <c r="K44" s="57">
        <f>IF(X$29&gt;0,SUM($O44:X44),"")</f>
        <v>827</v>
      </c>
      <c r="L44" s="57" t="str">
        <f>IF(Y$29&gt;0,SUM($O44:Y44),"")</f>
        <v/>
      </c>
      <c r="M44" s="57" t="str">
        <f>IF(Z$29&gt;0,SUM($O44:Z44),"")</f>
        <v/>
      </c>
      <c r="N44" s="65">
        <v>10</v>
      </c>
      <c r="O44" s="58">
        <v>64</v>
      </c>
      <c r="P44" s="58">
        <v>90</v>
      </c>
      <c r="Q44" s="71">
        <v>80</v>
      </c>
      <c r="R44" s="58">
        <v>98</v>
      </c>
      <c r="S44" s="58">
        <v>81</v>
      </c>
      <c r="T44" s="58">
        <v>77</v>
      </c>
      <c r="U44" s="58">
        <v>84</v>
      </c>
      <c r="V44" s="58">
        <v>104</v>
      </c>
      <c r="W44" s="58">
        <v>79</v>
      </c>
      <c r="X44" s="58">
        <v>70</v>
      </c>
      <c r="Y44" s="58"/>
      <c r="Z44" s="58"/>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f>IF(U$29&gt;0,SUM($O45:U45),"")</f>
        <v>971</v>
      </c>
      <c r="I45" s="57">
        <f>IF(V$29&gt;0,SUM($O45:V45),"")</f>
        <v>1131</v>
      </c>
      <c r="J45" s="57">
        <f>IF(W$29&gt;0,SUM($O45:W45),"")</f>
        <v>1288</v>
      </c>
      <c r="K45" s="57">
        <f>IF(X$29&gt;0,SUM($O45:X45),"")</f>
        <v>1425</v>
      </c>
      <c r="L45" s="57" t="str">
        <f>IF(Y$29&gt;0,SUM($O45:Y45),"")</f>
        <v/>
      </c>
      <c r="M45" s="57" t="str">
        <f>IF(Z$29&gt;0,SUM($O45:Z45),"")</f>
        <v/>
      </c>
      <c r="N45" s="65">
        <v>11</v>
      </c>
      <c r="O45" s="58">
        <v>136</v>
      </c>
      <c r="P45" s="58">
        <v>109</v>
      </c>
      <c r="Q45" s="71">
        <v>118</v>
      </c>
      <c r="R45" s="58">
        <v>136</v>
      </c>
      <c r="S45" s="58">
        <v>184</v>
      </c>
      <c r="T45" s="58">
        <v>141</v>
      </c>
      <c r="U45" s="58">
        <v>147</v>
      </c>
      <c r="V45" s="58">
        <v>160</v>
      </c>
      <c r="W45" s="58">
        <v>157</v>
      </c>
      <c r="X45" s="58">
        <v>137</v>
      </c>
      <c r="Y45" s="58"/>
      <c r="Z45" s="58"/>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f>IF(U$29&gt;0,SUM($O46:U46),"")</f>
        <v>2680</v>
      </c>
      <c r="I46" s="57">
        <f>IF(V$29&gt;0,SUM($O46:V46),"")</f>
        <v>3036</v>
      </c>
      <c r="J46" s="57">
        <f>IF(W$29&gt;0,SUM($O46:W46),"")</f>
        <v>3358</v>
      </c>
      <c r="K46" s="57">
        <f>IF(X$29&gt;0,SUM($O46:X46),"")</f>
        <v>3664</v>
      </c>
      <c r="L46" s="57" t="str">
        <f>IF(Y$29&gt;0,SUM($O46:Y46),"")</f>
        <v/>
      </c>
      <c r="M46" s="57" t="str">
        <f>IF(Z$29&gt;0,SUM($O46:Z46),"")</f>
        <v/>
      </c>
      <c r="N46" s="65">
        <v>12</v>
      </c>
      <c r="O46" s="58">
        <v>362</v>
      </c>
      <c r="P46" s="58">
        <v>384</v>
      </c>
      <c r="Q46" s="71">
        <v>366</v>
      </c>
      <c r="R46" s="361">
        <v>408</v>
      </c>
      <c r="S46" s="58">
        <v>417</v>
      </c>
      <c r="T46" s="58">
        <v>365</v>
      </c>
      <c r="U46" s="58">
        <v>378</v>
      </c>
      <c r="V46" s="58">
        <v>356</v>
      </c>
      <c r="W46" s="58">
        <v>322</v>
      </c>
      <c r="X46" s="58">
        <v>306</v>
      </c>
      <c r="Y46" s="58"/>
      <c r="Z46" s="58"/>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f>IF(U$29&gt;0,SUM($O47:U47),"")</f>
        <v>506</v>
      </c>
      <c r="I47" s="57">
        <f>IF(V$29&gt;0,SUM($O47:V47),"")</f>
        <v>551</v>
      </c>
      <c r="J47" s="57">
        <f>IF(W$29&gt;0,SUM($O47:W47),"")</f>
        <v>595</v>
      </c>
      <c r="K47" s="57">
        <f>IF(X$29&gt;0,SUM($O47:X47),"")</f>
        <v>625</v>
      </c>
      <c r="L47" s="57" t="str">
        <f>IF(Y$29&gt;0,SUM($O47:Y47),"")</f>
        <v/>
      </c>
      <c r="M47" s="57" t="str">
        <f>IF(Z$29&gt;0,SUM($O47:Z47),"")</f>
        <v/>
      </c>
      <c r="N47" s="65">
        <v>13</v>
      </c>
      <c r="O47" s="58">
        <v>82</v>
      </c>
      <c r="P47" s="361">
        <v>102</v>
      </c>
      <c r="Q47" s="71">
        <v>95</v>
      </c>
      <c r="R47" s="58">
        <v>86</v>
      </c>
      <c r="S47" s="361">
        <v>57</v>
      </c>
      <c r="T47" s="58">
        <v>48</v>
      </c>
      <c r="U47" s="58">
        <v>36</v>
      </c>
      <c r="V47" s="58">
        <v>45</v>
      </c>
      <c r="W47" s="58">
        <v>44</v>
      </c>
      <c r="X47" s="58">
        <v>30</v>
      </c>
      <c r="Y47" s="58"/>
      <c r="Z47" s="58"/>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f>IF(U$29&gt;0,SUM($O48:U48),"")</f>
        <v>1155</v>
      </c>
      <c r="I48" s="57">
        <f>IF(V$29&gt;0,SUM($O48:V48),"")</f>
        <v>1298</v>
      </c>
      <c r="J48" s="57">
        <f>IF(W$29&gt;0,SUM($O48:W48),"")</f>
        <v>1452</v>
      </c>
      <c r="K48" s="57">
        <f>IF(X$29&gt;0,SUM($O48:X48),"")</f>
        <v>1590</v>
      </c>
      <c r="L48" s="57" t="str">
        <f>IF(Y$29&gt;0,SUM($O48:Y48),"")</f>
        <v/>
      </c>
      <c r="M48" s="57" t="str">
        <f>IF(Z$29&gt;0,SUM($O48:Z48),"")</f>
        <v/>
      </c>
      <c r="N48" s="65">
        <v>14</v>
      </c>
      <c r="O48" s="58">
        <v>162</v>
      </c>
      <c r="P48" s="58">
        <v>169</v>
      </c>
      <c r="Q48" s="71">
        <v>143</v>
      </c>
      <c r="R48" s="58">
        <v>165</v>
      </c>
      <c r="S48" s="58">
        <v>170</v>
      </c>
      <c r="T48" s="58">
        <v>182</v>
      </c>
      <c r="U48" s="58">
        <v>164</v>
      </c>
      <c r="V48" s="58">
        <v>143</v>
      </c>
      <c r="W48" s="58">
        <v>154</v>
      </c>
      <c r="X48" s="58">
        <v>138</v>
      </c>
      <c r="Y48" s="58"/>
      <c r="Z48" s="58"/>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f>IF(U$29&gt;0,SUM($O49:U49),"")</f>
        <v>1446</v>
      </c>
      <c r="I49" s="57">
        <f>IF(V$29&gt;0,SUM($O49:V49),"")</f>
        <v>1725</v>
      </c>
      <c r="J49" s="57">
        <f>IF(W$29&gt;0,SUM($O49:W49),"")</f>
        <v>1933</v>
      </c>
      <c r="K49" s="57">
        <f>IF(X$29&gt;0,SUM($O49:X49),"")</f>
        <v>2147</v>
      </c>
      <c r="L49" s="57" t="str">
        <f>IF(Y$29&gt;0,SUM($O49:Y49),"")</f>
        <v/>
      </c>
      <c r="M49" s="57" t="str">
        <f>IF(Z$29&gt;0,SUM($O49:Z49),"")</f>
        <v/>
      </c>
      <c r="N49" s="65">
        <v>15</v>
      </c>
      <c r="O49" s="58">
        <v>157</v>
      </c>
      <c r="P49" s="58">
        <v>217</v>
      </c>
      <c r="Q49" s="71">
        <v>220</v>
      </c>
      <c r="R49" s="58">
        <v>213</v>
      </c>
      <c r="S49" s="58">
        <v>232</v>
      </c>
      <c r="T49" s="361">
        <v>227</v>
      </c>
      <c r="U49" s="58">
        <v>180</v>
      </c>
      <c r="V49" s="58">
        <v>279</v>
      </c>
      <c r="W49" s="58">
        <v>208</v>
      </c>
      <c r="X49" s="58">
        <v>214</v>
      </c>
      <c r="Y49" s="58"/>
      <c r="Z49" s="58"/>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f>IF(U$29&gt;0,SUM($O50:U50),"")</f>
        <v>693</v>
      </c>
      <c r="I50" s="57">
        <f>IF(V$29&gt;0,SUM($O50:V50),"")</f>
        <v>778</v>
      </c>
      <c r="J50" s="57">
        <f>IF(W$29&gt;0,SUM($O50:W50),"")</f>
        <v>853</v>
      </c>
      <c r="K50" s="57">
        <f>IF(X$29&gt;0,SUM($O50:X50),"")</f>
        <v>934</v>
      </c>
      <c r="L50" s="57" t="str">
        <f>IF(Y$29&gt;0,SUM($O50:Y50),"")</f>
        <v/>
      </c>
      <c r="M50" s="57" t="str">
        <f>IF(Z$29&gt;0,SUM($O50:Z50),"")</f>
        <v/>
      </c>
      <c r="N50" s="65">
        <v>16</v>
      </c>
      <c r="O50" s="58">
        <v>90</v>
      </c>
      <c r="P50" s="58">
        <v>129</v>
      </c>
      <c r="Q50" s="71">
        <v>80</v>
      </c>
      <c r="R50" s="58">
        <v>88</v>
      </c>
      <c r="S50" s="58">
        <v>111</v>
      </c>
      <c r="T50" s="58">
        <v>109</v>
      </c>
      <c r="U50" s="58">
        <v>86</v>
      </c>
      <c r="V50" s="58">
        <v>85</v>
      </c>
      <c r="W50" s="58">
        <v>75</v>
      </c>
      <c r="X50" s="58">
        <v>81</v>
      </c>
      <c r="Y50" s="58"/>
      <c r="Z50" s="58"/>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f>IF(U$29&gt;0,SUM($O51:U51),"")</f>
        <v>842</v>
      </c>
      <c r="I51" s="57">
        <f>IF(V$29&gt;0,SUM($O51:V51),"")</f>
        <v>959</v>
      </c>
      <c r="J51" s="57">
        <f>IF(W$29&gt;0,SUM($O51:W51),"")</f>
        <v>1063</v>
      </c>
      <c r="K51" s="57">
        <f>IF(X$29&gt;0,SUM($O51:X51),"")</f>
        <v>1162</v>
      </c>
      <c r="L51" s="57" t="str">
        <f>IF(Y$29&gt;0,SUM($O51:Y51),"")</f>
        <v/>
      </c>
      <c r="M51" s="57" t="str">
        <f>IF(Z$29&gt;0,SUM($O51:Z51),"")</f>
        <v/>
      </c>
      <c r="N51" s="65">
        <v>17</v>
      </c>
      <c r="O51" s="58">
        <v>111</v>
      </c>
      <c r="P51" s="58">
        <v>131</v>
      </c>
      <c r="Q51" s="71">
        <v>131</v>
      </c>
      <c r="R51" s="58">
        <v>112</v>
      </c>
      <c r="S51" s="58">
        <v>120</v>
      </c>
      <c r="T51" s="58">
        <v>140</v>
      </c>
      <c r="U51" s="58">
        <v>97</v>
      </c>
      <c r="V51" s="58">
        <v>117</v>
      </c>
      <c r="W51" s="58">
        <v>104</v>
      </c>
      <c r="X51" s="58">
        <v>99</v>
      </c>
      <c r="Y51" s="58"/>
      <c r="Z51" s="58"/>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f>IF(U$29&gt;0,SUM($O52:U52),"")</f>
        <v>784</v>
      </c>
      <c r="I52" s="57">
        <f>IF(V$29&gt;0,SUM($O52:V52),"")</f>
        <v>877</v>
      </c>
      <c r="J52" s="57">
        <f>IF(W$29&gt;0,SUM($O52:W52),"")</f>
        <v>973</v>
      </c>
      <c r="K52" s="57">
        <f>IF(X$29&gt;0,SUM($O52:X52),"")</f>
        <v>1060</v>
      </c>
      <c r="L52" s="57" t="str">
        <f>IF(Y$29&gt;0,SUM($O52:Y52),"")</f>
        <v/>
      </c>
      <c r="M52" s="57" t="str">
        <f>IF(Z$29&gt;0,SUM($O52:Z52),"")</f>
        <v/>
      </c>
      <c r="N52" s="65">
        <v>18</v>
      </c>
      <c r="O52" s="58">
        <v>106</v>
      </c>
      <c r="P52" s="58">
        <v>112</v>
      </c>
      <c r="Q52" s="71">
        <v>87</v>
      </c>
      <c r="R52" s="58">
        <v>122</v>
      </c>
      <c r="S52" s="58">
        <v>114</v>
      </c>
      <c r="T52" s="58">
        <v>126</v>
      </c>
      <c r="U52" s="58">
        <v>117</v>
      </c>
      <c r="V52" s="58">
        <v>93</v>
      </c>
      <c r="W52" s="58">
        <v>96</v>
      </c>
      <c r="X52" s="58">
        <v>87</v>
      </c>
      <c r="Y52" s="58"/>
      <c r="Z52" s="58"/>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f>IF(U$29&gt;0,SUM($O53:U53),"")</f>
        <v>152</v>
      </c>
      <c r="I53" s="57">
        <f>IF(V$29&gt;0,SUM($O53:V53),"")</f>
        <v>176</v>
      </c>
      <c r="J53" s="57">
        <f>IF(W$29&gt;0,SUM($O53:W53),"")</f>
        <v>197</v>
      </c>
      <c r="K53" s="57">
        <f>IF(X$29&gt;0,SUM($O53:X53),"")</f>
        <v>212</v>
      </c>
      <c r="L53" s="57" t="str">
        <f>IF(Y$29&gt;0,SUM($O53:Y53),"")</f>
        <v/>
      </c>
      <c r="M53" s="57" t="str">
        <f>IF(Z$29&gt;0,SUM($O53:Z53),"")</f>
        <v/>
      </c>
      <c r="N53" s="65">
        <v>19</v>
      </c>
      <c r="O53" s="58">
        <v>17</v>
      </c>
      <c r="P53" s="58">
        <v>28</v>
      </c>
      <c r="Q53" s="71">
        <v>19</v>
      </c>
      <c r="R53" s="58">
        <v>22</v>
      </c>
      <c r="S53" s="58">
        <v>25</v>
      </c>
      <c r="T53" s="58">
        <v>24</v>
      </c>
      <c r="U53" s="58">
        <v>17</v>
      </c>
      <c r="V53" s="58">
        <v>24</v>
      </c>
      <c r="W53" s="58">
        <v>21</v>
      </c>
      <c r="X53" s="58">
        <v>15</v>
      </c>
      <c r="Y53" s="58"/>
      <c r="Z53" s="58"/>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f>IF(U$29&gt;0,SUM($O54:U54),"")</f>
        <v>350</v>
      </c>
      <c r="I54" s="57">
        <f>IF(V$29&gt;0,SUM($O54:V54),"")</f>
        <v>397</v>
      </c>
      <c r="J54" s="57">
        <f>IF(W$29&gt;0,SUM($O54:W54),"")</f>
        <v>435</v>
      </c>
      <c r="K54" s="57">
        <f>IF(X$29&gt;0,SUM($O54:X54),"")</f>
        <v>482</v>
      </c>
      <c r="L54" s="57" t="str">
        <f>IF(Y$29&gt;0,SUM($O54:Y54),"")</f>
        <v/>
      </c>
      <c r="M54" s="57" t="str">
        <f>IF(Z$29&gt;0,SUM($O54:Z54),"")</f>
        <v/>
      </c>
      <c r="N54" s="65">
        <v>20</v>
      </c>
      <c r="O54" s="58">
        <v>39</v>
      </c>
      <c r="P54" s="58">
        <v>48</v>
      </c>
      <c r="Q54" s="71">
        <v>52</v>
      </c>
      <c r="R54" s="361">
        <v>57</v>
      </c>
      <c r="S54" s="58">
        <v>56</v>
      </c>
      <c r="T54" s="58">
        <v>49</v>
      </c>
      <c r="U54" s="58">
        <v>49</v>
      </c>
      <c r="V54" s="58">
        <v>47</v>
      </c>
      <c r="W54" s="58">
        <v>38</v>
      </c>
      <c r="X54" s="58">
        <v>47</v>
      </c>
      <c r="Y54" s="58"/>
      <c r="Z54" s="58"/>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f>IF(U$29&gt;0,SUM($O55:U55),"")</f>
        <v>692</v>
      </c>
      <c r="I55" s="57">
        <f>IF(V$29&gt;0,SUM($O55:V55),"")</f>
        <v>822</v>
      </c>
      <c r="J55" s="57">
        <f>IF(W$29&gt;0,SUM($O55:W55),"")</f>
        <v>907</v>
      </c>
      <c r="K55" s="57">
        <f>IF(X$29&gt;0,SUM($O55:X55),"")</f>
        <v>1008</v>
      </c>
      <c r="L55" s="57" t="str">
        <f>IF(Y$29&gt;0,SUM($O55:Y55),"")</f>
        <v/>
      </c>
      <c r="M55" s="57" t="str">
        <f>IF(Z$29&gt;0,SUM($O55:Z55),"")</f>
        <v/>
      </c>
      <c r="N55" s="65">
        <v>21</v>
      </c>
      <c r="O55" s="58">
        <v>85</v>
      </c>
      <c r="P55" s="58">
        <v>100</v>
      </c>
      <c r="Q55" s="71">
        <v>89</v>
      </c>
      <c r="R55" s="58">
        <v>105</v>
      </c>
      <c r="S55" s="58">
        <v>94</v>
      </c>
      <c r="T55" s="58">
        <v>114</v>
      </c>
      <c r="U55" s="58">
        <v>105</v>
      </c>
      <c r="V55" s="58">
        <v>130</v>
      </c>
      <c r="W55" s="58">
        <v>85</v>
      </c>
      <c r="X55" s="58">
        <v>101</v>
      </c>
      <c r="Y55" s="58"/>
      <c r="Z55" s="58"/>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f>IF(U$29&gt;0,SUM($O56:U56),"")</f>
        <v>1912</v>
      </c>
      <c r="I56" s="57">
        <f>IF(V$29&gt;0,SUM($O56:V56),"")</f>
        <v>2162</v>
      </c>
      <c r="J56" s="57">
        <f>IF(W$29&gt;0,SUM($O56:W56),"")</f>
        <v>2402</v>
      </c>
      <c r="K56" s="57">
        <f>IF(X$29&gt;0,SUM($O56:X56),"")</f>
        <v>2673</v>
      </c>
      <c r="L56" s="57" t="str">
        <f>IF(Y$29&gt;0,SUM($O56:Y56),"")</f>
        <v/>
      </c>
      <c r="M56" s="57" t="str">
        <f>IF(Z$29&gt;0,SUM($O56:Z56),"")</f>
        <v/>
      </c>
      <c r="N56" s="65">
        <v>22</v>
      </c>
      <c r="O56" s="58">
        <v>260</v>
      </c>
      <c r="P56" s="58">
        <v>279</v>
      </c>
      <c r="Q56" s="71">
        <v>260</v>
      </c>
      <c r="R56" s="58">
        <v>257</v>
      </c>
      <c r="S56" s="58">
        <v>308</v>
      </c>
      <c r="T56" s="58">
        <v>257</v>
      </c>
      <c r="U56" s="58">
        <v>291</v>
      </c>
      <c r="V56" s="58">
        <v>250</v>
      </c>
      <c r="W56" s="58">
        <v>240</v>
      </c>
      <c r="X56" s="58">
        <v>271</v>
      </c>
      <c r="Y56" s="58"/>
      <c r="Z56" s="58"/>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f>IF(U$29&gt;0,SUM($O57:U57),"")</f>
        <v>3588</v>
      </c>
      <c r="I57" s="57">
        <f>IF(V$29&gt;0,SUM($O57:V57),"")</f>
        <v>4061</v>
      </c>
      <c r="J57" s="57">
        <f>IF(W$29&gt;0,SUM($O57:W57),"")</f>
        <v>4542</v>
      </c>
      <c r="K57" s="57">
        <f>IF(X$29&gt;0,SUM($O57:X57),"")</f>
        <v>5009</v>
      </c>
      <c r="L57" s="57" t="str">
        <f>IF(Y$29&gt;0,SUM($O57:Y57),"")</f>
        <v/>
      </c>
      <c r="M57" s="57" t="str">
        <f>IF(Z$29&gt;0,SUM($O57:Z57),"")</f>
        <v/>
      </c>
      <c r="N57" s="65">
        <v>23</v>
      </c>
      <c r="O57" s="58">
        <v>468</v>
      </c>
      <c r="P57" s="58">
        <v>490</v>
      </c>
      <c r="Q57" s="71">
        <v>546</v>
      </c>
      <c r="R57" s="361">
        <v>537</v>
      </c>
      <c r="S57" s="58">
        <v>525</v>
      </c>
      <c r="T57" s="58">
        <v>560</v>
      </c>
      <c r="U57" s="58">
        <v>462</v>
      </c>
      <c r="V57" s="58">
        <v>473</v>
      </c>
      <c r="W57" s="58">
        <v>481</v>
      </c>
      <c r="X57" s="58">
        <v>467</v>
      </c>
      <c r="Y57" s="58"/>
      <c r="Z57" s="58"/>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f>IF(U$29&gt;0,SUM($O58:U58),"")</f>
        <v>466</v>
      </c>
      <c r="I58" s="57">
        <f>IF(V$29&gt;0,SUM($O58:V58),"")</f>
        <v>554</v>
      </c>
      <c r="J58" s="57">
        <f>IF(W$29&gt;0,SUM($O58:W58),"")</f>
        <v>617</v>
      </c>
      <c r="K58" s="57">
        <f>IF(X$29&gt;0,SUM($O58:X58),"")</f>
        <v>681</v>
      </c>
      <c r="L58" s="57" t="str">
        <f>IF(Y$29&gt;0,SUM($O58:Y58),"")</f>
        <v/>
      </c>
      <c r="M58" s="57" t="str">
        <f>IF(Z$29&gt;0,SUM($O58:Z58),"")</f>
        <v/>
      </c>
      <c r="N58" s="65">
        <v>24</v>
      </c>
      <c r="O58" s="58">
        <v>65</v>
      </c>
      <c r="P58" s="58">
        <v>72</v>
      </c>
      <c r="Q58" s="71">
        <v>55</v>
      </c>
      <c r="R58" s="58">
        <v>72</v>
      </c>
      <c r="S58" s="58">
        <v>64</v>
      </c>
      <c r="T58" s="361">
        <v>65</v>
      </c>
      <c r="U58" s="58">
        <v>73</v>
      </c>
      <c r="V58" s="58">
        <v>88</v>
      </c>
      <c r="W58" s="58">
        <v>63</v>
      </c>
      <c r="X58" s="58">
        <v>64</v>
      </c>
      <c r="Y58" s="58"/>
      <c r="Z58" s="58"/>
      <c r="AA58" s="65">
        <v>24</v>
      </c>
    </row>
    <row r="59" spans="1:33" x14ac:dyDescent="0.2">
      <c r="A59" s="61" t="s">
        <v>2</v>
      </c>
      <c r="B59" s="62">
        <f t="shared" ref="B59:M59" si="2">SUM(B35:B58)</f>
        <v>3015</v>
      </c>
      <c r="C59" s="62">
        <f t="shared" si="2"/>
        <v>6283</v>
      </c>
      <c r="D59" s="62">
        <f>SUM(D35:D58)</f>
        <v>9417</v>
      </c>
      <c r="E59" s="62">
        <f t="shared" si="2"/>
        <v>12654</v>
      </c>
      <c r="F59" s="62">
        <f t="shared" si="2"/>
        <v>16074</v>
      </c>
      <c r="G59" s="360">
        <f t="shared" si="2"/>
        <v>19387</v>
      </c>
      <c r="H59" s="62">
        <f t="shared" si="2"/>
        <v>22458</v>
      </c>
      <c r="I59" s="62">
        <f t="shared" si="2"/>
        <v>25616</v>
      </c>
      <c r="J59" s="62">
        <f t="shared" si="2"/>
        <v>28476</v>
      </c>
      <c r="K59" s="62">
        <f t="shared" si="2"/>
        <v>31298</v>
      </c>
      <c r="L59" s="62">
        <f t="shared" si="2"/>
        <v>0</v>
      </c>
      <c r="M59" s="62">
        <f t="shared" si="2"/>
        <v>0</v>
      </c>
      <c r="N59" s="61" t="s">
        <v>2</v>
      </c>
      <c r="O59" s="378">
        <v>3032</v>
      </c>
      <c r="P59" s="378">
        <f>SUM(P35:P58)</f>
        <v>3268</v>
      </c>
      <c r="Q59" s="378">
        <f>SUM(Q35:Q58)</f>
        <v>3134</v>
      </c>
      <c r="R59" s="378">
        <f>SUM(R35:R58)</f>
        <v>3237</v>
      </c>
      <c r="S59" s="378">
        <f t="shared" ref="S59:X59" si="3">SUM(S35:S58)</f>
        <v>3420</v>
      </c>
      <c r="T59" s="378">
        <f t="shared" si="3"/>
        <v>3313</v>
      </c>
      <c r="U59" s="378">
        <f t="shared" si="3"/>
        <v>3071</v>
      </c>
      <c r="V59" s="378">
        <f t="shared" si="3"/>
        <v>3158</v>
      </c>
      <c r="W59" s="378">
        <f t="shared" si="3"/>
        <v>2860</v>
      </c>
      <c r="X59" s="378">
        <f t="shared" si="3"/>
        <v>2822</v>
      </c>
      <c r="Y59" s="378">
        <f>SUM(Y35:Y58)</f>
        <v>0</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8.5170999999999992</v>
      </c>
      <c r="C65" s="388">
        <v>8.8496000000000006</v>
      </c>
      <c r="D65" s="351">
        <v>8.7934000000000001</v>
      </c>
      <c r="E65" s="356">
        <v>8.8758999999999997</v>
      </c>
      <c r="F65" s="355">
        <v>8.8585999999999991</v>
      </c>
      <c r="G65" s="356">
        <v>8.8704999999999998</v>
      </c>
      <c r="H65" s="356">
        <v>8.8748000000000005</v>
      </c>
      <c r="I65" s="355">
        <v>8.8866999999999994</v>
      </c>
      <c r="J65" s="356">
        <v>8.8846000000000007</v>
      </c>
      <c r="K65" s="356">
        <v>8.8867999999999991</v>
      </c>
      <c r="L65" s="355"/>
      <c r="M65" s="356"/>
      <c r="N65" s="56">
        <v>1</v>
      </c>
      <c r="O65" s="355">
        <v>8.5170999999999992</v>
      </c>
      <c r="P65" s="355">
        <v>8.9928000000000008</v>
      </c>
      <c r="Q65" s="445">
        <v>8.6463999999999999</v>
      </c>
      <c r="R65" s="359">
        <v>9.1540999999999997</v>
      </c>
      <c r="S65" s="359">
        <v>8.6750000000000007</v>
      </c>
      <c r="T65" s="359">
        <v>8.9786000000000001</v>
      </c>
      <c r="U65" s="359">
        <v>9.0190999999999999</v>
      </c>
      <c r="V65" s="359">
        <v>9.0122</v>
      </c>
      <c r="W65" s="359">
        <v>8.94</v>
      </c>
      <c r="X65" s="359">
        <v>9.0813000000000006</v>
      </c>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v>10.176600000000001</v>
      </c>
      <c r="I66" s="355">
        <v>10.1913</v>
      </c>
      <c r="J66" s="356">
        <v>10.1919</v>
      </c>
      <c r="K66" s="356">
        <v>10.1739</v>
      </c>
      <c r="L66" s="355"/>
      <c r="M66" s="356"/>
      <c r="N66" s="56">
        <v>2</v>
      </c>
      <c r="O66" s="355">
        <v>10.3741</v>
      </c>
      <c r="P66" s="355">
        <v>9.7688000000000006</v>
      </c>
      <c r="Q66" s="445">
        <v>9.1933000000000007</v>
      </c>
      <c r="R66" s="359">
        <v>11.272500000000001</v>
      </c>
      <c r="S66" s="359">
        <v>12.13</v>
      </c>
      <c r="T66" s="393">
        <v>13.61</v>
      </c>
      <c r="U66" s="359">
        <v>9.2554999999999996</v>
      </c>
      <c r="V66" s="359">
        <v>10.287699999999999</v>
      </c>
      <c r="W66" s="359">
        <v>9.516</v>
      </c>
      <c r="X66" s="359">
        <v>10.125</v>
      </c>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v>9.7899999999999991</v>
      </c>
      <c r="I67" s="355">
        <v>9.6501999999999999</v>
      </c>
      <c r="J67" s="356">
        <v>9.4891000000000005</v>
      </c>
      <c r="K67" s="356">
        <v>9.5436999999999994</v>
      </c>
      <c r="L67" s="355"/>
      <c r="M67" s="356"/>
      <c r="N67" s="56">
        <v>3</v>
      </c>
      <c r="O67" s="355">
        <v>9.24</v>
      </c>
      <c r="P67" s="355">
        <v>9.0250000000000004</v>
      </c>
      <c r="Q67" s="445">
        <v>11.1485</v>
      </c>
      <c r="R67" s="393">
        <v>10.5075</v>
      </c>
      <c r="S67" s="359">
        <v>9.6565999999999992</v>
      </c>
      <c r="T67" s="359">
        <v>8.5850000000000009</v>
      </c>
      <c r="U67" s="359">
        <v>8.5565999999999995</v>
      </c>
      <c r="V67" s="359">
        <v>9.2309999999999999</v>
      </c>
      <c r="W67" s="359">
        <v>8.6837</v>
      </c>
      <c r="X67" s="359">
        <v>10.416600000000001</v>
      </c>
      <c r="Y67" s="393"/>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v>9.5738000000000003</v>
      </c>
      <c r="I68" s="355">
        <v>9.4832999999999998</v>
      </c>
      <c r="J68" s="356">
        <v>9.5356000000000005</v>
      </c>
      <c r="K68" s="356">
        <v>9.5707000000000004</v>
      </c>
      <c r="L68" s="355"/>
      <c r="M68" s="356"/>
      <c r="N68" s="56">
        <v>4</v>
      </c>
      <c r="O68" s="355">
        <v>8.7841000000000005</v>
      </c>
      <c r="P68" s="387">
        <v>11.351100000000001</v>
      </c>
      <c r="Q68" s="445">
        <v>9.3480000000000008</v>
      </c>
      <c r="R68" s="359">
        <v>9.3470999999999993</v>
      </c>
      <c r="S68" s="393">
        <v>9.2379999999999995</v>
      </c>
      <c r="T68" s="359">
        <v>9.3000000000000007</v>
      </c>
      <c r="U68" s="359">
        <v>9.2919999999999998</v>
      </c>
      <c r="V68" s="359">
        <v>8.7416</v>
      </c>
      <c r="W68" s="359">
        <v>9.8424999999999994</v>
      </c>
      <c r="X68" s="359">
        <v>11.012499999999999</v>
      </c>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v>9.5821000000000005</v>
      </c>
      <c r="I69" s="355">
        <v>9.5062999999999995</v>
      </c>
      <c r="J69" s="356">
        <v>9.4428000000000001</v>
      </c>
      <c r="K69" s="356">
        <v>9.4253999999999998</v>
      </c>
      <c r="L69" s="355"/>
      <c r="M69" s="356"/>
      <c r="N69" s="56">
        <v>5</v>
      </c>
      <c r="O69" s="355">
        <v>10.613099999999999</v>
      </c>
      <c r="P69" s="355">
        <v>9.1966000000000001</v>
      </c>
      <c r="Q69" s="445">
        <v>9.6844000000000001</v>
      </c>
      <c r="R69" s="355">
        <v>9.66</v>
      </c>
      <c r="S69" s="355">
        <v>9.5340000000000007</v>
      </c>
      <c r="T69" s="355">
        <v>9.3765999999999998</v>
      </c>
      <c r="U69" s="355">
        <v>10.9316</v>
      </c>
      <c r="V69" s="359">
        <v>9.0457000000000001</v>
      </c>
      <c r="W69" s="359">
        <v>9.0632000000000001</v>
      </c>
      <c r="X69" s="355">
        <v>9.1356999999999999</v>
      </c>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v>9.33</v>
      </c>
      <c r="I70" s="355">
        <v>9.2763000000000009</v>
      </c>
      <c r="J70" s="356">
        <v>9.2141000000000002</v>
      </c>
      <c r="K70" s="356">
        <v>9.2463999999999995</v>
      </c>
      <c r="L70" s="355"/>
      <c r="M70" s="356"/>
      <c r="N70" s="56">
        <v>6</v>
      </c>
      <c r="O70" s="355">
        <v>8.0665999999999993</v>
      </c>
      <c r="P70" s="355">
        <v>10.083299999999999</v>
      </c>
      <c r="Q70" s="445">
        <v>9.4700000000000006</v>
      </c>
      <c r="R70" s="355">
        <v>9.1954999999999991</v>
      </c>
      <c r="S70" s="355">
        <v>9.0860000000000003</v>
      </c>
      <c r="T70" s="355">
        <v>10.574999999999999</v>
      </c>
      <c r="U70" s="355">
        <v>9.2165999999999997</v>
      </c>
      <c r="V70" s="359">
        <v>8.7125000000000004</v>
      </c>
      <c r="W70" s="359">
        <v>8.6419999999999995</v>
      </c>
      <c r="X70" s="355">
        <v>9.5215999999999994</v>
      </c>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v>9.1156000000000006</v>
      </c>
      <c r="I71" s="355">
        <v>9.0563000000000002</v>
      </c>
      <c r="J71" s="356">
        <v>8.9380000000000006</v>
      </c>
      <c r="K71" s="356">
        <v>8.9488000000000003</v>
      </c>
      <c r="L71" s="355"/>
      <c r="M71" s="356"/>
      <c r="N71" s="56">
        <v>7</v>
      </c>
      <c r="O71" s="355">
        <v>10.515000000000001</v>
      </c>
      <c r="P71" s="387">
        <v>9.3520000000000003</v>
      </c>
      <c r="Q71" s="445">
        <v>8.7972000000000001</v>
      </c>
      <c r="R71" s="387">
        <v>8.8785000000000007</v>
      </c>
      <c r="S71" s="355">
        <v>8.0749999999999993</v>
      </c>
      <c r="T71" s="355">
        <v>8.4832999999999998</v>
      </c>
      <c r="U71" s="387">
        <v>10.18</v>
      </c>
      <c r="V71" s="359">
        <v>8.57</v>
      </c>
      <c r="W71" s="359">
        <v>8.3332999999999995</v>
      </c>
      <c r="X71" s="355">
        <v>9.0482999999999993</v>
      </c>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v>9.6198999999999995</v>
      </c>
      <c r="I72" s="355">
        <v>9.6450999999999993</v>
      </c>
      <c r="J72" s="356">
        <v>9.6748999999999992</v>
      </c>
      <c r="K72" s="356">
        <v>9.6498000000000008</v>
      </c>
      <c r="L72" s="355"/>
      <c r="M72" s="356"/>
      <c r="N72" s="56">
        <v>8</v>
      </c>
      <c r="O72" s="355">
        <v>10.402699999999999</v>
      </c>
      <c r="P72" s="355">
        <v>9.5333000000000006</v>
      </c>
      <c r="Q72" s="445">
        <v>9.6472999999999995</v>
      </c>
      <c r="R72" s="355">
        <v>9.5866000000000007</v>
      </c>
      <c r="S72" s="355">
        <v>9.8872</v>
      </c>
      <c r="T72" s="355">
        <v>9.5715000000000003</v>
      </c>
      <c r="U72" s="355">
        <v>9.5486000000000004</v>
      </c>
      <c r="V72" s="359">
        <v>9.4026999999999994</v>
      </c>
      <c r="W72" s="359">
        <v>9.5825999999999993</v>
      </c>
      <c r="X72" s="355">
        <v>9.3165999999999993</v>
      </c>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v>9.5404</v>
      </c>
      <c r="I73" s="355">
        <v>9.5274999999999999</v>
      </c>
      <c r="J73" s="356">
        <v>9.4971999999999994</v>
      </c>
      <c r="K73" s="356">
        <v>9.5004000000000008</v>
      </c>
      <c r="L73" s="355"/>
      <c r="M73" s="356"/>
      <c r="N73" s="56">
        <v>9</v>
      </c>
      <c r="O73" s="355">
        <v>9.9175000000000004</v>
      </c>
      <c r="P73" s="355">
        <v>9.8364999999999991</v>
      </c>
      <c r="Q73" s="445">
        <v>9.2491000000000003</v>
      </c>
      <c r="R73" s="355">
        <v>9.3480000000000008</v>
      </c>
      <c r="S73" s="355">
        <v>10.122999999999999</v>
      </c>
      <c r="T73" s="355">
        <v>10.2575</v>
      </c>
      <c r="U73" s="355">
        <v>8.5276999999999994</v>
      </c>
      <c r="V73" s="359">
        <v>9.2880000000000003</v>
      </c>
      <c r="W73" s="359">
        <v>9.1624999999999996</v>
      </c>
      <c r="X73" s="355">
        <v>9.5832999999999995</v>
      </c>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v>9.4473000000000003</v>
      </c>
      <c r="I74" s="355">
        <v>9.4649000000000001</v>
      </c>
      <c r="J74" s="356">
        <v>9.4940999999999995</v>
      </c>
      <c r="K74" s="356">
        <v>9.4956999999999994</v>
      </c>
      <c r="L74" s="355"/>
      <c r="M74" s="356"/>
      <c r="N74" s="56">
        <v>10</v>
      </c>
      <c r="O74" s="355">
        <v>10.3225</v>
      </c>
      <c r="P74" s="355">
        <v>9.8516999999999992</v>
      </c>
      <c r="Q74" s="445">
        <v>9.0677000000000003</v>
      </c>
      <c r="R74" s="355">
        <v>9.2763000000000009</v>
      </c>
      <c r="S74" s="355">
        <v>8.9474</v>
      </c>
      <c r="T74" s="355">
        <v>8.7753999999999994</v>
      </c>
      <c r="U74" s="355">
        <v>9.7947000000000006</v>
      </c>
      <c r="V74" s="359">
        <v>9.8356999999999992</v>
      </c>
      <c r="W74" s="359">
        <v>9.2951999999999995</v>
      </c>
      <c r="X74" s="355">
        <v>9.5484000000000009</v>
      </c>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v>9.5637000000000008</v>
      </c>
      <c r="I75" s="355">
        <v>9.5967000000000002</v>
      </c>
      <c r="J75" s="356">
        <v>9.6329999999999991</v>
      </c>
      <c r="K75" s="356">
        <v>9.7287999999999997</v>
      </c>
      <c r="L75" s="355"/>
      <c r="M75" s="356"/>
      <c r="N75" s="56">
        <v>11</v>
      </c>
      <c r="O75" s="355">
        <v>9.1190999999999995</v>
      </c>
      <c r="P75" s="355">
        <v>9.6975999999999996</v>
      </c>
      <c r="Q75" s="445">
        <v>9.4955999999999996</v>
      </c>
      <c r="R75" s="355">
        <v>9.6275999999999993</v>
      </c>
      <c r="S75" s="355">
        <v>9.4011999999999993</v>
      </c>
      <c r="T75" s="355">
        <v>9.3718000000000004</v>
      </c>
      <c r="U75" s="355">
        <v>9.8452000000000002</v>
      </c>
      <c r="V75" s="359">
        <v>9.8701000000000008</v>
      </c>
      <c r="W75" s="359">
        <v>10.082100000000001</v>
      </c>
      <c r="X75" s="355">
        <v>10.707800000000001</v>
      </c>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v>10.1547</v>
      </c>
      <c r="I76" s="355">
        <v>10.094799999999999</v>
      </c>
      <c r="J76" s="356">
        <v>10.114599999999999</v>
      </c>
      <c r="K76" s="356">
        <v>10.100199999999999</v>
      </c>
      <c r="L76" s="355"/>
      <c r="M76" s="356"/>
      <c r="N76" s="56">
        <v>12</v>
      </c>
      <c r="O76" s="355">
        <v>10.124700000000001</v>
      </c>
      <c r="P76" s="355">
        <v>10.365600000000001</v>
      </c>
      <c r="Q76" s="445">
        <v>10.312799999999999</v>
      </c>
      <c r="R76" s="387">
        <v>9.7553000000000001</v>
      </c>
      <c r="S76" s="355">
        <v>10.2607</v>
      </c>
      <c r="T76" s="355">
        <v>9.9663000000000004</v>
      </c>
      <c r="U76" s="355">
        <v>10.0336</v>
      </c>
      <c r="V76" s="359">
        <v>9.4354999999999993</v>
      </c>
      <c r="W76" s="359">
        <v>10.322100000000001</v>
      </c>
      <c r="X76" s="355">
        <v>9.9602000000000004</v>
      </c>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v>9.3915000000000006</v>
      </c>
      <c r="I77" s="355">
        <v>9.4114000000000004</v>
      </c>
      <c r="J77" s="356">
        <v>9.5267999999999997</v>
      </c>
      <c r="K77" s="356">
        <v>9.4984000000000002</v>
      </c>
      <c r="L77" s="355"/>
      <c r="M77" s="356"/>
      <c r="N77" s="56">
        <v>13</v>
      </c>
      <c r="O77" s="355">
        <v>9.4633000000000003</v>
      </c>
      <c r="P77" s="355">
        <v>10.0464</v>
      </c>
      <c r="Q77" s="445">
        <v>9.4669000000000008</v>
      </c>
      <c r="R77" s="355">
        <v>8.9526000000000003</v>
      </c>
      <c r="S77" s="355">
        <v>9.2078000000000007</v>
      </c>
      <c r="T77" s="355">
        <v>8.9589999999999996</v>
      </c>
      <c r="U77" s="355">
        <v>9.4557000000000002</v>
      </c>
      <c r="V77" s="359">
        <v>9.51</v>
      </c>
      <c r="W77" s="359">
        <v>10.3994</v>
      </c>
      <c r="X77" s="355">
        <v>9.2074999999999996</v>
      </c>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v>10.0327</v>
      </c>
      <c r="I78" s="355">
        <v>10.0471</v>
      </c>
      <c r="J78" s="356">
        <v>10.040100000000001</v>
      </c>
      <c r="K78" s="356">
        <v>10.0434</v>
      </c>
      <c r="L78" s="355"/>
      <c r="M78" s="356"/>
      <c r="N78" s="56">
        <v>14</v>
      </c>
      <c r="O78" s="355">
        <v>10.036099999999999</v>
      </c>
      <c r="P78" s="355">
        <v>9.8615999999999993</v>
      </c>
      <c r="Q78" s="445">
        <v>9.8021999999999991</v>
      </c>
      <c r="R78" s="355">
        <v>10.206300000000001</v>
      </c>
      <c r="S78" s="355">
        <v>9.9941999999999993</v>
      </c>
      <c r="T78" s="355">
        <v>10.1074</v>
      </c>
      <c r="U78" s="355">
        <v>9.8130000000000006</v>
      </c>
      <c r="V78" s="359">
        <v>10.2865</v>
      </c>
      <c r="W78" s="359">
        <v>9.9756999999999998</v>
      </c>
      <c r="X78" s="355">
        <v>9.8931000000000004</v>
      </c>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v>10.0791</v>
      </c>
      <c r="I79" s="355">
        <v>10.081799999999999</v>
      </c>
      <c r="J79" s="356">
        <v>10.023300000000001</v>
      </c>
      <c r="K79" s="356">
        <v>10.0123</v>
      </c>
      <c r="L79" s="355"/>
      <c r="M79" s="356"/>
      <c r="N79" s="56">
        <v>15</v>
      </c>
      <c r="O79" s="355">
        <v>9.8536000000000001</v>
      </c>
      <c r="P79" s="355">
        <v>9.8071000000000002</v>
      </c>
      <c r="Q79" s="445">
        <v>10.463200000000001</v>
      </c>
      <c r="R79" s="355">
        <v>10.210100000000001</v>
      </c>
      <c r="S79" s="355">
        <v>10.0395</v>
      </c>
      <c r="T79" s="355">
        <v>9.952</v>
      </c>
      <c r="U79" s="355">
        <v>9.9417000000000009</v>
      </c>
      <c r="V79" s="359">
        <v>9.9875000000000007</v>
      </c>
      <c r="W79" s="359">
        <v>9.4725000000000001</v>
      </c>
      <c r="X79" s="355">
        <v>10.012600000000001</v>
      </c>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v>9.9384999999999994</v>
      </c>
      <c r="I80" s="355">
        <v>9.8949999999999996</v>
      </c>
      <c r="J80" s="356">
        <v>9.8519000000000005</v>
      </c>
      <c r="K80" s="356">
        <v>9.8552999999999997</v>
      </c>
      <c r="L80" s="355"/>
      <c r="M80" s="356"/>
      <c r="N80" s="56">
        <v>16</v>
      </c>
      <c r="O80" s="355">
        <v>10.464600000000001</v>
      </c>
      <c r="P80" s="355">
        <v>10.424799999999999</v>
      </c>
      <c r="Q80" s="445">
        <v>9.4640000000000004</v>
      </c>
      <c r="R80" s="355">
        <v>9.2505000000000006</v>
      </c>
      <c r="S80" s="355">
        <v>9.7142999999999997</v>
      </c>
      <c r="T80" s="387">
        <v>9.8763000000000005</v>
      </c>
      <c r="U80" s="387">
        <v>11.002599999999999</v>
      </c>
      <c r="V80" s="359">
        <v>9.6031999999999993</v>
      </c>
      <c r="W80" s="359">
        <v>9.5009999999999994</v>
      </c>
      <c r="X80" s="355">
        <v>9.8722999999999992</v>
      </c>
      <c r="Y80" s="359"/>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v>10.0068</v>
      </c>
      <c r="I81" s="355">
        <v>10.016999999999999</v>
      </c>
      <c r="J81" s="356">
        <v>9.8863000000000003</v>
      </c>
      <c r="K81" s="356">
        <v>9.8308</v>
      </c>
      <c r="L81" s="355"/>
      <c r="M81" s="356"/>
      <c r="N81" s="56">
        <v>17</v>
      </c>
      <c r="O81" s="355">
        <v>9.9328000000000003</v>
      </c>
      <c r="P81" s="355">
        <v>12.007400000000001</v>
      </c>
      <c r="Q81" s="445">
        <v>9.5914999999999999</v>
      </c>
      <c r="R81" s="387">
        <v>9.4330999999999996</v>
      </c>
      <c r="S81" s="355">
        <v>9.3818000000000001</v>
      </c>
      <c r="T81" s="355">
        <v>9.5511999999999997</v>
      </c>
      <c r="U81" s="355">
        <v>9.9466000000000001</v>
      </c>
      <c r="V81" s="359">
        <v>10.1958</v>
      </c>
      <c r="W81" s="359">
        <v>9.0172000000000008</v>
      </c>
      <c r="X81" s="355">
        <v>8.9908000000000001</v>
      </c>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v>9.9114000000000004</v>
      </c>
      <c r="I82" s="355">
        <v>9.8871000000000002</v>
      </c>
      <c r="J82" s="356">
        <v>9.8440999999999992</v>
      </c>
      <c r="K82" s="356">
        <v>9.8398000000000003</v>
      </c>
      <c r="L82" s="355"/>
      <c r="M82" s="356"/>
      <c r="N82" s="56">
        <v>18</v>
      </c>
      <c r="O82" s="355">
        <v>9.9360999999999997</v>
      </c>
      <c r="P82" s="355">
        <v>10.374499999999999</v>
      </c>
      <c r="Q82" s="445">
        <v>9.6417000000000002</v>
      </c>
      <c r="R82" s="355">
        <v>10.019600000000001</v>
      </c>
      <c r="S82" s="355">
        <v>9.5731000000000002</v>
      </c>
      <c r="T82" s="355">
        <v>9.5670999999999999</v>
      </c>
      <c r="U82" s="355">
        <v>9.7487999999999992</v>
      </c>
      <c r="V82" s="359">
        <v>9.6844000000000001</v>
      </c>
      <c r="W82" s="359">
        <v>9.6013999999999999</v>
      </c>
      <c r="X82" s="355">
        <v>9.8185000000000002</v>
      </c>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v>9.8626000000000005</v>
      </c>
      <c r="I83" s="355">
        <v>9.7063000000000006</v>
      </c>
      <c r="J83" s="356">
        <v>9.6554000000000002</v>
      </c>
      <c r="K83" s="356">
        <v>9.6547000000000001</v>
      </c>
      <c r="L83" s="355"/>
      <c r="M83" s="356"/>
      <c r="N83" s="56">
        <v>19</v>
      </c>
      <c r="O83" s="355">
        <v>8.5540000000000003</v>
      </c>
      <c r="P83" s="355">
        <v>9.1044999999999998</v>
      </c>
      <c r="Q83" s="445">
        <v>10.8</v>
      </c>
      <c r="R83" s="355">
        <v>8.8312000000000008</v>
      </c>
      <c r="S83" s="355">
        <v>10.9145</v>
      </c>
      <c r="T83" s="355">
        <v>12.2925</v>
      </c>
      <c r="U83" s="387">
        <v>9.9</v>
      </c>
      <c r="V83" s="359">
        <v>8.5856999999999992</v>
      </c>
      <c r="W83" s="359">
        <v>9.3470999999999993</v>
      </c>
      <c r="X83" s="355">
        <v>9.6739999999999995</v>
      </c>
      <c r="Y83" s="359"/>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v>10.110300000000001</v>
      </c>
      <c r="I84" s="355">
        <v>10.1119</v>
      </c>
      <c r="J84" s="356">
        <v>10.127000000000001</v>
      </c>
      <c r="K84" s="356">
        <v>10.192600000000001</v>
      </c>
      <c r="L84" s="355"/>
      <c r="M84" s="356"/>
      <c r="N84" s="56">
        <v>20</v>
      </c>
      <c r="O84" s="355">
        <v>9.9870999999999999</v>
      </c>
      <c r="P84" s="355">
        <v>10.398400000000001</v>
      </c>
      <c r="Q84" s="445">
        <v>9.4311000000000007</v>
      </c>
      <c r="R84" s="355">
        <v>9.7063000000000006</v>
      </c>
      <c r="S84" s="355">
        <v>9.9641999999999999</v>
      </c>
      <c r="T84" s="387">
        <v>11.718500000000001</v>
      </c>
      <c r="U84" s="355">
        <v>11.0307</v>
      </c>
      <c r="V84" s="359">
        <v>10.567600000000001</v>
      </c>
      <c r="W84" s="359">
        <v>10.226900000000001</v>
      </c>
      <c r="X84" s="355">
        <v>11.6312</v>
      </c>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v>10.1553</v>
      </c>
      <c r="I85" s="355">
        <v>10.2498</v>
      </c>
      <c r="J85" s="356">
        <v>10.3712</v>
      </c>
      <c r="K85" s="356">
        <v>10.3697</v>
      </c>
      <c r="L85" s="355"/>
      <c r="M85" s="356"/>
      <c r="N85" s="56">
        <v>21</v>
      </c>
      <c r="O85" s="355">
        <v>9.9421999999999997</v>
      </c>
      <c r="P85" s="355">
        <v>10.0245</v>
      </c>
      <c r="Q85" s="445">
        <v>9.6342999999999996</v>
      </c>
      <c r="R85" s="355">
        <v>9.7212999999999994</v>
      </c>
      <c r="S85" s="355">
        <v>9.7015999999999991</v>
      </c>
      <c r="T85" s="355">
        <v>9.9517000000000007</v>
      </c>
      <c r="U85" s="355">
        <v>10.855399999999999</v>
      </c>
      <c r="V85" s="359">
        <v>10.940200000000001</v>
      </c>
      <c r="W85" s="359">
        <v>12.035299999999999</v>
      </c>
      <c r="X85" s="355">
        <v>10.600899999999999</v>
      </c>
      <c r="Y85" s="359"/>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v>10.324400000000001</v>
      </c>
      <c r="I86" s="355">
        <v>10.317</v>
      </c>
      <c r="J86" s="356">
        <v>10.2911</v>
      </c>
      <c r="K86" s="356">
        <v>10.2738</v>
      </c>
      <c r="L86" s="355"/>
      <c r="M86" s="356"/>
      <c r="N86" s="56">
        <v>22</v>
      </c>
      <c r="O86" s="355">
        <v>10.1313</v>
      </c>
      <c r="P86" s="355">
        <v>10.8825</v>
      </c>
      <c r="Q86" s="445">
        <v>10.216900000000001</v>
      </c>
      <c r="R86" s="355">
        <v>10.313800000000001</v>
      </c>
      <c r="S86" s="355">
        <v>10.5914</v>
      </c>
      <c r="T86" s="355">
        <v>9.891</v>
      </c>
      <c r="U86" s="355">
        <v>9.9839000000000002</v>
      </c>
      <c r="V86" s="359">
        <v>10.088800000000001</v>
      </c>
      <c r="W86" s="359">
        <v>10.2319</v>
      </c>
      <c r="X86" s="355">
        <v>10.102600000000001</v>
      </c>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v>9.8055000000000003</v>
      </c>
      <c r="I87" s="355">
        <v>9.7590000000000003</v>
      </c>
      <c r="J87" s="356">
        <v>9.8028999999999993</v>
      </c>
      <c r="K87" s="356">
        <v>9.7985000000000007</v>
      </c>
      <c r="L87" s="355"/>
      <c r="M87" s="356"/>
      <c r="N87" s="56">
        <v>23</v>
      </c>
      <c r="O87" s="355">
        <v>9.6945999999999994</v>
      </c>
      <c r="P87" s="355">
        <v>9.7719000000000005</v>
      </c>
      <c r="Q87" s="445">
        <v>9.7536000000000005</v>
      </c>
      <c r="R87" s="355">
        <v>9.7798999999999996</v>
      </c>
      <c r="S87" s="355">
        <v>9.8168000000000006</v>
      </c>
      <c r="T87" s="355">
        <v>9.5909999999999993</v>
      </c>
      <c r="U87" s="355">
        <v>9.6007999999999996</v>
      </c>
      <c r="V87" s="359">
        <v>9.4619</v>
      </c>
      <c r="W87" s="359">
        <v>10.210800000000001</v>
      </c>
      <c r="X87" s="355">
        <v>9.6729000000000003</v>
      </c>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v>10.2675</v>
      </c>
      <c r="I88" s="355">
        <v>10.247</v>
      </c>
      <c r="J88" s="356">
        <v>10.210100000000001</v>
      </c>
      <c r="K88" s="356">
        <v>10.2141</v>
      </c>
      <c r="L88" s="355"/>
      <c r="M88" s="356"/>
      <c r="N88" s="56">
        <v>24</v>
      </c>
      <c r="O88" s="355">
        <v>10.3011</v>
      </c>
      <c r="P88" s="355">
        <v>10.474299999999999</v>
      </c>
      <c r="Q88" s="445">
        <v>10.012700000000001</v>
      </c>
      <c r="R88" s="355">
        <v>10.1325</v>
      </c>
      <c r="S88" s="355">
        <v>9.5221</v>
      </c>
      <c r="T88" s="355">
        <v>10.680300000000001</v>
      </c>
      <c r="U88" s="355">
        <v>11.6778</v>
      </c>
      <c r="V88" s="359">
        <v>9.9659999999999993</v>
      </c>
      <c r="W88" s="359">
        <v>9.9704999999999995</v>
      </c>
      <c r="X88" s="355">
        <v>10.231299999999999</v>
      </c>
      <c r="Y88" s="359"/>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10.032954195011337</v>
      </c>
      <c r="D89" s="66">
        <f t="shared" ref="D89:K89" si="4">IF(Q119&gt;0,SUMPRODUCT(D65:D88,D95:D118)/D119,0)</f>
        <v>9.9722353367125276</v>
      </c>
      <c r="E89" s="66">
        <f t="shared" si="4"/>
        <v>9.9307986023759618</v>
      </c>
      <c r="F89" s="66">
        <f t="shared" si="4"/>
        <v>9.9158721226221438</v>
      </c>
      <c r="G89" s="66">
        <f t="shared" si="4"/>
        <v>9.9048142042146932</v>
      </c>
      <c r="H89" s="66">
        <f t="shared" si="4"/>
        <v>9.9087490339637974</v>
      </c>
      <c r="I89" s="66">
        <f t="shared" si="4"/>
        <v>9.8960344132469391</v>
      </c>
      <c r="J89" s="66">
        <f t="shared" si="4"/>
        <v>9.8980797289756879</v>
      </c>
      <c r="K89" s="66">
        <f t="shared" si="4"/>
        <v>9.895435114227876</v>
      </c>
      <c r="L89" s="66"/>
      <c r="M89" s="66"/>
      <c r="N89" s="66" t="s">
        <v>2</v>
      </c>
      <c r="O89" s="66">
        <v>9.4571777866880513</v>
      </c>
      <c r="P89" s="66">
        <f t="shared" ref="P89:Z89" si="5">IF(P119&gt;0,SUMPRODUCT(P65:P88,P95:P118)/P119,0)</f>
        <v>10.124567942238269</v>
      </c>
      <c r="Q89" s="66">
        <f t="shared" si="5"/>
        <v>9.850366560255388</v>
      </c>
      <c r="R89" s="66">
        <f t="shared" si="5"/>
        <v>9.7969012869038608</v>
      </c>
      <c r="S89" s="66">
        <f t="shared" si="5"/>
        <v>9.8924797400611606</v>
      </c>
      <c r="T89" s="66">
        <f t="shared" si="5"/>
        <v>9.7727201798201797</v>
      </c>
      <c r="U89" s="66">
        <f t="shared" si="5"/>
        <v>9.8989993871297237</v>
      </c>
      <c r="V89" s="66">
        <f t="shared" si="5"/>
        <v>9.7544670720299358</v>
      </c>
      <c r="W89" s="66">
        <f t="shared" si="5"/>
        <v>9.9158372995780599</v>
      </c>
      <c r="X89" s="66">
        <f t="shared" si="5"/>
        <v>9.8606838827838832</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28</v>
      </c>
      <c r="C95" s="58">
        <v>65</v>
      </c>
      <c r="D95" s="71">
        <v>103</v>
      </c>
      <c r="E95" s="58">
        <v>135</v>
      </c>
      <c r="F95" s="58">
        <v>167</v>
      </c>
      <c r="G95" s="58">
        <v>195</v>
      </c>
      <c r="H95" s="58">
        <v>224</v>
      </c>
      <c r="I95" s="58">
        <v>253</v>
      </c>
      <c r="J95" s="58">
        <v>286</v>
      </c>
      <c r="K95" s="58">
        <v>305</v>
      </c>
      <c r="L95" s="58"/>
      <c r="M95" s="58"/>
      <c r="N95" s="65">
        <v>1</v>
      </c>
      <c r="O95" s="58">
        <v>28</v>
      </c>
      <c r="P95" s="58">
        <v>35</v>
      </c>
      <c r="Q95" s="71">
        <v>31</v>
      </c>
      <c r="R95" s="58">
        <v>31</v>
      </c>
      <c r="S95" s="58">
        <v>28</v>
      </c>
      <c r="T95" s="58">
        <v>23</v>
      </c>
      <c r="U95" s="58">
        <v>24</v>
      </c>
      <c r="V95" s="58">
        <v>27</v>
      </c>
      <c r="W95" s="58">
        <v>28</v>
      </c>
      <c r="X95" s="58">
        <v>15</v>
      </c>
      <c r="Y95" s="58"/>
      <c r="Z95" s="58"/>
      <c r="AA95" s="65">
        <v>1</v>
      </c>
    </row>
    <row r="96" spans="1:33" x14ac:dyDescent="0.2">
      <c r="A96" s="65">
        <v>2</v>
      </c>
      <c r="B96" s="58">
        <v>12</v>
      </c>
      <c r="C96" s="58">
        <v>25</v>
      </c>
      <c r="D96" s="71">
        <v>30</v>
      </c>
      <c r="E96" s="58">
        <v>39</v>
      </c>
      <c r="F96" s="58">
        <v>44</v>
      </c>
      <c r="G96" s="58">
        <v>49</v>
      </c>
      <c r="H96" s="58">
        <v>59</v>
      </c>
      <c r="I96" s="58">
        <v>68</v>
      </c>
      <c r="J96" s="58">
        <v>76</v>
      </c>
      <c r="K96" s="58">
        <v>81</v>
      </c>
      <c r="L96" s="58"/>
      <c r="M96" s="58"/>
      <c r="N96" s="65">
        <v>2</v>
      </c>
      <c r="O96" s="58">
        <v>12</v>
      </c>
      <c r="P96" s="58">
        <v>9</v>
      </c>
      <c r="Q96" s="71">
        <v>3</v>
      </c>
      <c r="R96" s="58">
        <v>8</v>
      </c>
      <c r="S96" s="58">
        <v>4</v>
      </c>
      <c r="T96" s="361">
        <v>3</v>
      </c>
      <c r="U96" s="58">
        <v>9</v>
      </c>
      <c r="V96" s="58">
        <v>9</v>
      </c>
      <c r="W96" s="58">
        <v>5</v>
      </c>
      <c r="X96" s="58">
        <v>4</v>
      </c>
      <c r="Y96" s="58"/>
      <c r="Z96" s="58"/>
      <c r="AA96" s="65">
        <v>2</v>
      </c>
    </row>
    <row r="97" spans="1:27" x14ac:dyDescent="0.2">
      <c r="A97" s="65">
        <v>3</v>
      </c>
      <c r="B97" s="58">
        <v>5</v>
      </c>
      <c r="C97" s="58">
        <v>7</v>
      </c>
      <c r="D97" s="71">
        <v>15</v>
      </c>
      <c r="E97" s="58">
        <v>19</v>
      </c>
      <c r="F97" s="58">
        <v>25</v>
      </c>
      <c r="G97" s="58">
        <v>27</v>
      </c>
      <c r="H97" s="58">
        <v>30</v>
      </c>
      <c r="I97" s="58">
        <v>40</v>
      </c>
      <c r="J97" s="58">
        <v>48</v>
      </c>
      <c r="K97" s="58">
        <v>51</v>
      </c>
      <c r="L97" s="58"/>
      <c r="M97" s="58"/>
      <c r="N97" s="65">
        <v>3</v>
      </c>
      <c r="O97" s="58">
        <v>5</v>
      </c>
      <c r="P97" s="58">
        <v>2</v>
      </c>
      <c r="Q97" s="71">
        <v>7</v>
      </c>
      <c r="R97" s="58">
        <v>4</v>
      </c>
      <c r="S97" s="58">
        <v>6</v>
      </c>
      <c r="T97" s="58">
        <v>2</v>
      </c>
      <c r="U97" s="58">
        <v>3</v>
      </c>
      <c r="V97" s="58">
        <v>10</v>
      </c>
      <c r="W97" s="58">
        <v>8</v>
      </c>
      <c r="X97" s="58">
        <v>3</v>
      </c>
      <c r="Y97" s="58"/>
      <c r="Z97" s="58"/>
      <c r="AA97" s="65">
        <v>3</v>
      </c>
    </row>
    <row r="98" spans="1:27" x14ac:dyDescent="0.2">
      <c r="A98" s="65">
        <v>4</v>
      </c>
      <c r="B98" s="58">
        <v>12</v>
      </c>
      <c r="C98" s="58">
        <v>25</v>
      </c>
      <c r="D98" s="71">
        <v>31</v>
      </c>
      <c r="E98" s="58">
        <v>39</v>
      </c>
      <c r="F98" s="58">
        <v>46</v>
      </c>
      <c r="G98" s="58">
        <v>54</v>
      </c>
      <c r="H98" s="58">
        <v>65</v>
      </c>
      <c r="I98" s="58">
        <v>72</v>
      </c>
      <c r="J98" s="58">
        <v>87</v>
      </c>
      <c r="K98" s="58">
        <v>94</v>
      </c>
      <c r="L98" s="58"/>
      <c r="M98" s="58"/>
      <c r="N98" s="65">
        <v>4</v>
      </c>
      <c r="O98" s="58">
        <v>12</v>
      </c>
      <c r="P98" s="58">
        <v>9</v>
      </c>
      <c r="Q98" s="71">
        <v>5</v>
      </c>
      <c r="R98" s="361">
        <v>7</v>
      </c>
      <c r="S98" s="58">
        <v>5</v>
      </c>
      <c r="T98" s="58">
        <v>6</v>
      </c>
      <c r="U98" s="58">
        <v>10</v>
      </c>
      <c r="V98" s="58">
        <v>6</v>
      </c>
      <c r="W98" s="58">
        <v>12</v>
      </c>
      <c r="X98" s="58">
        <v>4</v>
      </c>
      <c r="Y98" s="58"/>
      <c r="Z98" s="58"/>
      <c r="AA98" s="65">
        <v>4</v>
      </c>
    </row>
    <row r="99" spans="1:27" x14ac:dyDescent="0.2">
      <c r="A99" s="65">
        <v>5</v>
      </c>
      <c r="B99" s="58">
        <v>19</v>
      </c>
      <c r="C99" s="58">
        <v>55</v>
      </c>
      <c r="D99" s="71">
        <v>86</v>
      </c>
      <c r="E99" s="58">
        <v>117</v>
      </c>
      <c r="F99" s="58">
        <v>151</v>
      </c>
      <c r="G99" s="58">
        <v>194</v>
      </c>
      <c r="H99" s="58">
        <v>222</v>
      </c>
      <c r="I99" s="58">
        <v>255</v>
      </c>
      <c r="J99" s="58">
        <v>287</v>
      </c>
      <c r="K99" s="58">
        <v>314</v>
      </c>
      <c r="L99" s="58"/>
      <c r="M99" s="58"/>
      <c r="N99" s="65">
        <v>5</v>
      </c>
      <c r="O99" s="58">
        <v>19</v>
      </c>
      <c r="P99" s="361">
        <v>33</v>
      </c>
      <c r="Q99" s="71">
        <v>18</v>
      </c>
      <c r="R99" s="58">
        <v>28</v>
      </c>
      <c r="S99" s="58">
        <v>25</v>
      </c>
      <c r="T99" s="58">
        <v>36</v>
      </c>
      <c r="U99" s="58">
        <v>18</v>
      </c>
      <c r="V99" s="58">
        <v>28</v>
      </c>
      <c r="W99" s="58">
        <v>28</v>
      </c>
      <c r="X99" s="58">
        <v>21</v>
      </c>
      <c r="Y99" s="58"/>
      <c r="Z99" s="58"/>
      <c r="AA99" s="65">
        <v>5</v>
      </c>
    </row>
    <row r="100" spans="1:27" x14ac:dyDescent="0.2">
      <c r="A100" s="65">
        <v>6</v>
      </c>
      <c r="B100" s="58">
        <v>3</v>
      </c>
      <c r="C100" s="58">
        <v>7</v>
      </c>
      <c r="D100" s="71">
        <v>10</v>
      </c>
      <c r="E100" s="58">
        <v>19</v>
      </c>
      <c r="F100" s="58">
        <v>30</v>
      </c>
      <c r="G100" s="58">
        <v>34</v>
      </c>
      <c r="H100" s="58">
        <v>42</v>
      </c>
      <c r="I100" s="58">
        <v>46</v>
      </c>
      <c r="J100" s="58">
        <v>51</v>
      </c>
      <c r="K100" s="58">
        <v>57</v>
      </c>
      <c r="L100" s="58"/>
      <c r="M100" s="58"/>
      <c r="N100" s="65">
        <v>6</v>
      </c>
      <c r="O100" s="58">
        <v>3</v>
      </c>
      <c r="P100" s="58">
        <v>3</v>
      </c>
      <c r="Q100" s="71">
        <v>3</v>
      </c>
      <c r="R100" s="361">
        <v>9</v>
      </c>
      <c r="S100" s="58">
        <v>10</v>
      </c>
      <c r="T100" s="58">
        <v>4</v>
      </c>
      <c r="U100" s="58">
        <v>6</v>
      </c>
      <c r="V100" s="58">
        <v>4</v>
      </c>
      <c r="W100" s="58">
        <v>5</v>
      </c>
      <c r="X100" s="58">
        <v>6</v>
      </c>
      <c r="Y100" s="58"/>
      <c r="Z100" s="58"/>
      <c r="AA100" s="65">
        <v>6</v>
      </c>
    </row>
    <row r="101" spans="1:27" x14ac:dyDescent="0.2">
      <c r="A101" s="65">
        <v>7</v>
      </c>
      <c r="B101" s="58">
        <v>4</v>
      </c>
      <c r="C101" s="58">
        <v>9</v>
      </c>
      <c r="D101" s="71">
        <v>20</v>
      </c>
      <c r="E101" s="58">
        <v>27</v>
      </c>
      <c r="F101" s="58">
        <v>29</v>
      </c>
      <c r="G101" s="58">
        <v>36</v>
      </c>
      <c r="H101" s="58">
        <v>41</v>
      </c>
      <c r="I101" s="58">
        <v>46</v>
      </c>
      <c r="J101" s="58">
        <v>55</v>
      </c>
      <c r="K101" s="58">
        <v>61</v>
      </c>
      <c r="L101" s="58"/>
      <c r="M101" s="58"/>
      <c r="N101" s="65">
        <v>7</v>
      </c>
      <c r="O101" s="58">
        <v>4</v>
      </c>
      <c r="P101" s="58">
        <v>5</v>
      </c>
      <c r="Q101" s="71">
        <v>11</v>
      </c>
      <c r="R101" s="361">
        <v>7</v>
      </c>
      <c r="S101" s="58">
        <v>2</v>
      </c>
      <c r="T101" s="58">
        <v>6</v>
      </c>
      <c r="U101" s="58">
        <v>5</v>
      </c>
      <c r="V101" s="58">
        <v>5</v>
      </c>
      <c r="W101" s="58">
        <v>9</v>
      </c>
      <c r="X101" s="58">
        <v>6</v>
      </c>
      <c r="Y101" s="58"/>
      <c r="Z101" s="58"/>
      <c r="AA101" s="65">
        <v>7</v>
      </c>
    </row>
    <row r="102" spans="1:27" x14ac:dyDescent="0.2">
      <c r="A102" s="65">
        <v>8</v>
      </c>
      <c r="B102" s="58">
        <v>70</v>
      </c>
      <c r="C102" s="58">
        <v>211</v>
      </c>
      <c r="D102" s="71">
        <v>369</v>
      </c>
      <c r="E102" s="58">
        <v>507</v>
      </c>
      <c r="F102" s="58">
        <v>667</v>
      </c>
      <c r="G102" s="58">
        <v>782</v>
      </c>
      <c r="H102" s="58">
        <v>933</v>
      </c>
      <c r="I102" s="58">
        <v>1064</v>
      </c>
      <c r="J102" s="58">
        <v>1200</v>
      </c>
      <c r="K102" s="58">
        <v>1311</v>
      </c>
      <c r="L102" s="58"/>
      <c r="M102" s="58"/>
      <c r="N102" s="65">
        <v>8</v>
      </c>
      <c r="O102" s="58">
        <v>70</v>
      </c>
      <c r="P102" s="58">
        <v>105</v>
      </c>
      <c r="Q102" s="71">
        <v>117</v>
      </c>
      <c r="R102" s="58">
        <v>107</v>
      </c>
      <c r="S102" s="58">
        <v>104</v>
      </c>
      <c r="T102" s="58">
        <v>73</v>
      </c>
      <c r="U102" s="58">
        <v>105</v>
      </c>
      <c r="V102" s="58">
        <v>91</v>
      </c>
      <c r="W102" s="361">
        <v>97</v>
      </c>
      <c r="X102" s="58">
        <v>78</v>
      </c>
      <c r="Y102" s="58"/>
      <c r="Z102" s="58"/>
      <c r="AA102" s="65">
        <v>8</v>
      </c>
    </row>
    <row r="103" spans="1:27" x14ac:dyDescent="0.2">
      <c r="A103" s="65">
        <v>9</v>
      </c>
      <c r="B103" s="58">
        <v>16</v>
      </c>
      <c r="C103" s="58">
        <v>45</v>
      </c>
      <c r="D103" s="71">
        <v>75</v>
      </c>
      <c r="E103" s="58">
        <v>96</v>
      </c>
      <c r="F103" s="58">
        <v>122</v>
      </c>
      <c r="G103" s="58">
        <v>142</v>
      </c>
      <c r="H103" s="58">
        <v>158</v>
      </c>
      <c r="I103" s="58">
        <v>169</v>
      </c>
      <c r="J103" s="58">
        <v>179</v>
      </c>
      <c r="K103" s="58">
        <v>194</v>
      </c>
      <c r="L103" s="58"/>
      <c r="M103" s="58"/>
      <c r="N103" s="65">
        <v>9</v>
      </c>
      <c r="O103" s="58">
        <v>16</v>
      </c>
      <c r="P103" s="361">
        <v>26</v>
      </c>
      <c r="Q103" s="71">
        <v>24</v>
      </c>
      <c r="R103" s="58">
        <v>15</v>
      </c>
      <c r="S103" s="58">
        <v>20</v>
      </c>
      <c r="T103" s="58">
        <v>12</v>
      </c>
      <c r="U103" s="58">
        <v>9</v>
      </c>
      <c r="V103" s="58">
        <v>10</v>
      </c>
      <c r="W103" s="58">
        <v>8</v>
      </c>
      <c r="X103" s="58">
        <v>12</v>
      </c>
      <c r="Y103" s="58"/>
      <c r="Z103" s="58"/>
      <c r="AA103" s="65">
        <v>9</v>
      </c>
    </row>
    <row r="104" spans="1:27" x14ac:dyDescent="0.2">
      <c r="A104" s="65">
        <v>10</v>
      </c>
      <c r="B104" s="58">
        <v>31</v>
      </c>
      <c r="C104" s="58">
        <v>69</v>
      </c>
      <c r="D104" s="71">
        <v>108</v>
      </c>
      <c r="E104" s="58">
        <v>145</v>
      </c>
      <c r="F104" s="58">
        <v>180</v>
      </c>
      <c r="G104" s="58">
        <v>211</v>
      </c>
      <c r="H104" s="58">
        <v>239</v>
      </c>
      <c r="I104" s="58">
        <v>261</v>
      </c>
      <c r="J104" s="58">
        <v>284</v>
      </c>
      <c r="K104" s="58">
        <v>312</v>
      </c>
      <c r="L104" s="58"/>
      <c r="M104" s="58"/>
      <c r="N104" s="65">
        <v>10</v>
      </c>
      <c r="O104" s="58">
        <v>31</v>
      </c>
      <c r="P104" s="58">
        <v>34</v>
      </c>
      <c r="Q104" s="71">
        <v>31</v>
      </c>
      <c r="R104" s="58">
        <v>33</v>
      </c>
      <c r="S104" s="58">
        <v>31</v>
      </c>
      <c r="T104" s="58">
        <v>24</v>
      </c>
      <c r="U104" s="58">
        <v>21</v>
      </c>
      <c r="V104" s="58">
        <v>19</v>
      </c>
      <c r="W104" s="58">
        <v>19</v>
      </c>
      <c r="X104" s="58">
        <v>26</v>
      </c>
      <c r="Y104" s="58"/>
      <c r="Z104" s="58"/>
      <c r="AA104" s="65">
        <v>10</v>
      </c>
    </row>
    <row r="105" spans="1:27" x14ac:dyDescent="0.2">
      <c r="A105" s="65">
        <v>11</v>
      </c>
      <c r="B105" s="58">
        <v>47</v>
      </c>
      <c r="C105" s="58">
        <v>104</v>
      </c>
      <c r="D105" s="71">
        <v>157</v>
      </c>
      <c r="E105" s="58">
        <v>223</v>
      </c>
      <c r="F105" s="58">
        <v>285</v>
      </c>
      <c r="G105" s="58">
        <v>342</v>
      </c>
      <c r="H105" s="58">
        <v>410</v>
      </c>
      <c r="I105" s="58">
        <v>477</v>
      </c>
      <c r="J105" s="58">
        <v>543</v>
      </c>
      <c r="K105" s="58">
        <v>603</v>
      </c>
      <c r="L105" s="58"/>
      <c r="M105" s="58"/>
      <c r="N105" s="65">
        <v>11</v>
      </c>
      <c r="O105" s="58">
        <v>47</v>
      </c>
      <c r="P105" s="58">
        <v>52</v>
      </c>
      <c r="Q105" s="71">
        <v>41</v>
      </c>
      <c r="R105" s="58">
        <v>60</v>
      </c>
      <c r="S105" s="361">
        <v>56</v>
      </c>
      <c r="T105" s="58">
        <v>44</v>
      </c>
      <c r="U105" s="58">
        <v>55</v>
      </c>
      <c r="V105" s="58">
        <v>56</v>
      </c>
      <c r="W105" s="58">
        <v>51</v>
      </c>
      <c r="X105" s="58">
        <v>51</v>
      </c>
      <c r="Y105" s="58"/>
      <c r="Z105" s="58"/>
      <c r="AA105" s="65">
        <v>11</v>
      </c>
    </row>
    <row r="106" spans="1:27" x14ac:dyDescent="0.2">
      <c r="A106" s="65">
        <v>12</v>
      </c>
      <c r="B106" s="58">
        <v>118</v>
      </c>
      <c r="C106" s="58">
        <v>298</v>
      </c>
      <c r="D106" s="71">
        <v>503</v>
      </c>
      <c r="E106" s="58">
        <v>699</v>
      </c>
      <c r="F106" s="58">
        <v>856</v>
      </c>
      <c r="G106" s="58">
        <v>1019</v>
      </c>
      <c r="H106" s="58">
        <v>1176</v>
      </c>
      <c r="I106" s="58">
        <v>1311</v>
      </c>
      <c r="J106" s="58">
        <v>1481</v>
      </c>
      <c r="K106" s="58">
        <v>1643</v>
      </c>
      <c r="L106" s="58"/>
      <c r="M106" s="58"/>
      <c r="N106" s="65">
        <v>12</v>
      </c>
      <c r="O106" s="58">
        <v>118</v>
      </c>
      <c r="P106" s="58">
        <v>152</v>
      </c>
      <c r="Q106" s="71">
        <v>147</v>
      </c>
      <c r="R106" s="58">
        <v>153</v>
      </c>
      <c r="S106" s="58">
        <v>131</v>
      </c>
      <c r="T106" s="58">
        <v>109</v>
      </c>
      <c r="U106" s="58">
        <v>110</v>
      </c>
      <c r="V106" s="58">
        <v>102</v>
      </c>
      <c r="W106" s="58">
        <v>132</v>
      </c>
      <c r="X106" s="58">
        <v>126</v>
      </c>
      <c r="Y106" s="58"/>
      <c r="Z106" s="58"/>
      <c r="AA106" s="65">
        <v>12</v>
      </c>
    </row>
    <row r="107" spans="1:27" x14ac:dyDescent="0.2">
      <c r="A107" s="65">
        <v>13</v>
      </c>
      <c r="B107" s="58">
        <v>30</v>
      </c>
      <c r="C107" s="58">
        <v>72</v>
      </c>
      <c r="D107" s="71">
        <v>107</v>
      </c>
      <c r="E107" s="58">
        <v>147</v>
      </c>
      <c r="F107" s="58">
        <v>176</v>
      </c>
      <c r="G107" s="58">
        <v>199</v>
      </c>
      <c r="H107" s="58">
        <v>214</v>
      </c>
      <c r="I107" s="58">
        <v>239</v>
      </c>
      <c r="J107" s="58">
        <v>260</v>
      </c>
      <c r="K107" s="58">
        <v>283</v>
      </c>
      <c r="L107" s="58"/>
      <c r="M107" s="58"/>
      <c r="N107" s="65">
        <v>13</v>
      </c>
      <c r="O107" s="58">
        <v>30</v>
      </c>
      <c r="P107" s="58">
        <v>37</v>
      </c>
      <c r="Q107" s="71">
        <v>26</v>
      </c>
      <c r="R107" s="58">
        <v>34</v>
      </c>
      <c r="S107" s="58">
        <v>19</v>
      </c>
      <c r="T107" s="58">
        <v>21</v>
      </c>
      <c r="U107" s="58">
        <v>14</v>
      </c>
      <c r="V107" s="58">
        <v>20</v>
      </c>
      <c r="W107" s="58">
        <v>19</v>
      </c>
      <c r="X107" s="58">
        <v>20</v>
      </c>
      <c r="Y107" s="58"/>
      <c r="Z107" s="58"/>
      <c r="AA107" s="65">
        <v>13</v>
      </c>
    </row>
    <row r="108" spans="1:27" x14ac:dyDescent="0.2">
      <c r="A108" s="65">
        <v>14</v>
      </c>
      <c r="B108" s="58">
        <v>97</v>
      </c>
      <c r="C108" s="58">
        <v>209</v>
      </c>
      <c r="D108" s="71">
        <v>299</v>
      </c>
      <c r="E108" s="58">
        <v>416</v>
      </c>
      <c r="F108" s="58">
        <v>547</v>
      </c>
      <c r="G108" s="58">
        <v>628</v>
      </c>
      <c r="H108" s="58">
        <v>702</v>
      </c>
      <c r="I108" s="58">
        <v>806</v>
      </c>
      <c r="J108" s="58">
        <v>931</v>
      </c>
      <c r="K108" s="58">
        <v>1038</v>
      </c>
      <c r="L108" s="58"/>
      <c r="M108" s="58"/>
      <c r="N108" s="65">
        <v>14</v>
      </c>
      <c r="O108" s="58">
        <v>97</v>
      </c>
      <c r="P108" s="58">
        <v>103</v>
      </c>
      <c r="Q108" s="71">
        <v>95</v>
      </c>
      <c r="R108" s="58">
        <v>83</v>
      </c>
      <c r="S108" s="58">
        <v>107</v>
      </c>
      <c r="T108" s="58">
        <v>71</v>
      </c>
      <c r="U108" s="58">
        <v>63</v>
      </c>
      <c r="V108" s="58">
        <v>85</v>
      </c>
      <c r="W108" s="58">
        <v>104</v>
      </c>
      <c r="X108" s="58">
        <v>91</v>
      </c>
      <c r="Y108" s="58"/>
      <c r="Z108" s="58"/>
      <c r="AA108" s="65">
        <v>14</v>
      </c>
    </row>
    <row r="109" spans="1:27" x14ac:dyDescent="0.2">
      <c r="A109" s="65">
        <v>15</v>
      </c>
      <c r="B109" s="58">
        <v>95</v>
      </c>
      <c r="C109" s="58">
        <v>226</v>
      </c>
      <c r="D109" s="71">
        <v>369</v>
      </c>
      <c r="E109" s="58">
        <v>501</v>
      </c>
      <c r="F109" s="58">
        <v>654</v>
      </c>
      <c r="G109" s="58">
        <v>780</v>
      </c>
      <c r="H109" s="58">
        <v>908</v>
      </c>
      <c r="I109" s="58">
        <v>1037</v>
      </c>
      <c r="J109" s="58">
        <v>1177</v>
      </c>
      <c r="K109" s="58">
        <v>1318</v>
      </c>
      <c r="L109" s="58"/>
      <c r="M109" s="58"/>
      <c r="N109" s="65">
        <v>15</v>
      </c>
      <c r="O109" s="58">
        <v>95</v>
      </c>
      <c r="P109" s="58">
        <v>108</v>
      </c>
      <c r="Q109" s="71">
        <v>130</v>
      </c>
      <c r="R109" s="58">
        <v>101</v>
      </c>
      <c r="S109" s="58">
        <v>131</v>
      </c>
      <c r="T109" s="58">
        <v>85</v>
      </c>
      <c r="U109" s="58">
        <v>108</v>
      </c>
      <c r="V109" s="58">
        <v>104</v>
      </c>
      <c r="W109" s="58">
        <v>113</v>
      </c>
      <c r="X109" s="58">
        <v>119</v>
      </c>
      <c r="Y109" s="58"/>
      <c r="Z109" s="58"/>
      <c r="AA109" s="65">
        <v>15</v>
      </c>
    </row>
    <row r="110" spans="1:27" x14ac:dyDescent="0.2">
      <c r="A110" s="65">
        <v>16</v>
      </c>
      <c r="B110" s="58">
        <v>41</v>
      </c>
      <c r="C110" s="58">
        <v>79</v>
      </c>
      <c r="D110" s="71">
        <v>125</v>
      </c>
      <c r="E110" s="58">
        <v>170</v>
      </c>
      <c r="F110" s="58">
        <v>210</v>
      </c>
      <c r="G110" s="58">
        <v>246</v>
      </c>
      <c r="H110" s="58">
        <v>266</v>
      </c>
      <c r="I110" s="58">
        <v>301</v>
      </c>
      <c r="J110" s="58">
        <v>338</v>
      </c>
      <c r="K110" s="58">
        <v>377</v>
      </c>
      <c r="L110" s="58"/>
      <c r="M110" s="58"/>
      <c r="N110" s="65">
        <v>16</v>
      </c>
      <c r="O110" s="58">
        <v>41</v>
      </c>
      <c r="P110" s="58">
        <v>37</v>
      </c>
      <c r="Q110" s="71">
        <v>45</v>
      </c>
      <c r="R110" s="58">
        <v>40</v>
      </c>
      <c r="S110" s="58">
        <v>39</v>
      </c>
      <c r="T110" s="361">
        <v>33</v>
      </c>
      <c r="U110" s="58">
        <v>19</v>
      </c>
      <c r="V110" s="361">
        <v>34</v>
      </c>
      <c r="W110" s="58">
        <v>37</v>
      </c>
      <c r="X110" s="58">
        <v>34</v>
      </c>
      <c r="Y110" s="58"/>
      <c r="Z110" s="58"/>
      <c r="AA110" s="65">
        <v>16</v>
      </c>
    </row>
    <row r="111" spans="1:27" x14ac:dyDescent="0.2">
      <c r="A111" s="65">
        <v>17</v>
      </c>
      <c r="B111" s="58">
        <v>38</v>
      </c>
      <c r="C111" s="58">
        <v>105</v>
      </c>
      <c r="D111" s="71">
        <v>152</v>
      </c>
      <c r="E111" s="58">
        <v>229</v>
      </c>
      <c r="F111" s="58">
        <v>291</v>
      </c>
      <c r="G111" s="58">
        <v>338</v>
      </c>
      <c r="H111" s="58">
        <v>372</v>
      </c>
      <c r="I111" s="58">
        <v>406</v>
      </c>
      <c r="J111" s="58">
        <v>458</v>
      </c>
      <c r="K111" s="58">
        <v>495</v>
      </c>
      <c r="L111" s="58"/>
      <c r="M111" s="58"/>
      <c r="N111" s="65">
        <v>17</v>
      </c>
      <c r="O111" s="58">
        <v>38</v>
      </c>
      <c r="P111" s="58">
        <v>59</v>
      </c>
      <c r="Q111" s="71">
        <v>45</v>
      </c>
      <c r="R111" s="58">
        <v>64</v>
      </c>
      <c r="S111" s="58">
        <v>54</v>
      </c>
      <c r="T111" s="58">
        <v>41</v>
      </c>
      <c r="U111" s="58">
        <v>27</v>
      </c>
      <c r="V111" s="58">
        <v>31</v>
      </c>
      <c r="W111" s="58">
        <v>43</v>
      </c>
      <c r="X111" s="58">
        <v>35</v>
      </c>
      <c r="Y111" s="58"/>
      <c r="Z111" s="58"/>
      <c r="AA111" s="65">
        <v>17</v>
      </c>
    </row>
    <row r="112" spans="1:27" x14ac:dyDescent="0.2">
      <c r="A112" s="65">
        <v>18</v>
      </c>
      <c r="B112" s="58">
        <v>34</v>
      </c>
      <c r="C112" s="58">
        <v>79</v>
      </c>
      <c r="D112" s="71">
        <v>106</v>
      </c>
      <c r="E112" s="58">
        <v>162</v>
      </c>
      <c r="F112" s="58">
        <v>199</v>
      </c>
      <c r="G112" s="58">
        <v>240</v>
      </c>
      <c r="H112" s="58">
        <v>263</v>
      </c>
      <c r="I112" s="58">
        <v>294</v>
      </c>
      <c r="J112" s="58">
        <v>333</v>
      </c>
      <c r="K112" s="58">
        <v>362</v>
      </c>
      <c r="L112" s="58"/>
      <c r="M112" s="58"/>
      <c r="N112" s="65">
        <v>18</v>
      </c>
      <c r="O112" s="58">
        <v>34</v>
      </c>
      <c r="P112" s="361">
        <v>37</v>
      </c>
      <c r="Q112" s="71">
        <v>23</v>
      </c>
      <c r="R112" s="58">
        <v>52</v>
      </c>
      <c r="S112" s="58">
        <v>29</v>
      </c>
      <c r="T112" s="361">
        <v>32</v>
      </c>
      <c r="U112" s="58">
        <v>17</v>
      </c>
      <c r="V112" s="58">
        <v>29</v>
      </c>
      <c r="W112" s="58">
        <v>34</v>
      </c>
      <c r="X112" s="58">
        <v>28</v>
      </c>
      <c r="Y112" s="58"/>
      <c r="Z112" s="58"/>
      <c r="AA112" s="65">
        <v>18</v>
      </c>
    </row>
    <row r="113" spans="1:31" x14ac:dyDescent="0.2">
      <c r="A113" s="65">
        <v>19</v>
      </c>
      <c r="B113" s="58">
        <v>5</v>
      </c>
      <c r="C113" s="58">
        <v>17</v>
      </c>
      <c r="D113" s="71">
        <v>28</v>
      </c>
      <c r="E113" s="58">
        <v>40</v>
      </c>
      <c r="F113" s="58">
        <v>53</v>
      </c>
      <c r="G113" s="58">
        <v>62</v>
      </c>
      <c r="H113" s="58">
        <v>65</v>
      </c>
      <c r="I113" s="58">
        <v>74</v>
      </c>
      <c r="J113" s="58">
        <v>82</v>
      </c>
      <c r="K113" s="58">
        <v>88</v>
      </c>
      <c r="L113" s="58"/>
      <c r="M113" s="58"/>
      <c r="N113" s="65">
        <v>19</v>
      </c>
      <c r="O113" s="58">
        <v>5</v>
      </c>
      <c r="P113" s="58">
        <v>11</v>
      </c>
      <c r="Q113" s="71">
        <v>6</v>
      </c>
      <c r="R113" s="58">
        <v>8</v>
      </c>
      <c r="S113" s="58">
        <v>11</v>
      </c>
      <c r="T113" s="58">
        <v>8</v>
      </c>
      <c r="U113" s="58">
        <v>2</v>
      </c>
      <c r="V113" s="58">
        <v>7</v>
      </c>
      <c r="W113" s="58">
        <v>7</v>
      </c>
      <c r="X113" s="58">
        <v>5</v>
      </c>
      <c r="Y113" s="58"/>
      <c r="Z113" s="58"/>
      <c r="AA113" s="65">
        <v>19</v>
      </c>
    </row>
    <row r="114" spans="1:31" x14ac:dyDescent="0.2">
      <c r="A114" s="65">
        <v>20</v>
      </c>
      <c r="B114" s="58">
        <v>7</v>
      </c>
      <c r="C114" s="58">
        <v>22</v>
      </c>
      <c r="D114" s="71">
        <v>42</v>
      </c>
      <c r="E114" s="58">
        <v>67</v>
      </c>
      <c r="F114" s="58">
        <v>91</v>
      </c>
      <c r="G114" s="58">
        <v>101</v>
      </c>
      <c r="H114" s="58">
        <v>115</v>
      </c>
      <c r="I114" s="58">
        <v>131</v>
      </c>
      <c r="J114" s="58">
        <v>147</v>
      </c>
      <c r="K114" s="58">
        <v>156</v>
      </c>
      <c r="L114" s="58"/>
      <c r="M114" s="58"/>
      <c r="N114" s="65">
        <v>20</v>
      </c>
      <c r="O114" s="58">
        <v>7</v>
      </c>
      <c r="P114" s="58">
        <v>13</v>
      </c>
      <c r="Q114" s="71">
        <v>18</v>
      </c>
      <c r="R114" s="58">
        <v>22</v>
      </c>
      <c r="S114" s="58">
        <v>21</v>
      </c>
      <c r="T114" s="58">
        <v>7</v>
      </c>
      <c r="U114" s="58">
        <v>14</v>
      </c>
      <c r="V114" s="58">
        <v>13</v>
      </c>
      <c r="W114" s="58">
        <v>13</v>
      </c>
      <c r="X114" s="58">
        <v>8</v>
      </c>
      <c r="Y114" s="58"/>
      <c r="Z114" s="58"/>
      <c r="AA114" s="65">
        <v>20</v>
      </c>
    </row>
    <row r="115" spans="1:31" x14ac:dyDescent="0.2">
      <c r="A115" s="65">
        <v>21</v>
      </c>
      <c r="B115" s="58">
        <v>36</v>
      </c>
      <c r="C115" s="58">
        <v>87</v>
      </c>
      <c r="D115" s="71">
        <v>131</v>
      </c>
      <c r="E115" s="58">
        <v>187</v>
      </c>
      <c r="F115" s="58">
        <v>247</v>
      </c>
      <c r="G115" s="58">
        <v>288</v>
      </c>
      <c r="H115" s="58">
        <v>332</v>
      </c>
      <c r="I115" s="58">
        <v>378</v>
      </c>
      <c r="J115" s="58">
        <v>412</v>
      </c>
      <c r="K115" s="58">
        <v>436</v>
      </c>
      <c r="L115" s="58"/>
      <c r="M115" s="58"/>
      <c r="N115" s="65">
        <v>21</v>
      </c>
      <c r="O115" s="58">
        <v>36</v>
      </c>
      <c r="P115" s="361">
        <v>46</v>
      </c>
      <c r="Q115" s="71">
        <v>39</v>
      </c>
      <c r="R115" s="58">
        <v>45</v>
      </c>
      <c r="S115" s="58">
        <v>55</v>
      </c>
      <c r="T115" s="361">
        <v>34</v>
      </c>
      <c r="U115" s="58">
        <v>35</v>
      </c>
      <c r="V115" s="58">
        <v>40</v>
      </c>
      <c r="W115" s="58">
        <v>28</v>
      </c>
      <c r="X115" s="58">
        <v>22</v>
      </c>
      <c r="Y115" s="58"/>
      <c r="Z115" s="58"/>
      <c r="AA115" s="65">
        <v>21</v>
      </c>
    </row>
    <row r="116" spans="1:31" x14ac:dyDescent="0.2">
      <c r="A116" s="65">
        <v>22</v>
      </c>
      <c r="B116" s="58">
        <v>115</v>
      </c>
      <c r="C116" s="58">
        <v>327</v>
      </c>
      <c r="D116" s="71">
        <v>485</v>
      </c>
      <c r="E116" s="58">
        <v>659</v>
      </c>
      <c r="F116" s="58">
        <v>838</v>
      </c>
      <c r="G116" s="58">
        <v>987</v>
      </c>
      <c r="H116" s="58">
        <v>1113</v>
      </c>
      <c r="I116" s="58">
        <v>1261</v>
      </c>
      <c r="J116" s="58">
        <v>1445</v>
      </c>
      <c r="K116" s="58">
        <v>1637</v>
      </c>
      <c r="L116" s="58"/>
      <c r="M116" s="58"/>
      <c r="N116" s="65">
        <v>22</v>
      </c>
      <c r="O116" s="58">
        <v>115</v>
      </c>
      <c r="P116" s="58">
        <v>199</v>
      </c>
      <c r="Q116" s="71">
        <v>139</v>
      </c>
      <c r="R116" s="58">
        <v>155</v>
      </c>
      <c r="S116" s="58">
        <v>158</v>
      </c>
      <c r="T116" s="58">
        <v>128</v>
      </c>
      <c r="U116" s="58">
        <v>109</v>
      </c>
      <c r="V116" s="58">
        <v>137</v>
      </c>
      <c r="W116" s="58">
        <v>168</v>
      </c>
      <c r="X116" s="58">
        <v>169</v>
      </c>
      <c r="Y116" s="58"/>
      <c r="Z116" s="58"/>
      <c r="AA116" s="65">
        <v>22</v>
      </c>
    </row>
    <row r="117" spans="1:31" x14ac:dyDescent="0.2">
      <c r="A117" s="65">
        <v>23</v>
      </c>
      <c r="B117" s="58">
        <v>182</v>
      </c>
      <c r="C117" s="58">
        <v>440</v>
      </c>
      <c r="D117" s="71">
        <v>687</v>
      </c>
      <c r="E117" s="58">
        <v>943</v>
      </c>
      <c r="F117" s="58">
        <v>1219</v>
      </c>
      <c r="G117" s="58">
        <v>1419</v>
      </c>
      <c r="H117" s="58">
        <v>1637</v>
      </c>
      <c r="I117" s="58">
        <v>1851</v>
      </c>
      <c r="J117" s="58">
        <v>2088</v>
      </c>
      <c r="K117" s="58">
        <v>2285</v>
      </c>
      <c r="L117" s="58"/>
      <c r="M117" s="58"/>
      <c r="N117" s="65">
        <v>23</v>
      </c>
      <c r="O117" s="58">
        <v>182</v>
      </c>
      <c r="P117" s="58">
        <v>238</v>
      </c>
      <c r="Q117" s="71">
        <v>212</v>
      </c>
      <c r="R117" s="58">
        <v>224</v>
      </c>
      <c r="S117" s="58">
        <v>224</v>
      </c>
      <c r="T117" s="58">
        <v>170</v>
      </c>
      <c r="U117" s="58">
        <v>173</v>
      </c>
      <c r="V117" s="58">
        <v>182</v>
      </c>
      <c r="W117" s="58">
        <v>198</v>
      </c>
      <c r="X117" s="58">
        <v>179</v>
      </c>
      <c r="Y117" s="58"/>
      <c r="Z117" s="58"/>
      <c r="AA117" s="65">
        <v>23</v>
      </c>
    </row>
    <row r="118" spans="1:31" x14ac:dyDescent="0.2">
      <c r="A118" s="65">
        <v>24</v>
      </c>
      <c r="B118" s="58">
        <v>26</v>
      </c>
      <c r="C118" s="58">
        <v>63</v>
      </c>
      <c r="D118" s="71">
        <v>105</v>
      </c>
      <c r="E118" s="58">
        <v>138</v>
      </c>
      <c r="F118" s="58">
        <v>180</v>
      </c>
      <c r="G118" s="58">
        <v>216</v>
      </c>
      <c r="H118" s="58">
        <v>248</v>
      </c>
      <c r="I118" s="58">
        <v>272</v>
      </c>
      <c r="J118" s="58">
        <v>297</v>
      </c>
      <c r="K118" s="58">
        <v>331</v>
      </c>
      <c r="L118" s="58"/>
      <c r="M118" s="58"/>
      <c r="N118" s="65">
        <v>24</v>
      </c>
      <c r="O118" s="58">
        <v>26</v>
      </c>
      <c r="P118" s="58">
        <v>32</v>
      </c>
      <c r="Q118" s="15">
        <v>37</v>
      </c>
      <c r="R118" s="58">
        <v>31</v>
      </c>
      <c r="S118" s="58">
        <v>38</v>
      </c>
      <c r="T118" s="58">
        <v>29</v>
      </c>
      <c r="U118" s="58">
        <v>23</v>
      </c>
      <c r="V118" s="58">
        <v>20</v>
      </c>
      <c r="W118" s="58">
        <v>19</v>
      </c>
      <c r="X118" s="58">
        <v>30</v>
      </c>
      <c r="Y118" s="58"/>
      <c r="Z118" s="58"/>
      <c r="AA118" s="65">
        <v>24</v>
      </c>
    </row>
    <row r="119" spans="1:31" x14ac:dyDescent="0.2">
      <c r="A119" s="72" t="s">
        <v>2</v>
      </c>
      <c r="B119" s="378">
        <v>1247</v>
      </c>
      <c r="C119" s="378">
        <f t="shared" ref="C119:J119" si="6">SUM(C95:C118)</f>
        <v>2646</v>
      </c>
      <c r="D119" s="378">
        <f t="shared" si="6"/>
        <v>4143</v>
      </c>
      <c r="E119" s="378">
        <f t="shared" si="6"/>
        <v>5724</v>
      </c>
      <c r="F119" s="378">
        <f t="shared" si="6"/>
        <v>7307</v>
      </c>
      <c r="G119" s="378">
        <f t="shared" si="6"/>
        <v>8589</v>
      </c>
      <c r="H119" s="378">
        <f t="shared" si="6"/>
        <v>9834</v>
      </c>
      <c r="I119" s="378">
        <f t="shared" si="6"/>
        <v>11112</v>
      </c>
      <c r="J119" s="378">
        <f t="shared" si="6"/>
        <v>12545</v>
      </c>
      <c r="K119" s="378">
        <f>SUM(K95:K118)</f>
        <v>13832</v>
      </c>
      <c r="L119" s="378">
        <f>SUM(L95:L118)</f>
        <v>0</v>
      </c>
      <c r="M119" s="378"/>
      <c r="N119" s="72" t="s">
        <v>2</v>
      </c>
      <c r="O119" s="378">
        <v>1247</v>
      </c>
      <c r="P119" s="378">
        <f t="shared" ref="P119:W119" si="7">SUM(P95:P118)</f>
        <v>1385</v>
      </c>
      <c r="Q119" s="378">
        <f t="shared" si="7"/>
        <v>1253</v>
      </c>
      <c r="R119" s="378">
        <f t="shared" si="7"/>
        <v>1321</v>
      </c>
      <c r="S119" s="378">
        <f t="shared" si="7"/>
        <v>1308</v>
      </c>
      <c r="T119" s="378">
        <f t="shared" si="7"/>
        <v>1001</v>
      </c>
      <c r="U119" s="378">
        <f t="shared" si="7"/>
        <v>979</v>
      </c>
      <c r="V119" s="378">
        <f t="shared" si="7"/>
        <v>1069</v>
      </c>
      <c r="W119" s="378">
        <f t="shared" si="7"/>
        <v>1185</v>
      </c>
      <c r="X119" s="378">
        <f>SUM(X95:X118)</f>
        <v>1092</v>
      </c>
      <c r="Y119" s="378">
        <f>SUM(Y95:Y118)</f>
        <v>0</v>
      </c>
      <c r="Z119" s="378"/>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f>IF(U$149&gt;0,SUM($O125:U125),"")</f>
        <v>485</v>
      </c>
      <c r="I125" s="57">
        <f>IF(V$149&gt;0,SUM($O125:V125),"")</f>
        <v>547</v>
      </c>
      <c r="J125" s="57">
        <f>IF(W$149&gt;0,SUM($O125:W125),"")</f>
        <v>607</v>
      </c>
      <c r="K125" s="57">
        <f>IF(X$149&gt;0,SUM($O125:X125),"")</f>
        <v>656</v>
      </c>
      <c r="L125" s="57" t="str">
        <f>IF(Y$149&gt;0,SUM($O125:Y125),"")</f>
        <v/>
      </c>
      <c r="M125" s="57" t="str">
        <f>IF(Z$149&gt;0,SUM($O125:Z125),"")</f>
        <v/>
      </c>
      <c r="N125" s="56">
        <v>1</v>
      </c>
      <c r="O125" s="58">
        <v>55</v>
      </c>
      <c r="P125" s="58">
        <v>62</v>
      </c>
      <c r="Q125" s="71">
        <v>73</v>
      </c>
      <c r="R125" s="58">
        <v>66</v>
      </c>
      <c r="S125" s="58">
        <v>78</v>
      </c>
      <c r="T125" s="58">
        <v>79</v>
      </c>
      <c r="U125" s="58">
        <v>72</v>
      </c>
      <c r="V125" s="58">
        <v>62</v>
      </c>
      <c r="W125" s="58">
        <v>60</v>
      </c>
      <c r="X125" s="58">
        <v>49</v>
      </c>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f>IF(U$149&gt;0,SUM($O126:U126),"")</f>
        <v>42</v>
      </c>
      <c r="I126" s="57">
        <f>IF(V$149&gt;0,SUM($O126:V126),"")</f>
        <v>52</v>
      </c>
      <c r="J126" s="57">
        <f>IF(W$149&gt;0,SUM($O126:W126),"")</f>
        <v>61</v>
      </c>
      <c r="K126" s="57">
        <f>IF(X$149&gt;0,SUM($O126:X126),"")</f>
        <v>73</v>
      </c>
      <c r="L126" s="57" t="str">
        <f>IF(Y$149&gt;0,SUM($O126:Y126),"")</f>
        <v/>
      </c>
      <c r="M126" s="57" t="str">
        <f>IF(Z$149&gt;0,SUM($O126:Z126),"")</f>
        <v/>
      </c>
      <c r="N126" s="56">
        <v>2</v>
      </c>
      <c r="O126" s="58">
        <v>6</v>
      </c>
      <c r="P126" s="58">
        <v>9</v>
      </c>
      <c r="Q126" s="71">
        <v>5</v>
      </c>
      <c r="R126" s="58">
        <v>7</v>
      </c>
      <c r="S126" s="58">
        <v>5</v>
      </c>
      <c r="T126" s="361">
        <v>2</v>
      </c>
      <c r="U126" s="58">
        <v>8</v>
      </c>
      <c r="V126" s="58">
        <v>10</v>
      </c>
      <c r="W126" s="58">
        <v>9</v>
      </c>
      <c r="X126" s="58">
        <v>12</v>
      </c>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f>IF(U$149&gt;0,SUM($O127:U127),"")</f>
        <v>30</v>
      </c>
      <c r="I127" s="57">
        <f>IF(V$149&gt;0,SUM($O127:V127),"")</f>
        <v>36</v>
      </c>
      <c r="J127" s="57">
        <f>IF(W$149&gt;0,SUM($O127:W127),"")</f>
        <v>41</v>
      </c>
      <c r="K127" s="57">
        <f>IF(X$149&gt;0,SUM($O127:X127),"")</f>
        <v>43</v>
      </c>
      <c r="L127" s="57" t="str">
        <f>IF(Y$149&gt;0,SUM($O127:Y127),"")</f>
        <v/>
      </c>
      <c r="M127" s="57" t="str">
        <f>IF(Z$149&gt;0,SUM($O127:Z127),"")</f>
        <v/>
      </c>
      <c r="N127" s="56">
        <v>3</v>
      </c>
      <c r="O127" s="58">
        <v>2</v>
      </c>
      <c r="P127" s="58">
        <v>6</v>
      </c>
      <c r="Q127" s="71">
        <v>5</v>
      </c>
      <c r="R127" s="361">
        <v>5</v>
      </c>
      <c r="S127" s="58">
        <v>3</v>
      </c>
      <c r="T127" s="58">
        <v>7</v>
      </c>
      <c r="U127" s="58">
        <v>2</v>
      </c>
      <c r="V127" s="58">
        <v>6</v>
      </c>
      <c r="W127" s="58">
        <v>5</v>
      </c>
      <c r="X127" s="58">
        <v>2</v>
      </c>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f>IF(U$149&gt;0,SUM($O128:U128),"")</f>
        <v>107</v>
      </c>
      <c r="I128" s="57">
        <f>IF(V$149&gt;0,SUM($O128:V128),"")</f>
        <v>119</v>
      </c>
      <c r="J128" s="57">
        <f>IF(W$149&gt;0,SUM($O128:W128),"")</f>
        <v>130</v>
      </c>
      <c r="K128" s="57">
        <f>IF(X$149&gt;0,SUM($O128:X128),"")</f>
        <v>142</v>
      </c>
      <c r="L128" s="57" t="str">
        <f>IF(Y$149&gt;0,SUM($O128:Y128),"")</f>
        <v/>
      </c>
      <c r="M128" s="57" t="str">
        <f>IF(Z$149&gt;0,SUM($O128:Z128),"")</f>
        <v/>
      </c>
      <c r="N128" s="56">
        <v>4</v>
      </c>
      <c r="O128" s="58">
        <v>12</v>
      </c>
      <c r="P128" s="361">
        <v>13</v>
      </c>
      <c r="Q128" s="71">
        <v>21</v>
      </c>
      <c r="R128" s="58">
        <v>13</v>
      </c>
      <c r="S128" s="58">
        <v>14</v>
      </c>
      <c r="T128" s="58">
        <v>16</v>
      </c>
      <c r="U128" s="58">
        <v>18</v>
      </c>
      <c r="V128" s="361">
        <v>12</v>
      </c>
      <c r="W128" s="58">
        <v>11</v>
      </c>
      <c r="X128" s="58">
        <v>12</v>
      </c>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f>IF(U$149&gt;0,SUM($O129:U129),"")</f>
        <v>1137</v>
      </c>
      <c r="I129" s="57">
        <f>IF(V$149&gt;0,SUM($O129:V129),"")</f>
        <v>1261</v>
      </c>
      <c r="J129" s="57">
        <f>IF(W$149&gt;0,SUM($O129:W129),"")</f>
        <v>1409</v>
      </c>
      <c r="K129" s="57">
        <f>IF(X$149&gt;0,SUM($O129:X129),"")</f>
        <v>1550</v>
      </c>
      <c r="L129" s="57" t="str">
        <f>IF(Y$149&gt;0,SUM($O129:Y129),"")</f>
        <v/>
      </c>
      <c r="M129" s="57" t="str">
        <f>IF(Z$149&gt;0,SUM($O129:Z129),"")</f>
        <v/>
      </c>
      <c r="N129" s="56">
        <v>5</v>
      </c>
      <c r="O129" s="58">
        <v>174</v>
      </c>
      <c r="P129" s="58">
        <v>155</v>
      </c>
      <c r="Q129" s="71">
        <v>168</v>
      </c>
      <c r="R129" s="361">
        <v>170</v>
      </c>
      <c r="S129" s="58">
        <v>167</v>
      </c>
      <c r="T129" s="58">
        <v>164</v>
      </c>
      <c r="U129" s="58">
        <v>139</v>
      </c>
      <c r="V129" s="361">
        <v>124</v>
      </c>
      <c r="W129" s="58">
        <v>148</v>
      </c>
      <c r="X129" s="58">
        <v>141</v>
      </c>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f>IF(U$149&gt;0,SUM($O130:U130),"")</f>
        <v>105</v>
      </c>
      <c r="I130" s="57">
        <f>IF(V$149&gt;0,SUM($O130:V130),"")</f>
        <v>123</v>
      </c>
      <c r="J130" s="57">
        <f>IF(W$149&gt;0,SUM($O130:W130),"")</f>
        <v>136</v>
      </c>
      <c r="K130" s="57">
        <f>IF(X$149&gt;0,SUM($O130:X130),"")</f>
        <v>145</v>
      </c>
      <c r="L130" s="57" t="str">
        <f>IF(Y$149&gt;0,SUM($O130:Y130),"")</f>
        <v/>
      </c>
      <c r="M130" s="57" t="str">
        <f>IF(Z$149&gt;0,SUM($O130:Z130),"")</f>
        <v/>
      </c>
      <c r="N130" s="56">
        <v>6</v>
      </c>
      <c r="O130" s="58">
        <v>9</v>
      </c>
      <c r="P130" s="58">
        <v>8</v>
      </c>
      <c r="Q130" s="71">
        <v>8</v>
      </c>
      <c r="R130" s="58">
        <v>19</v>
      </c>
      <c r="S130" s="58">
        <v>21</v>
      </c>
      <c r="T130" s="58">
        <v>20</v>
      </c>
      <c r="U130" s="58">
        <v>20</v>
      </c>
      <c r="V130" s="58">
        <v>18</v>
      </c>
      <c r="W130" s="58">
        <v>13</v>
      </c>
      <c r="X130" s="58">
        <v>9</v>
      </c>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f>IF(U$149&gt;0,SUM($O131:U131),"")</f>
        <v>121</v>
      </c>
      <c r="I131" s="57">
        <f>IF(V$149&gt;0,SUM($O131:V131),"")</f>
        <v>136</v>
      </c>
      <c r="J131" s="57">
        <f>IF(W$149&gt;0,SUM($O131:W131),"")</f>
        <v>150</v>
      </c>
      <c r="K131" s="57">
        <f>IF(X$149&gt;0,SUM($O131:X131),"")</f>
        <v>162</v>
      </c>
      <c r="L131" s="57" t="str">
        <f>IF(Y$149&gt;0,SUM($O131:Y131),"")</f>
        <v/>
      </c>
      <c r="M131" s="57" t="str">
        <f>IF(Z$149&gt;0,SUM($O131:Z131),"")</f>
        <v/>
      </c>
      <c r="N131" s="56">
        <v>7</v>
      </c>
      <c r="O131" s="58">
        <v>15</v>
      </c>
      <c r="P131" s="58">
        <v>18</v>
      </c>
      <c r="Q131" s="71">
        <v>19</v>
      </c>
      <c r="R131" s="58">
        <v>17</v>
      </c>
      <c r="S131" s="58">
        <v>13</v>
      </c>
      <c r="T131" s="58">
        <v>19</v>
      </c>
      <c r="U131" s="58">
        <v>20</v>
      </c>
      <c r="V131" s="58">
        <v>15</v>
      </c>
      <c r="W131" s="58">
        <v>14</v>
      </c>
      <c r="X131" s="58">
        <v>12</v>
      </c>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f>IF(U$149&gt;0,SUM($O132:U132),"")</f>
        <v>2234</v>
      </c>
      <c r="I132" s="57">
        <f>IF(V$149&gt;0,SUM($O132:V132),"")</f>
        <v>2510</v>
      </c>
      <c r="J132" s="57">
        <f>IF(W$149&gt;0,SUM($O132:W132),"")</f>
        <v>2841</v>
      </c>
      <c r="K132" s="57">
        <f>IF(X$149&gt;0,SUM($O132:X132),"")</f>
        <v>3119</v>
      </c>
      <c r="L132" s="57" t="str">
        <f>IF(Y$149&gt;0,SUM($O132:Y132),"")</f>
        <v/>
      </c>
      <c r="M132" s="57" t="str">
        <f>IF(Z$149&gt;0,SUM($O132:Z132),"")</f>
        <v/>
      </c>
      <c r="N132" s="56">
        <v>8</v>
      </c>
      <c r="O132" s="58">
        <v>329</v>
      </c>
      <c r="P132" s="58">
        <v>277</v>
      </c>
      <c r="Q132" s="71">
        <v>279</v>
      </c>
      <c r="R132" s="361">
        <v>358</v>
      </c>
      <c r="S132" s="58">
        <v>341</v>
      </c>
      <c r="T132" s="58">
        <v>349</v>
      </c>
      <c r="U132" s="58">
        <v>301</v>
      </c>
      <c r="V132" s="58">
        <v>276</v>
      </c>
      <c r="W132" s="58">
        <v>331</v>
      </c>
      <c r="X132" s="58">
        <v>278</v>
      </c>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f>IF(U$149&gt;0,SUM($O133:U133),"")</f>
        <v>467</v>
      </c>
      <c r="I133" s="57">
        <f>IF(V$149&gt;0,SUM($O133:V133),"")</f>
        <v>499</v>
      </c>
      <c r="J133" s="57">
        <f>IF(W$149&gt;0,SUM($O133:W133),"")</f>
        <v>541</v>
      </c>
      <c r="K133" s="57">
        <f>IF(X$149&gt;0,SUM($O133:X133),"")</f>
        <v>575</v>
      </c>
      <c r="L133" s="57" t="str">
        <f>IF(Y$149&gt;0,SUM($O133:Y133),"")</f>
        <v/>
      </c>
      <c r="M133" s="57" t="str">
        <f>IF(Z$149&gt;0,SUM($O133:Z133),"")</f>
        <v/>
      </c>
      <c r="N133" s="56">
        <v>9</v>
      </c>
      <c r="O133" s="58">
        <v>99</v>
      </c>
      <c r="P133" s="58">
        <v>83</v>
      </c>
      <c r="Q133" s="71">
        <v>74</v>
      </c>
      <c r="R133" s="58">
        <v>54</v>
      </c>
      <c r="S133" s="58">
        <v>53</v>
      </c>
      <c r="T133" s="58">
        <v>70</v>
      </c>
      <c r="U133" s="58">
        <v>34</v>
      </c>
      <c r="V133" s="58">
        <v>32</v>
      </c>
      <c r="W133" s="58">
        <v>42</v>
      </c>
      <c r="X133" s="58">
        <v>34</v>
      </c>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f>IF(U$149&gt;0,SUM($O134:U134),"")</f>
        <v>512</v>
      </c>
      <c r="I134" s="57">
        <f>IF(V$149&gt;0,SUM($O134:V134),"")</f>
        <v>562</v>
      </c>
      <c r="J134" s="57">
        <f>IF(W$149&gt;0,SUM($O134:W134),"")</f>
        <v>624</v>
      </c>
      <c r="K134" s="57">
        <f>IF(X$149&gt;0,SUM($O134:X134),"")</f>
        <v>685</v>
      </c>
      <c r="L134" s="57" t="str">
        <f>IF(Y$149&gt;0,SUM($O134:Y134),"")</f>
        <v/>
      </c>
      <c r="M134" s="57" t="str">
        <f>IF(Z$149&gt;0,SUM($O134:Z134),"")</f>
        <v/>
      </c>
      <c r="N134" s="56">
        <v>10</v>
      </c>
      <c r="O134" s="58">
        <v>79</v>
      </c>
      <c r="P134" s="58">
        <v>76</v>
      </c>
      <c r="Q134" s="71">
        <v>73</v>
      </c>
      <c r="R134" s="58">
        <v>79</v>
      </c>
      <c r="S134" s="58">
        <v>81</v>
      </c>
      <c r="T134" s="58">
        <v>62</v>
      </c>
      <c r="U134" s="58">
        <v>62</v>
      </c>
      <c r="V134" s="58">
        <v>50</v>
      </c>
      <c r="W134" s="58">
        <v>62</v>
      </c>
      <c r="X134" s="58">
        <v>61</v>
      </c>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f>IF(U$149&gt;0,SUM($O135:U135),"")</f>
        <v>1677</v>
      </c>
      <c r="I135" s="57">
        <f>IF(V$149&gt;0,SUM($O135:V135),"")</f>
        <v>1903</v>
      </c>
      <c r="J135" s="57">
        <f>IF(W$149&gt;0,SUM($O135:W135),"")</f>
        <v>2140</v>
      </c>
      <c r="K135" s="57">
        <f>IF(X$149&gt;0,SUM($O135:X135),"")</f>
        <v>2341</v>
      </c>
      <c r="L135" s="57" t="str">
        <f>IF(Y$149&gt;0,SUM($O135:Y135),"")</f>
        <v/>
      </c>
      <c r="M135" s="57" t="str">
        <f>IF(Z$149&gt;0,SUM($O135:Z135),"")</f>
        <v/>
      </c>
      <c r="N135" s="56">
        <v>11</v>
      </c>
      <c r="O135" s="58">
        <v>223</v>
      </c>
      <c r="P135" s="58">
        <v>203</v>
      </c>
      <c r="Q135" s="71">
        <v>236</v>
      </c>
      <c r="R135" s="58">
        <v>241</v>
      </c>
      <c r="S135" s="58">
        <v>261</v>
      </c>
      <c r="T135" s="58">
        <v>272</v>
      </c>
      <c r="U135" s="58">
        <v>241</v>
      </c>
      <c r="V135" s="58">
        <v>226</v>
      </c>
      <c r="W135" s="58">
        <v>237</v>
      </c>
      <c r="X135" s="58">
        <v>201</v>
      </c>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f>IF(U$149&gt;0,SUM($O136:U136),"")</f>
        <v>2941</v>
      </c>
      <c r="I136" s="57">
        <f>IF(V$149&gt;0,SUM($O136:V136),"")</f>
        <v>3294</v>
      </c>
      <c r="J136" s="57">
        <f>IF(W$149&gt;0,SUM($O136:W136),"")</f>
        <v>3649</v>
      </c>
      <c r="K136" s="57">
        <f>IF(X$149&gt;0,SUM($O136:X136),"")</f>
        <v>3931</v>
      </c>
      <c r="L136" s="57" t="str">
        <f>IF(Y$149&gt;0,SUM($O136:Y136),"")</f>
        <v/>
      </c>
      <c r="M136" s="57" t="str">
        <f>IF(Z$149&gt;0,SUM($O136:Z136),"")</f>
        <v/>
      </c>
      <c r="N136" s="56">
        <v>12</v>
      </c>
      <c r="O136" s="58">
        <v>409</v>
      </c>
      <c r="P136" s="58">
        <v>384</v>
      </c>
      <c r="Q136" s="71">
        <v>451</v>
      </c>
      <c r="R136" s="58">
        <v>452</v>
      </c>
      <c r="S136" s="58">
        <v>426</v>
      </c>
      <c r="T136" s="58">
        <v>426</v>
      </c>
      <c r="U136" s="58">
        <v>393</v>
      </c>
      <c r="V136" s="58">
        <v>353</v>
      </c>
      <c r="W136" s="58">
        <v>355</v>
      </c>
      <c r="X136" s="58">
        <v>282</v>
      </c>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f>IF(U$149&gt;0,SUM($O137:U137),"")</f>
        <v>293</v>
      </c>
      <c r="I137" s="57">
        <f>IF(V$149&gt;0,SUM($O137:V137),"")</f>
        <v>316</v>
      </c>
      <c r="J137" s="57">
        <f>IF(W$149&gt;0,SUM($O137:W137),"")</f>
        <v>339</v>
      </c>
      <c r="K137" s="57">
        <f>IF(X$149&gt;0,SUM($O137:X137),"")</f>
        <v>363</v>
      </c>
      <c r="L137" s="57" t="str">
        <f>IF(Y$149&gt;0,SUM($O137:Y137),"")</f>
        <v/>
      </c>
      <c r="M137" s="57" t="str">
        <f>IF(Z$149&gt;0,SUM($O137:Z137),"")</f>
        <v/>
      </c>
      <c r="N137" s="56">
        <v>13</v>
      </c>
      <c r="O137" s="58">
        <v>47</v>
      </c>
      <c r="P137" s="58">
        <v>42</v>
      </c>
      <c r="Q137" s="71">
        <v>47</v>
      </c>
      <c r="R137" s="58">
        <v>58</v>
      </c>
      <c r="S137" s="58">
        <v>43</v>
      </c>
      <c r="T137" s="58">
        <v>35</v>
      </c>
      <c r="U137" s="58">
        <v>21</v>
      </c>
      <c r="V137" s="361">
        <v>23</v>
      </c>
      <c r="W137" s="58">
        <v>23</v>
      </c>
      <c r="X137" s="58">
        <v>24</v>
      </c>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f>IF(U$149&gt;0,SUM($O138:U138),"")</f>
        <v>1371</v>
      </c>
      <c r="I138" s="57">
        <f>IF(V$149&gt;0,SUM($O138:V138),"")</f>
        <v>1542</v>
      </c>
      <c r="J138" s="57">
        <f>IF(W$149&gt;0,SUM($O138:W138),"")</f>
        <v>1731</v>
      </c>
      <c r="K138" s="57">
        <f>IF(X$149&gt;0,SUM($O138:X138),"")</f>
        <v>1891</v>
      </c>
      <c r="L138" s="57" t="str">
        <f>IF(Y$149&gt;0,SUM($O138:Y138),"")</f>
        <v/>
      </c>
      <c r="M138" s="57" t="str">
        <f>IF(Z$149&gt;0,SUM($O138:Z138),"")</f>
        <v/>
      </c>
      <c r="N138" s="56">
        <v>14</v>
      </c>
      <c r="O138" s="58">
        <v>218</v>
      </c>
      <c r="P138" s="58">
        <v>191</v>
      </c>
      <c r="Q138" s="71">
        <v>184</v>
      </c>
      <c r="R138" s="58">
        <v>219</v>
      </c>
      <c r="S138" s="58">
        <v>214</v>
      </c>
      <c r="T138" s="58">
        <v>181</v>
      </c>
      <c r="U138" s="58">
        <v>164</v>
      </c>
      <c r="V138" s="58">
        <v>171</v>
      </c>
      <c r="W138" s="58">
        <v>189</v>
      </c>
      <c r="X138" s="58">
        <v>160</v>
      </c>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f>IF(U$149&gt;0,SUM($O139:U139),"")</f>
        <v>1668</v>
      </c>
      <c r="I139" s="57">
        <f>IF(V$149&gt;0,SUM($O139:V139),"")</f>
        <v>1918</v>
      </c>
      <c r="J139" s="57">
        <f>IF(W$149&gt;0,SUM($O139:W139),"")</f>
        <v>2158</v>
      </c>
      <c r="K139" s="57">
        <f>IF(X$149&gt;0,SUM($O139:X139),"")</f>
        <v>2372</v>
      </c>
      <c r="L139" s="57" t="str">
        <f>IF(Y$149&gt;0,SUM($O139:Y139),"")</f>
        <v/>
      </c>
      <c r="M139" s="57" t="str">
        <f>IF(Z$149&gt;0,SUM($O139:Z139),"")</f>
        <v/>
      </c>
      <c r="N139" s="56">
        <v>15</v>
      </c>
      <c r="O139" s="58">
        <v>214</v>
      </c>
      <c r="P139" s="58">
        <v>237</v>
      </c>
      <c r="Q139" s="71">
        <v>231</v>
      </c>
      <c r="R139" s="58">
        <v>234</v>
      </c>
      <c r="S139" s="58">
        <v>239</v>
      </c>
      <c r="T139" s="58">
        <v>280</v>
      </c>
      <c r="U139" s="58">
        <v>233</v>
      </c>
      <c r="V139" s="58">
        <v>250</v>
      </c>
      <c r="W139" s="58">
        <v>240</v>
      </c>
      <c r="X139" s="58">
        <v>214</v>
      </c>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f>IF(U$149&gt;0,SUM($O140:U140),"")</f>
        <v>687</v>
      </c>
      <c r="I140" s="57">
        <f>IF(V$149&gt;0,SUM($O140:V140),"")</f>
        <v>775</v>
      </c>
      <c r="J140" s="57">
        <f>IF(W$149&gt;0,SUM($O140:W140),"")</f>
        <v>879</v>
      </c>
      <c r="K140" s="57">
        <f>IF(X$149&gt;0,SUM($O140:X140),"")</f>
        <v>968</v>
      </c>
      <c r="L140" s="57" t="str">
        <f>IF(Y$149&gt;0,SUM($O140:Y140),"")</f>
        <v/>
      </c>
      <c r="M140" s="57" t="str">
        <f>IF(Z$149&gt;0,SUM($O140:Z140),"")</f>
        <v/>
      </c>
      <c r="N140" s="56">
        <v>16</v>
      </c>
      <c r="O140" s="58">
        <v>90</v>
      </c>
      <c r="P140" s="58">
        <v>103</v>
      </c>
      <c r="Q140" s="71">
        <v>79</v>
      </c>
      <c r="R140" s="58">
        <v>106</v>
      </c>
      <c r="S140" s="58">
        <v>105</v>
      </c>
      <c r="T140" s="58">
        <v>107</v>
      </c>
      <c r="U140" s="58">
        <v>97</v>
      </c>
      <c r="V140" s="58">
        <v>88</v>
      </c>
      <c r="W140" s="58">
        <v>104</v>
      </c>
      <c r="X140" s="58">
        <v>89</v>
      </c>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f>IF(U$149&gt;0,SUM($O141:U141),"")</f>
        <v>909</v>
      </c>
      <c r="I141" s="57">
        <f>IF(V$149&gt;0,SUM($O141:V141),"")</f>
        <v>1003</v>
      </c>
      <c r="J141" s="57">
        <f>IF(W$149&gt;0,SUM($O141:W141),"")</f>
        <v>1114</v>
      </c>
      <c r="K141" s="57">
        <f>IF(X$149&gt;0,SUM($O141:X141),"")</f>
        <v>1201</v>
      </c>
      <c r="L141" s="57" t="str">
        <f>IF(Y$149&gt;0,SUM($O141:Y141),"")</f>
        <v/>
      </c>
      <c r="M141" s="57" t="str">
        <f>IF(Z$149&gt;0,SUM($O141:Z141),"")</f>
        <v/>
      </c>
      <c r="N141" s="56">
        <v>17</v>
      </c>
      <c r="O141" s="58">
        <v>143</v>
      </c>
      <c r="P141" s="58">
        <v>141</v>
      </c>
      <c r="Q141" s="71">
        <v>126</v>
      </c>
      <c r="R141" s="58">
        <v>139</v>
      </c>
      <c r="S141" s="58">
        <v>147</v>
      </c>
      <c r="T141" s="58">
        <v>111</v>
      </c>
      <c r="U141" s="58">
        <v>102</v>
      </c>
      <c r="V141" s="58">
        <v>94</v>
      </c>
      <c r="W141" s="58">
        <v>111</v>
      </c>
      <c r="X141" s="58">
        <v>87</v>
      </c>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f>IF(U$149&gt;0,SUM($O142:U142),"")</f>
        <v>493</v>
      </c>
      <c r="I142" s="57">
        <f>IF(V$149&gt;0,SUM($O142:V142),"")</f>
        <v>534</v>
      </c>
      <c r="J142" s="57">
        <f>IF(W$149&gt;0,SUM($O142:W142),"")</f>
        <v>566</v>
      </c>
      <c r="K142" s="57">
        <f>IF(X$149&gt;0,SUM($O142:X142),"")</f>
        <v>600</v>
      </c>
      <c r="L142" s="57" t="str">
        <f>IF(Y$149&gt;0,SUM($O142:Y142),"")</f>
        <v/>
      </c>
      <c r="M142" s="57" t="str">
        <f>IF(Z$149&gt;0,SUM($O142:Z142),"")</f>
        <v/>
      </c>
      <c r="N142" s="56">
        <v>18</v>
      </c>
      <c r="O142" s="58">
        <v>92</v>
      </c>
      <c r="P142" s="58">
        <v>83</v>
      </c>
      <c r="Q142" s="71">
        <v>82</v>
      </c>
      <c r="R142" s="58">
        <v>76</v>
      </c>
      <c r="S142" s="58">
        <v>65</v>
      </c>
      <c r="T142" s="58">
        <v>51</v>
      </c>
      <c r="U142" s="58">
        <v>44</v>
      </c>
      <c r="V142" s="58">
        <v>41</v>
      </c>
      <c r="W142" s="58">
        <v>32</v>
      </c>
      <c r="X142" s="58">
        <v>34</v>
      </c>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f>IF(U$149&gt;0,SUM($O143:U143),"")</f>
        <v>40</v>
      </c>
      <c r="I143" s="57">
        <f>IF(V$149&gt;0,SUM($O143:V143),"")</f>
        <v>48</v>
      </c>
      <c r="J143" s="57">
        <f>IF(W$149&gt;0,SUM($O143:W143),"")</f>
        <v>55</v>
      </c>
      <c r="K143" s="57">
        <f>IF(X$149&gt;0,SUM($O143:X143),"")</f>
        <v>62</v>
      </c>
      <c r="L143" s="57" t="str">
        <f>IF(Y$149&gt;0,SUM($O143:Y143),"")</f>
        <v/>
      </c>
      <c r="M143" s="57" t="str">
        <f>IF(Z$149&gt;0,SUM($O143:Z143),"")</f>
        <v/>
      </c>
      <c r="N143" s="56">
        <v>19</v>
      </c>
      <c r="O143" s="58">
        <v>7</v>
      </c>
      <c r="P143" s="58">
        <v>6</v>
      </c>
      <c r="Q143" s="71">
        <v>5</v>
      </c>
      <c r="R143" s="58">
        <v>9</v>
      </c>
      <c r="S143" s="361">
        <v>6</v>
      </c>
      <c r="T143" s="58">
        <v>3</v>
      </c>
      <c r="U143" s="58">
        <v>4</v>
      </c>
      <c r="V143" s="58">
        <v>8</v>
      </c>
      <c r="W143" s="58">
        <v>7</v>
      </c>
      <c r="X143" s="58">
        <v>7</v>
      </c>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f>IF(U$149&gt;0,SUM($O144:U144),"")</f>
        <v>176</v>
      </c>
      <c r="I144" s="57">
        <f>IF(V$149&gt;0,SUM($O144:V144),"")</f>
        <v>196</v>
      </c>
      <c r="J144" s="57">
        <f>IF(W$149&gt;0,SUM($O144:W144),"")</f>
        <v>222</v>
      </c>
      <c r="K144" s="57">
        <f>IF(X$149&gt;0,SUM($O144:X144),"")</f>
        <v>243</v>
      </c>
      <c r="L144" s="57" t="str">
        <f>IF(Y$149&gt;0,SUM($O144:Y144),"")</f>
        <v/>
      </c>
      <c r="M144" s="57" t="str">
        <f>IF(Z$149&gt;0,SUM($O144:Z144),"")</f>
        <v/>
      </c>
      <c r="N144" s="56">
        <v>20</v>
      </c>
      <c r="O144" s="58">
        <v>25</v>
      </c>
      <c r="P144" s="58">
        <v>31</v>
      </c>
      <c r="Q144" s="71">
        <v>28</v>
      </c>
      <c r="R144" s="58">
        <v>24</v>
      </c>
      <c r="S144" s="361">
        <v>28</v>
      </c>
      <c r="T144" s="58">
        <v>22</v>
      </c>
      <c r="U144" s="58">
        <v>18</v>
      </c>
      <c r="V144" s="58">
        <v>20</v>
      </c>
      <c r="W144" s="58">
        <v>26</v>
      </c>
      <c r="X144" s="58">
        <v>21</v>
      </c>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f>IF(U$149&gt;0,SUM($O145:U145),"")</f>
        <v>1056</v>
      </c>
      <c r="I145" s="57">
        <f>IF(V$149&gt;0,SUM($O145:V145),"")</f>
        <v>1197</v>
      </c>
      <c r="J145" s="57">
        <f>IF(W$149&gt;0,SUM($O145:W145),"")</f>
        <v>1324</v>
      </c>
      <c r="K145" s="57">
        <f>IF(X$149&gt;0,SUM($O145:X145),"")</f>
        <v>1437</v>
      </c>
      <c r="L145" s="57" t="str">
        <f>IF(Y$149&gt;0,SUM($O145:Y145),"")</f>
        <v/>
      </c>
      <c r="M145" s="57" t="str">
        <f>IF(Z$149&gt;0,SUM($O145:Z145),"")</f>
        <v/>
      </c>
      <c r="N145" s="56">
        <v>21</v>
      </c>
      <c r="O145" s="58">
        <v>171</v>
      </c>
      <c r="P145" s="58">
        <v>167</v>
      </c>
      <c r="Q145" s="71">
        <v>154</v>
      </c>
      <c r="R145" s="58">
        <v>148</v>
      </c>
      <c r="S145" s="361">
        <v>156</v>
      </c>
      <c r="T145" s="58">
        <v>136</v>
      </c>
      <c r="U145" s="58">
        <v>124</v>
      </c>
      <c r="V145" s="58">
        <v>141</v>
      </c>
      <c r="W145" s="58">
        <v>127</v>
      </c>
      <c r="X145" s="58">
        <v>113</v>
      </c>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f>IF(U$149&gt;0,SUM($O146:U146),"")</f>
        <v>2542</v>
      </c>
      <c r="I146" s="57">
        <f>IF(V$149&gt;0,SUM($O146:V146),"")</f>
        <v>2853</v>
      </c>
      <c r="J146" s="57">
        <f>IF(W$149&gt;0,SUM($O146:W146),"")</f>
        <v>3179</v>
      </c>
      <c r="K146" s="57">
        <f>IF(X$149&gt;0,SUM($O146:X146),"")</f>
        <v>3490</v>
      </c>
      <c r="L146" s="57" t="str">
        <f>IF(Y$149&gt;0,SUM($O146:Y146),"")</f>
        <v/>
      </c>
      <c r="M146" s="57" t="str">
        <f>IF(Z$149&gt;0,SUM($O146:Z146),"")</f>
        <v/>
      </c>
      <c r="N146" s="56">
        <v>22</v>
      </c>
      <c r="O146" s="58">
        <v>359</v>
      </c>
      <c r="P146" s="58">
        <v>365</v>
      </c>
      <c r="Q146" s="71">
        <v>347</v>
      </c>
      <c r="R146" s="58">
        <v>365</v>
      </c>
      <c r="S146" s="58">
        <v>399</v>
      </c>
      <c r="T146" s="58">
        <v>365</v>
      </c>
      <c r="U146" s="58">
        <v>342</v>
      </c>
      <c r="V146" s="58">
        <v>311</v>
      </c>
      <c r="W146" s="58">
        <v>326</v>
      </c>
      <c r="X146" s="58">
        <v>311</v>
      </c>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f>IF(U$149&gt;0,SUM($O147:U147),"")</f>
        <v>3751</v>
      </c>
      <c r="I147" s="57">
        <f>IF(V$149&gt;0,SUM($O147:V147),"")</f>
        <v>4181</v>
      </c>
      <c r="J147" s="57">
        <f>IF(W$149&gt;0,SUM($O147:W147),"")</f>
        <v>4629</v>
      </c>
      <c r="K147" s="57">
        <f>IF(X$149&gt;0,SUM($O147:X147),"")</f>
        <v>5023</v>
      </c>
      <c r="L147" s="57" t="str">
        <f>IF(Y$149&gt;0,SUM($O147:Y147),"")</f>
        <v/>
      </c>
      <c r="M147" s="57" t="str">
        <f>IF(Z$149&gt;0,SUM($O147:Z147),"")</f>
        <v/>
      </c>
      <c r="N147" s="56">
        <v>23</v>
      </c>
      <c r="O147" s="58">
        <v>515</v>
      </c>
      <c r="P147" s="58">
        <v>496</v>
      </c>
      <c r="Q147" s="71">
        <v>556</v>
      </c>
      <c r="R147" s="361">
        <v>599</v>
      </c>
      <c r="S147" s="58">
        <v>579</v>
      </c>
      <c r="T147" s="58">
        <v>528</v>
      </c>
      <c r="U147" s="58">
        <v>478</v>
      </c>
      <c r="V147" s="58">
        <v>430</v>
      </c>
      <c r="W147" s="58">
        <v>448</v>
      </c>
      <c r="X147" s="58">
        <v>394</v>
      </c>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f>IF(U$149&gt;0,SUM($O148:U148),"")</f>
        <v>336</v>
      </c>
      <c r="I148" s="57">
        <f>IF(V$149&gt;0,SUM($O148:V148),"")</f>
        <v>379</v>
      </c>
      <c r="J148" s="57">
        <f>IF(W$149&gt;0,SUM($O148:W148),"")</f>
        <v>419</v>
      </c>
      <c r="K148" s="57">
        <f>IF(X$149&gt;0,SUM($O148:X148),"")</f>
        <v>469</v>
      </c>
      <c r="L148" s="57" t="str">
        <f>IF(Y$149&gt;0,SUM($O148:Y148),"")</f>
        <v/>
      </c>
      <c r="M148" s="57" t="str">
        <f>IF(Z$149&gt;0,SUM($O148:Z148),"")</f>
        <v/>
      </c>
      <c r="N148" s="56">
        <v>24</v>
      </c>
      <c r="O148" s="58">
        <v>52</v>
      </c>
      <c r="P148" s="58">
        <v>48</v>
      </c>
      <c r="Q148" s="71">
        <v>52</v>
      </c>
      <c r="R148" s="58">
        <v>48</v>
      </c>
      <c r="S148" s="58">
        <v>49</v>
      </c>
      <c r="T148" s="58">
        <v>44</v>
      </c>
      <c r="U148" s="58">
        <v>43</v>
      </c>
      <c r="V148" s="58">
        <v>43</v>
      </c>
      <c r="W148" s="58">
        <v>40</v>
      </c>
      <c r="X148" s="58">
        <v>50</v>
      </c>
      <c r="Y148" s="58"/>
      <c r="Z148" s="58"/>
      <c r="AA148" s="56">
        <v>24</v>
      </c>
      <c r="AC148" s="15">
        <v>24</v>
      </c>
      <c r="AD148" s="15">
        <v>52</v>
      </c>
      <c r="AE148" s="15">
        <v>128</v>
      </c>
    </row>
    <row r="149" spans="1:31" x14ac:dyDescent="0.2">
      <c r="A149" s="61" t="s">
        <v>2</v>
      </c>
      <c r="B149" s="62">
        <f>SUM(B125:B148)</f>
        <v>3345</v>
      </c>
      <c r="C149" s="62">
        <f>SUM(C125:C148)</f>
        <v>6549</v>
      </c>
      <c r="D149" s="62">
        <f>SUM(D125:D148)</f>
        <v>9852</v>
      </c>
      <c r="E149" s="378">
        <f>SUM(E125:E148)</f>
        <v>13358</v>
      </c>
      <c r="F149" s="62">
        <f t="shared" ref="F149:M149" si="8">SUM(F125:F148)</f>
        <v>16851</v>
      </c>
      <c r="G149" s="62">
        <f t="shared" si="8"/>
        <v>20200</v>
      </c>
      <c r="H149" s="62">
        <f t="shared" si="8"/>
        <v>23180</v>
      </c>
      <c r="I149" s="62">
        <f t="shared" si="8"/>
        <v>25984</v>
      </c>
      <c r="J149" s="62">
        <f t="shared" si="8"/>
        <v>28944</v>
      </c>
      <c r="K149" s="62">
        <f t="shared" si="8"/>
        <v>31541</v>
      </c>
      <c r="L149" s="62">
        <f t="shared" si="8"/>
        <v>0</v>
      </c>
      <c r="M149" s="62">
        <f t="shared" si="8"/>
        <v>0</v>
      </c>
      <c r="N149" s="61" t="s">
        <v>2</v>
      </c>
      <c r="O149" s="378">
        <v>3618</v>
      </c>
      <c r="P149" s="378">
        <f t="shared" ref="P149:Z149" si="9">SUM(P125:P148)</f>
        <v>3204</v>
      </c>
      <c r="Q149" s="378">
        <f>SUM(Q125:Q148)</f>
        <v>3303</v>
      </c>
      <c r="R149" s="378">
        <f t="shared" si="9"/>
        <v>3506</v>
      </c>
      <c r="S149" s="378">
        <f t="shared" si="9"/>
        <v>3493</v>
      </c>
      <c r="T149" s="378">
        <f t="shared" si="9"/>
        <v>3349</v>
      </c>
      <c r="U149" s="378">
        <f t="shared" si="9"/>
        <v>2980</v>
      </c>
      <c r="V149" s="378">
        <f t="shared" si="9"/>
        <v>2804</v>
      </c>
      <c r="W149" s="378">
        <f t="shared" si="9"/>
        <v>2960</v>
      </c>
      <c r="X149" s="378">
        <f t="shared" si="9"/>
        <v>2597</v>
      </c>
      <c r="Y149" s="378">
        <f t="shared" si="9"/>
        <v>0</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f>IF(U$179&gt;0,SUM($O155:U155),"")</f>
        <v>1406</v>
      </c>
      <c r="I155" s="57">
        <f>IF(V$179&gt;0,SUM($O155:V155),"")</f>
        <v>1584</v>
      </c>
      <c r="J155" s="57">
        <f>IF(W$179&gt;0,SUM($O155:W155),"")</f>
        <v>1751</v>
      </c>
      <c r="K155" s="57">
        <f>IF(X$179&gt;0,SUM($O155:X155),"")</f>
        <v>1895</v>
      </c>
      <c r="L155" s="57" t="str">
        <f>IF(Y$179&gt;0,SUM($O155:Y155),"")</f>
        <v/>
      </c>
      <c r="M155" s="57" t="str">
        <f>IF(Z$179&gt;0,SUM($O155:Z155),"")</f>
        <v/>
      </c>
      <c r="N155" s="65">
        <v>1</v>
      </c>
      <c r="O155" s="58">
        <v>183</v>
      </c>
      <c r="P155" s="58">
        <v>185</v>
      </c>
      <c r="Q155" s="71">
        <v>191</v>
      </c>
      <c r="R155" s="58">
        <v>206</v>
      </c>
      <c r="S155" s="58">
        <v>215</v>
      </c>
      <c r="T155" s="58">
        <v>223</v>
      </c>
      <c r="U155" s="58">
        <v>203</v>
      </c>
      <c r="V155" s="58">
        <v>178</v>
      </c>
      <c r="W155" s="84">
        <v>167</v>
      </c>
      <c r="X155" s="58">
        <v>144</v>
      </c>
      <c r="Y155" s="58"/>
      <c r="Z155" s="58"/>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f>IF(U$179&gt;0,SUM($O156:U156),"")</f>
        <v>375</v>
      </c>
      <c r="I156" s="57">
        <f>IF(V$179&gt;0,SUM($O156:V156),"")</f>
        <v>430</v>
      </c>
      <c r="J156" s="57">
        <f>IF(W$179&gt;0,SUM($O156:W156),"")</f>
        <v>489</v>
      </c>
      <c r="K156" s="57">
        <f>IF(X$179&gt;0,SUM($O156:X156),"")</f>
        <v>541</v>
      </c>
      <c r="L156" s="57" t="str">
        <f>IF(Y$179&gt;0,SUM($O156:Y156),"")</f>
        <v/>
      </c>
      <c r="M156" s="57" t="str">
        <f>IF(Z$179&gt;0,SUM($O156:Z156),"")</f>
        <v/>
      </c>
      <c r="N156" s="65">
        <v>2</v>
      </c>
      <c r="O156" s="58">
        <v>49</v>
      </c>
      <c r="P156" s="58">
        <v>54</v>
      </c>
      <c r="Q156" s="71">
        <v>49</v>
      </c>
      <c r="R156" s="58">
        <v>56</v>
      </c>
      <c r="S156" s="58">
        <v>54</v>
      </c>
      <c r="T156" s="58">
        <v>57</v>
      </c>
      <c r="U156" s="361">
        <v>56</v>
      </c>
      <c r="V156" s="58">
        <v>55</v>
      </c>
      <c r="W156" s="84">
        <v>59</v>
      </c>
      <c r="X156" s="58">
        <v>52</v>
      </c>
      <c r="Y156" s="58"/>
      <c r="Z156" s="58"/>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f>IF(U$179&gt;0,SUM($O157:U157),"")</f>
        <v>270</v>
      </c>
      <c r="I157" s="57">
        <f>IF(V$179&gt;0,SUM($O157:V157),"")</f>
        <v>309</v>
      </c>
      <c r="J157" s="57">
        <f>IF(W$179&gt;0,SUM($O157:W157),"")</f>
        <v>349</v>
      </c>
      <c r="K157" s="57">
        <f>IF(X$179&gt;0,SUM($O157:X157),"")</f>
        <v>385</v>
      </c>
      <c r="L157" s="57" t="str">
        <f>IF(Y$179&gt;0,SUM($O157:Y157),"")</f>
        <v/>
      </c>
      <c r="M157" s="57" t="str">
        <f>IF(Z$179&gt;0,SUM($O157:Z157),"")</f>
        <v/>
      </c>
      <c r="N157" s="65">
        <v>3</v>
      </c>
      <c r="O157" s="58">
        <v>36</v>
      </c>
      <c r="P157" s="58">
        <v>30</v>
      </c>
      <c r="Q157" s="71">
        <v>39</v>
      </c>
      <c r="R157" s="58">
        <v>41</v>
      </c>
      <c r="S157" s="58">
        <v>42</v>
      </c>
      <c r="T157" s="58">
        <v>43</v>
      </c>
      <c r="U157" s="58">
        <v>39</v>
      </c>
      <c r="V157" s="58">
        <v>39</v>
      </c>
      <c r="W157" s="84">
        <v>40</v>
      </c>
      <c r="X157" s="58">
        <v>36</v>
      </c>
      <c r="Y157" s="58"/>
      <c r="Z157" s="58"/>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f>IF(U$179&gt;0,SUM($O158:U158),"")</f>
        <v>391</v>
      </c>
      <c r="I158" s="57">
        <f>IF(V$179&gt;0,SUM($O158:V158),"")</f>
        <v>445</v>
      </c>
      <c r="J158" s="57">
        <f>IF(W$179&gt;0,SUM($O158:W158),"")</f>
        <v>497</v>
      </c>
      <c r="K158" s="57">
        <f>IF(X$179&gt;0,SUM($O158:X158),"")</f>
        <v>539</v>
      </c>
      <c r="L158" s="57" t="str">
        <f>IF(Y$179&gt;0,SUM($O158:Y158),"")</f>
        <v/>
      </c>
      <c r="M158" s="57" t="str">
        <f>IF(Z$179&gt;0,SUM($O158:Z158),"")</f>
        <v/>
      </c>
      <c r="N158" s="65">
        <v>4</v>
      </c>
      <c r="O158" s="58">
        <v>43</v>
      </c>
      <c r="P158" s="58">
        <v>44</v>
      </c>
      <c r="Q158" s="71">
        <v>53</v>
      </c>
      <c r="R158" s="58">
        <v>51</v>
      </c>
      <c r="S158" s="58">
        <v>69</v>
      </c>
      <c r="T158" s="58">
        <v>66</v>
      </c>
      <c r="U158" s="58">
        <v>65</v>
      </c>
      <c r="V158" s="58">
        <v>54</v>
      </c>
      <c r="W158" s="84">
        <v>52</v>
      </c>
      <c r="X158" s="58">
        <v>42</v>
      </c>
      <c r="Y158" s="58"/>
      <c r="Z158" s="58"/>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f>IF(U$179&gt;0,SUM($O159:U159),"")</f>
        <v>2310</v>
      </c>
      <c r="I159" s="57">
        <f>IF(V$179&gt;0,SUM($O159:V159),"")</f>
        <v>2584</v>
      </c>
      <c r="J159" s="57">
        <f>IF(W$179&gt;0,SUM($O159:W159),"")</f>
        <v>2846</v>
      </c>
      <c r="K159" s="57">
        <f>IF(X$179&gt;0,SUM($O159:X159),"")</f>
        <v>3110</v>
      </c>
      <c r="L159" s="57" t="str">
        <f>IF(Y$179&gt;0,SUM($O159:Y159),"")</f>
        <v/>
      </c>
      <c r="M159" s="57" t="str">
        <f>IF(Z$179&gt;0,SUM($O159:Z159),"")</f>
        <v/>
      </c>
      <c r="N159" s="65">
        <v>5</v>
      </c>
      <c r="O159" s="58">
        <v>323</v>
      </c>
      <c r="P159" s="58">
        <v>332</v>
      </c>
      <c r="Q159" s="71">
        <v>350</v>
      </c>
      <c r="R159" s="58">
        <v>349</v>
      </c>
      <c r="S159" s="58">
        <v>345</v>
      </c>
      <c r="T159" s="58">
        <v>312</v>
      </c>
      <c r="U159" s="58">
        <v>299</v>
      </c>
      <c r="V159" s="58">
        <v>274</v>
      </c>
      <c r="W159" s="84">
        <v>262</v>
      </c>
      <c r="X159" s="58">
        <v>264</v>
      </c>
      <c r="Y159" s="58"/>
      <c r="Z159" s="58"/>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f>IF(U$179&gt;0,SUM($O160:U160),"")</f>
        <v>420</v>
      </c>
      <c r="I160" s="57">
        <f>IF(V$179&gt;0,SUM($O160:V160),"")</f>
        <v>484</v>
      </c>
      <c r="J160" s="57">
        <f>IF(W$179&gt;0,SUM($O160:W160),"")</f>
        <v>538</v>
      </c>
      <c r="K160" s="57">
        <f>IF(X$179&gt;0,SUM($O160:X160),"")</f>
        <v>576</v>
      </c>
      <c r="L160" s="57" t="str">
        <f>IF(Y$179&gt;0,SUM($O160:Y160),"")</f>
        <v/>
      </c>
      <c r="M160" s="57" t="str">
        <f>IF(Z$179&gt;0,SUM($O160:Z160),"")</f>
        <v/>
      </c>
      <c r="N160" s="65">
        <v>6</v>
      </c>
      <c r="O160" s="58">
        <v>46</v>
      </c>
      <c r="P160" s="58">
        <v>56</v>
      </c>
      <c r="Q160" s="71">
        <v>45</v>
      </c>
      <c r="R160" s="58">
        <v>64</v>
      </c>
      <c r="S160" s="58">
        <v>68</v>
      </c>
      <c r="T160" s="58">
        <v>71</v>
      </c>
      <c r="U160" s="58">
        <v>70</v>
      </c>
      <c r="V160" s="58">
        <v>64</v>
      </c>
      <c r="W160" s="84">
        <v>54</v>
      </c>
      <c r="X160" s="58">
        <v>38</v>
      </c>
      <c r="Y160" s="58"/>
      <c r="Z160" s="58"/>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f>IF(U$179&gt;0,SUM($O161:U161),"")</f>
        <v>372</v>
      </c>
      <c r="I161" s="57">
        <f>IF(V$179&gt;0,SUM($O161:V161),"")</f>
        <v>417</v>
      </c>
      <c r="J161" s="57">
        <f>IF(W$179&gt;0,SUM($O161:W161),"")</f>
        <v>458</v>
      </c>
      <c r="K161" s="57">
        <f>IF(X$179&gt;0,SUM($O161:X161),"")</f>
        <v>506</v>
      </c>
      <c r="L161" s="57" t="str">
        <f>IF(Y$179&gt;0,SUM($O161:Y161),"")</f>
        <v/>
      </c>
      <c r="M161" s="57" t="str">
        <f>IF(Z$179&gt;0,SUM($O161:Z161),"")</f>
        <v/>
      </c>
      <c r="N161" s="65">
        <v>7</v>
      </c>
      <c r="O161" s="58">
        <v>48</v>
      </c>
      <c r="P161" s="58">
        <v>51</v>
      </c>
      <c r="Q161" s="71">
        <v>58</v>
      </c>
      <c r="R161" s="58">
        <v>59</v>
      </c>
      <c r="S161" s="58">
        <v>50</v>
      </c>
      <c r="T161" s="58">
        <v>48</v>
      </c>
      <c r="U161" s="58">
        <v>58</v>
      </c>
      <c r="V161" s="58">
        <v>45</v>
      </c>
      <c r="W161" s="84">
        <v>41</v>
      </c>
      <c r="X161" s="58">
        <v>48</v>
      </c>
      <c r="Y161" s="58"/>
      <c r="Z161" s="58"/>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f>IF(U$179&gt;0,SUM($O162:U162),"")</f>
        <v>7032</v>
      </c>
      <c r="I162" s="57">
        <f>IF(V$179&gt;0,SUM($O162:V162),"")</f>
        <v>7982</v>
      </c>
      <c r="J162" s="57">
        <f>IF(W$179&gt;0,SUM($O162:W162),"")</f>
        <v>8832</v>
      </c>
      <c r="K162" s="57">
        <f>IF(X$179&gt;0,SUM($O162:X162),"")</f>
        <v>9628</v>
      </c>
      <c r="L162" s="57" t="str">
        <f>IF(Y$179&gt;0,SUM($O162:Y162),"")</f>
        <v/>
      </c>
      <c r="M162" s="57" t="str">
        <f>IF(Z$179&gt;0,SUM($O162:Z162),"")</f>
        <v/>
      </c>
      <c r="N162" s="65">
        <v>8</v>
      </c>
      <c r="O162" s="58">
        <v>1083</v>
      </c>
      <c r="P162" s="58">
        <v>981</v>
      </c>
      <c r="Q162" s="71">
        <v>929</v>
      </c>
      <c r="R162" s="58">
        <v>981</v>
      </c>
      <c r="S162" s="58">
        <v>1013</v>
      </c>
      <c r="T162" s="58">
        <v>1020</v>
      </c>
      <c r="U162" s="58">
        <v>1025</v>
      </c>
      <c r="V162" s="58">
        <v>950</v>
      </c>
      <c r="W162" s="84">
        <v>850</v>
      </c>
      <c r="X162" s="58">
        <v>796</v>
      </c>
      <c r="Y162" s="58"/>
      <c r="Z162" s="58"/>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f>IF(U$179&gt;0,SUM($O163:U163),"")</f>
        <v>1366</v>
      </c>
      <c r="I163" s="57">
        <f>IF(V$179&gt;0,SUM($O163:V163),"")</f>
        <v>1489</v>
      </c>
      <c r="J163" s="57">
        <f>IF(W$179&gt;0,SUM($O163:W163),"")</f>
        <v>1607</v>
      </c>
      <c r="K163" s="57">
        <f>IF(X$179&gt;0,SUM($O163:X163),"")</f>
        <v>1701</v>
      </c>
      <c r="L163" s="57" t="str">
        <f>IF(Y$179&gt;0,SUM($O163:Y163),"")</f>
        <v/>
      </c>
      <c r="M163" s="57" t="str">
        <f>IF(Z$179&gt;0,SUM($O163:Z163),"")</f>
        <v/>
      </c>
      <c r="N163" s="65">
        <v>9</v>
      </c>
      <c r="O163" s="58">
        <v>231</v>
      </c>
      <c r="P163" s="58">
        <v>208</v>
      </c>
      <c r="Q163" s="71">
        <v>186</v>
      </c>
      <c r="R163" s="58">
        <v>192</v>
      </c>
      <c r="S163" s="58">
        <v>201</v>
      </c>
      <c r="T163" s="58">
        <v>188</v>
      </c>
      <c r="U163" s="58">
        <v>160</v>
      </c>
      <c r="V163" s="58">
        <v>123</v>
      </c>
      <c r="W163" s="84">
        <v>118</v>
      </c>
      <c r="X163" s="58">
        <v>94</v>
      </c>
      <c r="Y163" s="58"/>
      <c r="Z163" s="58"/>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f>IF(U$179&gt;0,SUM($O164:U164),"")</f>
        <v>1348</v>
      </c>
      <c r="I164" s="57">
        <f>IF(V$179&gt;0,SUM($O164:V164),"")</f>
        <v>1545</v>
      </c>
      <c r="J164" s="57">
        <f>IF(W$179&gt;0,SUM($O164:W164),"")</f>
        <v>1730</v>
      </c>
      <c r="K164" s="57">
        <f>IF(X$179&gt;0,SUM($O164:X164),"")</f>
        <v>1902</v>
      </c>
      <c r="L164" s="57" t="str">
        <f>IF(Y$179&gt;0,SUM($O164:Y164),"")</f>
        <v/>
      </c>
      <c r="M164" s="57" t="str">
        <f>IF(Z$179&gt;0,SUM($O164:Z164),"")</f>
        <v/>
      </c>
      <c r="N164" s="65">
        <v>10</v>
      </c>
      <c r="O164" s="58">
        <v>182</v>
      </c>
      <c r="P164" s="58">
        <v>187</v>
      </c>
      <c r="Q164" s="71">
        <v>186</v>
      </c>
      <c r="R164" s="58">
        <v>192</v>
      </c>
      <c r="S164" s="58">
        <v>190</v>
      </c>
      <c r="T164" s="58">
        <v>204</v>
      </c>
      <c r="U164" s="58">
        <v>207</v>
      </c>
      <c r="V164" s="58">
        <v>197</v>
      </c>
      <c r="W164" s="84">
        <v>185</v>
      </c>
      <c r="X164" s="58">
        <v>172</v>
      </c>
      <c r="Y164" s="58"/>
      <c r="Z164" s="58"/>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f>IF(U$179&gt;0,SUM($O165:U165),"")</f>
        <v>3273</v>
      </c>
      <c r="I165" s="57">
        <f>IF(V$179&gt;0,SUM($O165:V165),"")</f>
        <v>3736</v>
      </c>
      <c r="J165" s="57">
        <f>IF(W$179&gt;0,SUM($O165:W165),"")</f>
        <v>4195</v>
      </c>
      <c r="K165" s="57">
        <f>IF(X$179&gt;0,SUM($O165:X165),"")</f>
        <v>4597</v>
      </c>
      <c r="L165" s="57" t="str">
        <f>IF(Y$179&gt;0,SUM($O165:Y165),"")</f>
        <v/>
      </c>
      <c r="M165" s="57" t="str">
        <f>IF(Z$179&gt;0,SUM($O165:Z165),"")</f>
        <v/>
      </c>
      <c r="N165" s="65">
        <v>11</v>
      </c>
      <c r="O165" s="58">
        <v>432</v>
      </c>
      <c r="P165" s="58">
        <v>391</v>
      </c>
      <c r="Q165" s="71">
        <v>442</v>
      </c>
      <c r="R165" s="58">
        <v>466</v>
      </c>
      <c r="S165" s="58">
        <v>528</v>
      </c>
      <c r="T165" s="58">
        <v>497</v>
      </c>
      <c r="U165" s="58">
        <v>517</v>
      </c>
      <c r="V165" s="58">
        <v>463</v>
      </c>
      <c r="W165" s="84">
        <v>459</v>
      </c>
      <c r="X165" s="58">
        <v>402</v>
      </c>
      <c r="Y165" s="58"/>
      <c r="Z165" s="58"/>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f>IF(U$179&gt;0,SUM($O166:U166),"")</f>
        <v>5768</v>
      </c>
      <c r="I166" s="57">
        <f>IF(V$179&gt;0,SUM($O166:V166),"")</f>
        <v>6525</v>
      </c>
      <c r="J166" s="57">
        <f>IF(W$179&gt;0,SUM($O166:W166),"")</f>
        <v>7265</v>
      </c>
      <c r="K166" s="57">
        <f>IF(X$179&gt;0,SUM($O166:X166),"")</f>
        <v>7921</v>
      </c>
      <c r="L166" s="57" t="str">
        <f>IF(Y$179&gt;0,SUM($O166:Y166),"")</f>
        <v/>
      </c>
      <c r="M166" s="57" t="str">
        <f>IF(Z$179&gt;0,SUM($O166:Z166),"")</f>
        <v/>
      </c>
      <c r="N166" s="65">
        <v>12</v>
      </c>
      <c r="O166" s="58">
        <v>773</v>
      </c>
      <c r="P166" s="58">
        <v>755</v>
      </c>
      <c r="Q166" s="71">
        <v>819</v>
      </c>
      <c r="R166" s="58">
        <v>849</v>
      </c>
      <c r="S166" s="58">
        <v>858</v>
      </c>
      <c r="T166" s="58">
        <v>889</v>
      </c>
      <c r="U166" s="58">
        <v>825</v>
      </c>
      <c r="V166" s="58">
        <v>757</v>
      </c>
      <c r="W166" s="84">
        <v>740</v>
      </c>
      <c r="X166" s="58">
        <v>656</v>
      </c>
      <c r="Y166" s="58"/>
      <c r="Z166" s="58"/>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f>IF(U$179&gt;0,SUM($O167:U167),"")</f>
        <v>966</v>
      </c>
      <c r="I167" s="57">
        <f>IF(V$179&gt;0,SUM($O167:V167),"")</f>
        <v>1056</v>
      </c>
      <c r="J167" s="57">
        <f>IF(W$179&gt;0,SUM($O167:W167),"")</f>
        <v>1116</v>
      </c>
      <c r="K167" s="57">
        <f>IF(X$179&gt;0,SUM($O167:X167),"")</f>
        <v>1171</v>
      </c>
      <c r="L167" s="57" t="str">
        <f>IF(Y$179&gt;0,SUM($O167:Y167),"")</f>
        <v/>
      </c>
      <c r="M167" s="57" t="str">
        <f>IF(Z$179&gt;0,SUM($O167:Z167),"")</f>
        <v/>
      </c>
      <c r="N167" s="65">
        <v>13</v>
      </c>
      <c r="O167" s="58">
        <v>170</v>
      </c>
      <c r="P167" s="58">
        <v>180</v>
      </c>
      <c r="Q167" s="71">
        <v>179</v>
      </c>
      <c r="R167" s="58">
        <v>148</v>
      </c>
      <c r="S167" s="58">
        <v>108</v>
      </c>
      <c r="T167" s="58">
        <v>99</v>
      </c>
      <c r="U167" s="58">
        <v>82</v>
      </c>
      <c r="V167" s="58">
        <v>90</v>
      </c>
      <c r="W167" s="84">
        <v>60</v>
      </c>
      <c r="X167" s="58">
        <v>55</v>
      </c>
      <c r="Y167" s="58"/>
      <c r="Z167" s="58"/>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f>IF(U$179&gt;0,SUM($O168:U168),"")</f>
        <v>2498</v>
      </c>
      <c r="I168" s="57">
        <f>IF(V$179&gt;0,SUM($O168:V168),"")</f>
        <v>2810</v>
      </c>
      <c r="J168" s="57">
        <f>IF(W$179&gt;0,SUM($O168:W168),"")</f>
        <v>3139</v>
      </c>
      <c r="K168" s="57">
        <f>IF(X$179&gt;0,SUM($O168:X168),"")</f>
        <v>3457</v>
      </c>
      <c r="L168" s="57" t="str">
        <f>IF(Y$179&gt;0,SUM($O168:Y168),"")</f>
        <v/>
      </c>
      <c r="M168" s="57" t="str">
        <f>IF(Z$179&gt;0,SUM($O168:Z168),"")</f>
        <v/>
      </c>
      <c r="N168" s="65">
        <v>14</v>
      </c>
      <c r="O168" s="58">
        <v>387</v>
      </c>
      <c r="P168" s="58">
        <v>362</v>
      </c>
      <c r="Q168" s="71">
        <v>337</v>
      </c>
      <c r="R168" s="58">
        <v>361</v>
      </c>
      <c r="S168" s="58">
        <v>373</v>
      </c>
      <c r="T168" s="58">
        <v>355</v>
      </c>
      <c r="U168" s="58">
        <v>323</v>
      </c>
      <c r="V168" s="58">
        <v>312</v>
      </c>
      <c r="W168" s="84">
        <v>329</v>
      </c>
      <c r="X168" s="58">
        <v>318</v>
      </c>
      <c r="Y168" s="58"/>
      <c r="Z168" s="58"/>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f>IF(U$179&gt;0,SUM($O169:U169),"")</f>
        <v>3053</v>
      </c>
      <c r="I169" s="57">
        <f>IF(V$179&gt;0,SUM($O169:V169),"")</f>
        <v>3536</v>
      </c>
      <c r="J169" s="57">
        <f>IF(W$179&gt;0,SUM($O169:W169),"")</f>
        <v>3950</v>
      </c>
      <c r="K169" s="57">
        <f>IF(X$179&gt;0,SUM($O169:X169),"")</f>
        <v>4354</v>
      </c>
      <c r="L169" s="57" t="str">
        <f>IF(Y$179&gt;0,SUM($O169:Y169),"")</f>
        <v/>
      </c>
      <c r="M169" s="57" t="str">
        <f>IF(Z$179&gt;0,SUM($O169:Z169),"")</f>
        <v/>
      </c>
      <c r="N169" s="65">
        <v>15</v>
      </c>
      <c r="O169" s="58">
        <v>407</v>
      </c>
      <c r="P169" s="58">
        <v>435</v>
      </c>
      <c r="Q169" s="71">
        <v>424</v>
      </c>
      <c r="R169" s="58">
        <v>410</v>
      </c>
      <c r="S169" s="58">
        <v>452</v>
      </c>
      <c r="T169" s="58">
        <v>478</v>
      </c>
      <c r="U169" s="58">
        <v>447</v>
      </c>
      <c r="V169" s="58">
        <v>483</v>
      </c>
      <c r="W169" s="84">
        <v>414</v>
      </c>
      <c r="X169" s="58">
        <v>404</v>
      </c>
      <c r="Y169" s="58"/>
      <c r="Z169" s="58"/>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f>IF(U$179&gt;0,SUM($O170:U170),"")</f>
        <v>1579</v>
      </c>
      <c r="I170" s="57">
        <f>IF(V$179&gt;0,SUM($O170:V170),"")</f>
        <v>1772</v>
      </c>
      <c r="J170" s="57">
        <f>IF(W$179&gt;0,SUM($O170:W170),"")</f>
        <v>1971</v>
      </c>
      <c r="K170" s="57">
        <f>IF(X$179&gt;0,SUM($O170:X170),"")</f>
        <v>2156</v>
      </c>
      <c r="L170" s="57" t="str">
        <f>IF(Y$179&gt;0,SUM($O170:Y170),"")</f>
        <v/>
      </c>
      <c r="M170" s="57" t="str">
        <f>IF(Z$179&gt;0,SUM($O170:Z170),"")</f>
        <v/>
      </c>
      <c r="N170" s="65">
        <v>16</v>
      </c>
      <c r="O170" s="58">
        <v>229</v>
      </c>
      <c r="P170" s="58">
        <v>235</v>
      </c>
      <c r="Q170" s="71">
        <v>188</v>
      </c>
      <c r="R170" s="58">
        <v>231</v>
      </c>
      <c r="S170" s="58">
        <v>233</v>
      </c>
      <c r="T170" s="58">
        <v>249</v>
      </c>
      <c r="U170" s="58">
        <v>214</v>
      </c>
      <c r="V170" s="58">
        <v>193</v>
      </c>
      <c r="W170" s="84">
        <v>199</v>
      </c>
      <c r="X170" s="58">
        <v>185</v>
      </c>
      <c r="Y170" s="58"/>
      <c r="Z170" s="58"/>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f>IF(U$179&gt;0,SUM($O171:U171),"")</f>
        <v>2025</v>
      </c>
      <c r="I171" s="57">
        <f>IF(V$179&gt;0,SUM($O171:V171),"")</f>
        <v>2260</v>
      </c>
      <c r="J171" s="57">
        <f>IF(W$179&gt;0,SUM($O171:W171),"")</f>
        <v>2496</v>
      </c>
      <c r="K171" s="57">
        <f>IF(X$179&gt;0,SUM($O171:X171),"")</f>
        <v>2686</v>
      </c>
      <c r="L171" s="57" t="str">
        <f>IF(Y$179&gt;0,SUM($O171:Y171),"")</f>
        <v/>
      </c>
      <c r="M171" s="57" t="str">
        <f>IF(Z$179&gt;0,SUM($O171:Z171),"")</f>
        <v/>
      </c>
      <c r="N171" s="65">
        <v>17</v>
      </c>
      <c r="O171" s="58">
        <v>286</v>
      </c>
      <c r="P171" s="58">
        <v>303</v>
      </c>
      <c r="Q171" s="71">
        <v>298</v>
      </c>
      <c r="R171" s="58">
        <v>291</v>
      </c>
      <c r="S171" s="58">
        <v>302</v>
      </c>
      <c r="T171" s="58">
        <v>297</v>
      </c>
      <c r="U171" s="58">
        <v>248</v>
      </c>
      <c r="V171" s="58">
        <v>235</v>
      </c>
      <c r="W171" s="84">
        <v>236</v>
      </c>
      <c r="X171" s="58">
        <v>190</v>
      </c>
      <c r="Y171" s="58"/>
      <c r="Z171" s="58"/>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f>IF(U$179&gt;0,SUM($O172:U172),"")</f>
        <v>1557</v>
      </c>
      <c r="I172" s="57">
        <f>IF(V$179&gt;0,SUM($O172:V172),"")</f>
        <v>1733</v>
      </c>
      <c r="J172" s="57">
        <f>IF(W$179&gt;0,SUM($O172:W172),"")</f>
        <v>1906</v>
      </c>
      <c r="K172" s="57">
        <f>IF(X$179&gt;0,SUM($O172:X172),"")</f>
        <v>2066</v>
      </c>
      <c r="L172" s="57" t="str">
        <f>IF(Y$179&gt;0,SUM($O172:Y172),"")</f>
        <v/>
      </c>
      <c r="M172" s="57" t="str">
        <f>IF(Z$179&gt;0,SUM($O172:Z172),"")</f>
        <v/>
      </c>
      <c r="N172" s="65">
        <v>18</v>
      </c>
      <c r="O172" s="58">
        <v>228</v>
      </c>
      <c r="P172" s="58">
        <v>226</v>
      </c>
      <c r="Q172" s="71">
        <v>225</v>
      </c>
      <c r="R172" s="58">
        <v>225</v>
      </c>
      <c r="S172" s="361">
        <v>220</v>
      </c>
      <c r="T172" s="58">
        <v>231</v>
      </c>
      <c r="U172" s="58">
        <v>202</v>
      </c>
      <c r="V172" s="361">
        <v>176</v>
      </c>
      <c r="W172" s="84">
        <v>173</v>
      </c>
      <c r="X172" s="58">
        <v>160</v>
      </c>
      <c r="Y172" s="58"/>
      <c r="Z172" s="58"/>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f>IF(U$179&gt;0,SUM($O173:U173),"")</f>
        <v>274</v>
      </c>
      <c r="I173" s="57">
        <f>IF(V$179&gt;0,SUM($O173:V173),"")</f>
        <v>304</v>
      </c>
      <c r="J173" s="57">
        <f>IF(W$179&gt;0,SUM($O173:W173),"")</f>
        <v>330</v>
      </c>
      <c r="K173" s="57">
        <f>IF(X$179&gt;0,SUM($O173:X173),"")</f>
        <v>352</v>
      </c>
      <c r="L173" s="57" t="str">
        <f>IF(Y$179&gt;0,SUM($O173:Y173),"")</f>
        <v/>
      </c>
      <c r="M173" s="57" t="str">
        <f>IF(Z$179&gt;0,SUM($O173:Z173),"")</f>
        <v/>
      </c>
      <c r="N173" s="65">
        <v>19</v>
      </c>
      <c r="O173" s="58">
        <v>42</v>
      </c>
      <c r="P173" s="58">
        <v>46</v>
      </c>
      <c r="Q173" s="71">
        <v>41</v>
      </c>
      <c r="R173" s="58">
        <v>43</v>
      </c>
      <c r="S173" s="58">
        <v>39</v>
      </c>
      <c r="T173" s="58">
        <v>32</v>
      </c>
      <c r="U173" s="58">
        <v>31</v>
      </c>
      <c r="V173" s="58">
        <v>30</v>
      </c>
      <c r="W173" s="84">
        <v>26</v>
      </c>
      <c r="X173" s="58">
        <v>22</v>
      </c>
      <c r="Y173" s="58"/>
      <c r="Z173" s="58"/>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f>IF(U$179&gt;0,SUM($O174:U174),"")</f>
        <v>747</v>
      </c>
      <c r="I174" s="57">
        <f>IF(V$179&gt;0,SUM($O174:V174),"")</f>
        <v>846</v>
      </c>
      <c r="J174" s="57">
        <f>IF(W$179&gt;0,SUM($O174:W174),"")</f>
        <v>940</v>
      </c>
      <c r="K174" s="57">
        <f>IF(X$179&gt;0,SUM($O174:X174),"")</f>
        <v>1032</v>
      </c>
      <c r="L174" s="57" t="str">
        <f>IF(Y$179&gt;0,SUM($O174:Y174),"")</f>
        <v/>
      </c>
      <c r="M174" s="57" t="str">
        <f>IF(Z$179&gt;0,SUM($O174:Z174),"")</f>
        <v/>
      </c>
      <c r="N174" s="65">
        <v>20</v>
      </c>
      <c r="O174" s="58">
        <v>102</v>
      </c>
      <c r="P174" s="58">
        <v>112</v>
      </c>
      <c r="Q174" s="71">
        <v>117</v>
      </c>
      <c r="R174" s="58">
        <v>107</v>
      </c>
      <c r="S174" s="58">
        <v>109</v>
      </c>
      <c r="T174" s="58">
        <v>101</v>
      </c>
      <c r="U174" s="58">
        <v>99</v>
      </c>
      <c r="V174" s="58">
        <v>99</v>
      </c>
      <c r="W174" s="84">
        <v>94</v>
      </c>
      <c r="X174" s="58">
        <v>92</v>
      </c>
      <c r="Y174" s="58"/>
      <c r="Z174" s="58"/>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f>IF(U$179&gt;0,SUM($O175:U175),"")</f>
        <v>1764</v>
      </c>
      <c r="I175" s="57">
        <f>IF(V$179&gt;0,SUM($O175:V175),"")</f>
        <v>2008</v>
      </c>
      <c r="J175" s="57">
        <f>IF(W$179&gt;0,SUM($O175:W175),"")</f>
        <v>2220</v>
      </c>
      <c r="K175" s="57">
        <f>IF(X$179&gt;0,SUM($O175:X175),"")</f>
        <v>2417</v>
      </c>
      <c r="L175" s="57" t="str">
        <f>IF(Y$179&gt;0,SUM($O175:Y175),"")</f>
        <v/>
      </c>
      <c r="M175" s="57" t="str">
        <f>IF(Z$179&gt;0,SUM($O175:Z175),"")</f>
        <v/>
      </c>
      <c r="N175" s="65">
        <v>21</v>
      </c>
      <c r="O175" s="58">
        <v>258</v>
      </c>
      <c r="P175" s="58">
        <v>271</v>
      </c>
      <c r="Q175" s="71">
        <v>261</v>
      </c>
      <c r="R175" s="58">
        <v>257</v>
      </c>
      <c r="S175" s="58">
        <v>244</v>
      </c>
      <c r="T175" s="58">
        <v>227</v>
      </c>
      <c r="U175" s="58">
        <v>246</v>
      </c>
      <c r="V175" s="58">
        <v>244</v>
      </c>
      <c r="W175" s="84">
        <v>212</v>
      </c>
      <c r="X175" s="58">
        <v>197</v>
      </c>
      <c r="Y175" s="58"/>
      <c r="Z175" s="58"/>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f>IF(U$179&gt;0,SUM($O176:U176),"")</f>
        <v>4586</v>
      </c>
      <c r="I176" s="57">
        <f>IF(V$179&gt;0,SUM($O176:V176),"")</f>
        <v>5143</v>
      </c>
      <c r="J176" s="57">
        <f>IF(W$179&gt;0,SUM($O176:W176),"")</f>
        <v>5713</v>
      </c>
      <c r="K176" s="57">
        <f>IF(X$179&gt;0,SUM($O176:X176),"")</f>
        <v>6275</v>
      </c>
      <c r="L176" s="57" t="str">
        <f>IF(Y$179&gt;0,SUM($O176:Y176),"")</f>
        <v/>
      </c>
      <c r="M176" s="57" t="str">
        <f>IF(Z$179&gt;0,SUM($O176:Z176),"")</f>
        <v/>
      </c>
      <c r="N176" s="65">
        <v>22</v>
      </c>
      <c r="O176" s="58">
        <v>679</v>
      </c>
      <c r="P176" s="58">
        <v>689</v>
      </c>
      <c r="Q176" s="71">
        <v>619</v>
      </c>
      <c r="R176" s="58">
        <v>649</v>
      </c>
      <c r="S176" s="58">
        <v>683</v>
      </c>
      <c r="T176" s="58">
        <v>644</v>
      </c>
      <c r="U176" s="58">
        <v>623</v>
      </c>
      <c r="V176" s="58">
        <v>557</v>
      </c>
      <c r="W176" s="84">
        <v>570</v>
      </c>
      <c r="X176" s="58">
        <v>562</v>
      </c>
      <c r="Y176" s="58"/>
      <c r="Z176" s="58"/>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f>IF(U$179&gt;0,SUM($O177:U177),"")</f>
        <v>8719</v>
      </c>
      <c r="I177" s="57">
        <f>IF(V$179&gt;0,SUM($O177:V177),"")</f>
        <v>9827</v>
      </c>
      <c r="J177" s="57">
        <f>IF(W$179&gt;0,SUM($O177:W177),"")</f>
        <v>10927</v>
      </c>
      <c r="K177" s="57">
        <f>IF(X$179&gt;0,SUM($O177:X177),"")</f>
        <v>11958</v>
      </c>
      <c r="L177" s="57" t="str">
        <f>IF(Y$179&gt;0,SUM($O177:Y177),"")</f>
        <v/>
      </c>
      <c r="M177" s="57" t="str">
        <f>IF(Z$179&gt;0,SUM($O177:Z177),"")</f>
        <v/>
      </c>
      <c r="N177" s="65">
        <v>23</v>
      </c>
      <c r="O177" s="58">
        <v>1191</v>
      </c>
      <c r="P177" s="58">
        <v>1227</v>
      </c>
      <c r="Q177" s="71">
        <v>1276</v>
      </c>
      <c r="R177" s="58">
        <v>1287</v>
      </c>
      <c r="S177" s="58">
        <v>1291</v>
      </c>
      <c r="T177" s="58">
        <v>1277</v>
      </c>
      <c r="U177" s="58">
        <v>1170</v>
      </c>
      <c r="V177" s="58">
        <v>1108</v>
      </c>
      <c r="W177" s="84">
        <v>1100</v>
      </c>
      <c r="X177" s="58">
        <v>1031</v>
      </c>
      <c r="Y177" s="58"/>
      <c r="Z177" s="58"/>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f>IF(U$179&gt;0,SUM($O178:U178),"")</f>
        <v>896</v>
      </c>
      <c r="I178" s="57">
        <f>IF(V$179&gt;0,SUM($O178:V178),"")</f>
        <v>1017</v>
      </c>
      <c r="J178" s="57">
        <f>IF(W$179&gt;0,SUM($O178:W178),"")</f>
        <v>1136</v>
      </c>
      <c r="K178" s="57">
        <f>IF(X$179&gt;0,SUM($O178:X178),"")</f>
        <v>1266</v>
      </c>
      <c r="L178" s="57" t="str">
        <f>IF(Y$179&gt;0,SUM($O178:Y178),"")</f>
        <v/>
      </c>
      <c r="M178" s="57" t="str">
        <f>IF(Z$179&gt;0,SUM($O178:Z178),"")</f>
        <v/>
      </c>
      <c r="N178" s="65">
        <v>24</v>
      </c>
      <c r="O178" s="58">
        <v>129</v>
      </c>
      <c r="P178" s="58">
        <v>125</v>
      </c>
      <c r="Q178" s="71">
        <v>128</v>
      </c>
      <c r="R178" s="361">
        <v>123</v>
      </c>
      <c r="S178" s="58">
        <v>130</v>
      </c>
      <c r="T178" s="58">
        <v>131</v>
      </c>
      <c r="U178" s="58">
        <v>130</v>
      </c>
      <c r="V178" s="58">
        <v>121</v>
      </c>
      <c r="W178" s="84">
        <v>119</v>
      </c>
      <c r="X178" s="58">
        <v>130</v>
      </c>
      <c r="Y178" s="58"/>
      <c r="Z178" s="58"/>
      <c r="AA178" s="65">
        <v>24</v>
      </c>
    </row>
    <row r="179" spans="1:30" x14ac:dyDescent="0.2">
      <c r="A179" s="61" t="s">
        <v>2</v>
      </c>
      <c r="B179" s="62">
        <f t="shared" ref="B179:M179" si="10">SUM(B155:B178)</f>
        <v>7537</v>
      </c>
      <c r="C179" s="62">
        <f t="shared" si="10"/>
        <v>15022</v>
      </c>
      <c r="D179" s="62">
        <f>SUM(D155:D178)</f>
        <v>22462</v>
      </c>
      <c r="E179" s="378">
        <f t="shared" si="10"/>
        <v>30100</v>
      </c>
      <c r="F179" s="62">
        <f t="shared" si="10"/>
        <v>37917</v>
      </c>
      <c r="G179" s="62">
        <f t="shared" si="10"/>
        <v>45656</v>
      </c>
      <c r="H179" s="62">
        <f t="shared" si="10"/>
        <v>52995</v>
      </c>
      <c r="I179" s="62">
        <f t="shared" si="10"/>
        <v>59842</v>
      </c>
      <c r="J179" s="62">
        <f t="shared" si="10"/>
        <v>66401</v>
      </c>
      <c r="K179" s="62">
        <f t="shared" si="10"/>
        <v>72491</v>
      </c>
      <c r="L179" s="62">
        <f t="shared" si="10"/>
        <v>0</v>
      </c>
      <c r="M179" s="62">
        <f t="shared" si="10"/>
        <v>0</v>
      </c>
      <c r="N179" s="61" t="s">
        <v>2</v>
      </c>
      <c r="O179" s="378">
        <f t="shared" ref="O179:Z179" si="11">SUM(O155:O178)</f>
        <v>7537</v>
      </c>
      <c r="P179" s="378">
        <f t="shared" si="11"/>
        <v>7485</v>
      </c>
      <c r="Q179" s="378">
        <f t="shared" si="11"/>
        <v>7440</v>
      </c>
      <c r="R179" s="378">
        <f t="shared" si="11"/>
        <v>7638</v>
      </c>
      <c r="S179" s="378">
        <f t="shared" si="11"/>
        <v>7817</v>
      </c>
      <c r="T179" s="378">
        <f t="shared" si="11"/>
        <v>7739</v>
      </c>
      <c r="U179" s="378">
        <f t="shared" si="11"/>
        <v>7339</v>
      </c>
      <c r="V179" s="378">
        <f t="shared" si="11"/>
        <v>6847</v>
      </c>
      <c r="W179" s="378">
        <f t="shared" si="11"/>
        <v>6559</v>
      </c>
      <c r="X179" s="378">
        <f t="shared" si="11"/>
        <v>6090</v>
      </c>
      <c r="Y179" s="378">
        <f t="shared" si="11"/>
        <v>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f>IF(U$209&gt;0,SUM($O185:U185),"")</f>
        <v>35</v>
      </c>
      <c r="I185" s="57">
        <f>IF(V$209&gt;0,SUM($O185:V185),"")</f>
        <v>36</v>
      </c>
      <c r="J185" s="57">
        <f>IF(W$209&gt;0,SUM($O185:W185),"")</f>
        <v>38</v>
      </c>
      <c r="K185" s="57">
        <f>IF(X$209&gt;0,SUM($O185:X185),"")</f>
        <v>41</v>
      </c>
      <c r="L185" s="57" t="str">
        <f>IF(Y$209&gt;0,SUM($O185:Y185),"")</f>
        <v/>
      </c>
      <c r="M185" s="57" t="str">
        <f>IF(Z$209&gt;0,SUM($O185:Z185),"")</f>
        <v/>
      </c>
      <c r="N185" s="56">
        <v>1</v>
      </c>
      <c r="O185" s="58">
        <v>8</v>
      </c>
      <c r="P185" s="58">
        <v>3</v>
      </c>
      <c r="Q185" s="71">
        <v>4</v>
      </c>
      <c r="R185" s="361">
        <v>4</v>
      </c>
      <c r="S185" s="58">
        <v>6</v>
      </c>
      <c r="T185" s="58">
        <v>7</v>
      </c>
      <c r="U185" s="58">
        <v>3</v>
      </c>
      <c r="V185" s="58">
        <v>1</v>
      </c>
      <c r="W185" s="58">
        <v>2</v>
      </c>
      <c r="X185" s="58">
        <v>3</v>
      </c>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f>IF(U$209&gt;0,SUM($O186:U186),"")</f>
        <v>5</v>
      </c>
      <c r="I186" s="57">
        <f>IF(V$209&gt;0,SUM($O186:V186),"")</f>
        <v>6</v>
      </c>
      <c r="J186" s="57">
        <f>IF(W$209&gt;0,SUM($O186:W186),"")</f>
        <v>7</v>
      </c>
      <c r="K186" s="57">
        <f>IF(X$209&gt;0,SUM($O186:X186),"")</f>
        <v>8</v>
      </c>
      <c r="L186" s="57" t="str">
        <f>IF(Y$209&gt;0,SUM($O186:Y186),"")</f>
        <v/>
      </c>
      <c r="M186" s="57" t="str">
        <f>IF(Z$209&gt;0,SUM($O186:Z186),"")</f>
        <v/>
      </c>
      <c r="N186" s="56">
        <v>2</v>
      </c>
      <c r="O186" s="58">
        <v>0</v>
      </c>
      <c r="P186" s="58">
        <v>1</v>
      </c>
      <c r="Q186" s="71">
        <v>0</v>
      </c>
      <c r="R186" s="58">
        <v>1</v>
      </c>
      <c r="S186" s="58">
        <v>1</v>
      </c>
      <c r="T186" s="58">
        <v>0</v>
      </c>
      <c r="U186" s="58">
        <v>2</v>
      </c>
      <c r="V186" s="58">
        <v>1</v>
      </c>
      <c r="W186" s="58">
        <v>1</v>
      </c>
      <c r="X186" s="58">
        <v>1</v>
      </c>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1</v>
      </c>
      <c r="J187" s="57">
        <f>IF(W$209&gt;0,SUM($O187:W187),"")</f>
        <v>1</v>
      </c>
      <c r="K187" s="57">
        <f>IF(X$209&gt;0,SUM($O187:X187),"")</f>
        <v>1</v>
      </c>
      <c r="L187" s="57" t="str">
        <f>IF(Y$209&gt;0,SUM($O187:Y187),"")</f>
        <v/>
      </c>
      <c r="M187" s="57" t="str">
        <f>IF(Z$209&gt;0,SUM($O187:Z187),"")</f>
        <v/>
      </c>
      <c r="N187" s="56">
        <v>3</v>
      </c>
      <c r="O187" s="58">
        <v>0</v>
      </c>
      <c r="P187" s="58">
        <v>0</v>
      </c>
      <c r="Q187" s="71">
        <v>0</v>
      </c>
      <c r="R187" s="58">
        <v>0</v>
      </c>
      <c r="S187" s="58">
        <v>0</v>
      </c>
      <c r="T187" s="58">
        <v>1</v>
      </c>
      <c r="U187" s="58">
        <v>0</v>
      </c>
      <c r="V187" s="58">
        <v>0</v>
      </c>
      <c r="W187" s="58">
        <v>0</v>
      </c>
      <c r="X187" s="58">
        <v>0</v>
      </c>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f>IF(U$209&gt;0,SUM($O188:U188),"")</f>
        <v>4</v>
      </c>
      <c r="I188" s="57">
        <f>IF(V$209&gt;0,SUM($O188:V188),"")</f>
        <v>5</v>
      </c>
      <c r="J188" s="57">
        <f>IF(W$209&gt;0,SUM($O188:W188),"")</f>
        <v>5</v>
      </c>
      <c r="K188" s="57">
        <f>IF(X$209&gt;0,SUM($O188:X188),"")</f>
        <v>5</v>
      </c>
      <c r="L188" s="57" t="str">
        <f>IF(Y$209&gt;0,SUM($O188:Y188),"")</f>
        <v/>
      </c>
      <c r="M188" s="57" t="str">
        <f>IF(Z$209&gt;0,SUM($O188:Z188),"")</f>
        <v/>
      </c>
      <c r="N188" s="56">
        <v>4</v>
      </c>
      <c r="O188" s="58">
        <v>0</v>
      </c>
      <c r="P188" s="58">
        <v>0</v>
      </c>
      <c r="Q188" s="71">
        <v>1</v>
      </c>
      <c r="R188" s="58">
        <v>1</v>
      </c>
      <c r="S188" s="58">
        <v>0</v>
      </c>
      <c r="T188" s="58">
        <v>0</v>
      </c>
      <c r="U188" s="58">
        <v>2</v>
      </c>
      <c r="V188" s="58">
        <v>1</v>
      </c>
      <c r="W188" s="58">
        <v>0</v>
      </c>
      <c r="X188" s="58">
        <v>0</v>
      </c>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f>IF(U$209&gt;0,SUM($O189:U189),"")</f>
        <v>21</v>
      </c>
      <c r="I189" s="57">
        <f>IF(V$209&gt;0,SUM($O189:V189),"")</f>
        <v>22</v>
      </c>
      <c r="J189" s="57">
        <f>IF(W$209&gt;0,SUM($O189:W189),"")</f>
        <v>24</v>
      </c>
      <c r="K189" s="57">
        <f>IF(X$209&gt;0,SUM($O189:X189),"")</f>
        <v>27</v>
      </c>
      <c r="L189" s="57" t="str">
        <f>IF(Y$209&gt;0,SUM($O189:Y189),"")</f>
        <v/>
      </c>
      <c r="M189" s="57" t="str">
        <f>IF(Z$209&gt;0,SUM($O189:Z189),"")</f>
        <v/>
      </c>
      <c r="N189" s="56">
        <v>5</v>
      </c>
      <c r="O189" s="58">
        <v>4</v>
      </c>
      <c r="P189" s="58">
        <v>1</v>
      </c>
      <c r="Q189" s="71">
        <v>2</v>
      </c>
      <c r="R189" s="58">
        <v>3</v>
      </c>
      <c r="S189" s="58">
        <v>3</v>
      </c>
      <c r="T189" s="58">
        <v>6</v>
      </c>
      <c r="U189" s="58">
        <v>2</v>
      </c>
      <c r="V189" s="58">
        <v>1</v>
      </c>
      <c r="W189" s="58">
        <v>2</v>
      </c>
      <c r="X189" s="58">
        <v>3</v>
      </c>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f>IF(U$209&gt;0,SUM($O190:U190),"")</f>
        <v>3</v>
      </c>
      <c r="I190" s="57">
        <f>IF(V$209&gt;0,SUM($O190:V190),"")</f>
        <v>5</v>
      </c>
      <c r="J190" s="57">
        <f>IF(W$209&gt;0,SUM($O190:W190),"")</f>
        <v>5</v>
      </c>
      <c r="K190" s="57">
        <f>IF(X$209&gt;0,SUM($O190:X190),"")</f>
        <v>5</v>
      </c>
      <c r="L190" s="57" t="str">
        <f>IF(Y$209&gt;0,SUM($O190:Y190),"")</f>
        <v/>
      </c>
      <c r="M190" s="57" t="str">
        <f>IF(Z$209&gt;0,SUM($O190:Z190),"")</f>
        <v/>
      </c>
      <c r="N190" s="56">
        <v>6</v>
      </c>
      <c r="O190" s="58">
        <v>1</v>
      </c>
      <c r="P190" s="58">
        <v>0</v>
      </c>
      <c r="Q190" s="71">
        <v>0</v>
      </c>
      <c r="R190" s="58">
        <v>0</v>
      </c>
      <c r="S190" s="58">
        <v>0</v>
      </c>
      <c r="T190" s="58">
        <v>1</v>
      </c>
      <c r="U190" s="58">
        <v>1</v>
      </c>
      <c r="V190" s="58">
        <v>2</v>
      </c>
      <c r="W190" s="58">
        <v>0</v>
      </c>
      <c r="X190" s="58">
        <v>0</v>
      </c>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t="str">
        <f>IF(Y$209&gt;0,SUM($O191:Y191),"")</f>
        <v/>
      </c>
      <c r="M191" s="57" t="str">
        <f>IF(Z$209&gt;0,SUM($O191:Z191),"")</f>
        <v/>
      </c>
      <c r="N191" s="56">
        <v>7</v>
      </c>
      <c r="O191" s="58">
        <v>0</v>
      </c>
      <c r="P191" s="58">
        <v>0</v>
      </c>
      <c r="Q191" s="71">
        <v>0</v>
      </c>
      <c r="R191" s="58">
        <v>0</v>
      </c>
      <c r="S191" s="58">
        <v>0</v>
      </c>
      <c r="T191" s="58">
        <v>0</v>
      </c>
      <c r="U191" s="58">
        <v>0</v>
      </c>
      <c r="V191" s="58">
        <v>0</v>
      </c>
      <c r="W191" s="58">
        <v>0</v>
      </c>
      <c r="X191" s="58">
        <v>0</v>
      </c>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f>IF(U$209&gt;0,SUM($O192:U192),"")</f>
        <v>100</v>
      </c>
      <c r="I192" s="57">
        <f>IF(V$209&gt;0,SUM($O192:V192),"")</f>
        <v>109</v>
      </c>
      <c r="J192" s="57">
        <f>IF(W$209&gt;0,SUM($O192:W192),"")</f>
        <v>123</v>
      </c>
      <c r="K192" s="57">
        <f>IF(X$209&gt;0,SUM($O192:X192),"")</f>
        <v>131</v>
      </c>
      <c r="L192" s="57" t="str">
        <f>IF(Y$209&gt;0,SUM($O192:Y192),"")</f>
        <v/>
      </c>
      <c r="M192" s="57" t="str">
        <f>IF(Z$209&gt;0,SUM($O192:Z192),"")</f>
        <v/>
      </c>
      <c r="N192" s="56">
        <v>8</v>
      </c>
      <c r="O192" s="58">
        <v>13</v>
      </c>
      <c r="P192" s="58">
        <v>6</v>
      </c>
      <c r="Q192" s="71">
        <v>8</v>
      </c>
      <c r="R192" s="361">
        <v>9</v>
      </c>
      <c r="S192" s="58">
        <v>19</v>
      </c>
      <c r="T192" s="58">
        <v>27</v>
      </c>
      <c r="U192" s="58">
        <v>18</v>
      </c>
      <c r="V192" s="58">
        <v>9</v>
      </c>
      <c r="W192" s="58">
        <v>14</v>
      </c>
      <c r="X192" s="58">
        <v>8</v>
      </c>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f>IF(U$209&gt;0,SUM($O193:U193),"")</f>
        <v>28</v>
      </c>
      <c r="I193" s="57">
        <f>IF(V$209&gt;0,SUM($O193:V193),"")</f>
        <v>31</v>
      </c>
      <c r="J193" s="57">
        <f>IF(W$209&gt;0,SUM($O193:W193),"")</f>
        <v>37</v>
      </c>
      <c r="K193" s="57">
        <f>IF(X$209&gt;0,SUM($O193:X193),"")</f>
        <v>40</v>
      </c>
      <c r="L193" s="57" t="str">
        <f>IF(Y$209&gt;0,SUM($O193:Y193),"")</f>
        <v/>
      </c>
      <c r="M193" s="57" t="str">
        <f>IF(Z$209&gt;0,SUM($O193:Z193),"")</f>
        <v/>
      </c>
      <c r="N193" s="56">
        <v>9</v>
      </c>
      <c r="O193" s="58">
        <v>7</v>
      </c>
      <c r="P193" s="58">
        <v>5</v>
      </c>
      <c r="Q193" s="71">
        <v>3</v>
      </c>
      <c r="R193" s="58">
        <v>1</v>
      </c>
      <c r="S193" s="58">
        <v>3</v>
      </c>
      <c r="T193" s="58">
        <v>7</v>
      </c>
      <c r="U193" s="58">
        <v>2</v>
      </c>
      <c r="V193" s="58">
        <v>3</v>
      </c>
      <c r="W193" s="58">
        <v>6</v>
      </c>
      <c r="X193" s="58">
        <v>3</v>
      </c>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f>IF(U$209&gt;0,SUM($O194:U194),"")</f>
        <v>50</v>
      </c>
      <c r="I194" s="57">
        <f>IF(V$209&gt;0,SUM($O194:V194),"")</f>
        <v>55</v>
      </c>
      <c r="J194" s="57">
        <f>IF(W$209&gt;0,SUM($O194:W194),"")</f>
        <v>59</v>
      </c>
      <c r="K194" s="57">
        <f>IF(X$209&gt;0,SUM($O194:X194),"")</f>
        <v>62</v>
      </c>
      <c r="L194" s="57" t="str">
        <f>IF(Y$209&gt;0,SUM($O194:Y194),"")</f>
        <v/>
      </c>
      <c r="M194" s="57" t="str">
        <f>IF(Z$209&gt;0,SUM($O194:Z194),"")</f>
        <v/>
      </c>
      <c r="N194" s="56">
        <v>10</v>
      </c>
      <c r="O194" s="58">
        <v>7</v>
      </c>
      <c r="P194" s="58">
        <v>8</v>
      </c>
      <c r="Q194" s="71">
        <v>7</v>
      </c>
      <c r="R194" s="58">
        <v>6</v>
      </c>
      <c r="S194" s="58">
        <v>4</v>
      </c>
      <c r="T194" s="58">
        <v>8</v>
      </c>
      <c r="U194" s="58">
        <v>10</v>
      </c>
      <c r="V194" s="58">
        <v>5</v>
      </c>
      <c r="W194" s="58">
        <v>4</v>
      </c>
      <c r="X194" s="58">
        <v>3</v>
      </c>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f>IF(U$209&gt;0,SUM($O195:U195),"")</f>
        <v>101</v>
      </c>
      <c r="I195" s="57">
        <f>IF(V$209&gt;0,SUM($O195:V195),"")</f>
        <v>118</v>
      </c>
      <c r="J195" s="57">
        <f>IF(W$209&gt;0,SUM($O195:W195),"")</f>
        <v>136</v>
      </c>
      <c r="K195" s="57">
        <f>IF(X$209&gt;0,SUM($O195:X195),"")</f>
        <v>150</v>
      </c>
      <c r="L195" s="57" t="str">
        <f>IF(Y$209&gt;0,SUM($O195:Y195),"")</f>
        <v/>
      </c>
      <c r="M195" s="57" t="str">
        <f>IF(Z$209&gt;0,SUM($O195:Z195),"")</f>
        <v/>
      </c>
      <c r="N195" s="56">
        <v>11</v>
      </c>
      <c r="O195" s="58">
        <v>15</v>
      </c>
      <c r="P195" s="58">
        <v>11</v>
      </c>
      <c r="Q195" s="71">
        <v>13</v>
      </c>
      <c r="R195" s="58">
        <v>11</v>
      </c>
      <c r="S195" s="58">
        <v>13</v>
      </c>
      <c r="T195" s="361">
        <v>18</v>
      </c>
      <c r="U195" s="58">
        <v>20</v>
      </c>
      <c r="V195" s="58">
        <v>17</v>
      </c>
      <c r="W195" s="58">
        <v>18</v>
      </c>
      <c r="X195" s="58">
        <v>14</v>
      </c>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f>IF(U$209&gt;0,SUM($O196:U196),"")</f>
        <v>257</v>
      </c>
      <c r="I196" s="57">
        <f>IF(V$209&gt;0,SUM($O196:V196),"")</f>
        <v>291</v>
      </c>
      <c r="J196" s="57">
        <f>IF(W$209&gt;0,SUM($O196:W196),"")</f>
        <v>325</v>
      </c>
      <c r="K196" s="57">
        <f>IF(X$209&gt;0,SUM($O196:X196),"")</f>
        <v>351</v>
      </c>
      <c r="L196" s="57" t="str">
        <f>IF(Y$209&gt;0,SUM($O196:Y196),"")</f>
        <v/>
      </c>
      <c r="M196" s="57" t="str">
        <f>IF(Z$209&gt;0,SUM($O196:Z196),"")</f>
        <v/>
      </c>
      <c r="N196" s="56">
        <v>12</v>
      </c>
      <c r="O196" s="58">
        <v>35</v>
      </c>
      <c r="P196" s="58">
        <v>38</v>
      </c>
      <c r="Q196" s="71">
        <v>38</v>
      </c>
      <c r="R196" s="58">
        <v>41</v>
      </c>
      <c r="S196" s="361">
        <v>36</v>
      </c>
      <c r="T196" s="58">
        <v>36</v>
      </c>
      <c r="U196" s="58">
        <v>33</v>
      </c>
      <c r="V196" s="58">
        <v>34</v>
      </c>
      <c r="W196" s="58">
        <v>34</v>
      </c>
      <c r="X196" s="58">
        <v>26</v>
      </c>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f>IF(U$209&gt;0,SUM($O197:U197),"")</f>
        <v>12</v>
      </c>
      <c r="I197" s="57">
        <f>IF(V$209&gt;0,SUM($O197:V197),"")</f>
        <v>12</v>
      </c>
      <c r="J197" s="57">
        <f>IF(W$209&gt;0,SUM($O197:W197),"")</f>
        <v>13</v>
      </c>
      <c r="K197" s="57">
        <f>IF(X$209&gt;0,SUM($O197:X197),"")</f>
        <v>13</v>
      </c>
      <c r="L197" s="57" t="str">
        <f>IF(Y$209&gt;0,SUM($O197:Y197),"")</f>
        <v/>
      </c>
      <c r="M197" s="57" t="str">
        <f>IF(Z$209&gt;0,SUM($O197:Z197),"")</f>
        <v/>
      </c>
      <c r="N197" s="56">
        <v>13</v>
      </c>
      <c r="O197" s="58">
        <v>1</v>
      </c>
      <c r="P197" s="58">
        <v>2</v>
      </c>
      <c r="Q197" s="71">
        <v>3</v>
      </c>
      <c r="R197" s="58">
        <v>3</v>
      </c>
      <c r="S197" s="58">
        <v>1</v>
      </c>
      <c r="T197" s="58">
        <v>1</v>
      </c>
      <c r="U197" s="58">
        <v>1</v>
      </c>
      <c r="V197" s="58">
        <v>0</v>
      </c>
      <c r="W197" s="58">
        <v>1</v>
      </c>
      <c r="X197" s="58">
        <v>0</v>
      </c>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f>IF(U$209&gt;0,SUM($O198:U198),"")</f>
        <v>48</v>
      </c>
      <c r="I198" s="57">
        <f>IF(V$209&gt;0,SUM($O198:V198),"")</f>
        <v>54</v>
      </c>
      <c r="J198" s="57">
        <f>IF(W$209&gt;0,SUM($O198:W198),"")</f>
        <v>59</v>
      </c>
      <c r="K198" s="57">
        <f>IF(X$209&gt;0,SUM($O198:X198),"")</f>
        <v>66</v>
      </c>
      <c r="L198" s="57" t="str">
        <f>IF(Y$209&gt;0,SUM($O198:Y198),"")</f>
        <v/>
      </c>
      <c r="M198" s="57" t="str">
        <f>IF(Z$209&gt;0,SUM($O198:Z198),"")</f>
        <v/>
      </c>
      <c r="N198" s="56">
        <v>14</v>
      </c>
      <c r="O198" s="58">
        <v>7</v>
      </c>
      <c r="P198" s="58">
        <v>5</v>
      </c>
      <c r="Q198" s="71">
        <v>6</v>
      </c>
      <c r="R198" s="58">
        <v>9</v>
      </c>
      <c r="S198" s="58">
        <v>7</v>
      </c>
      <c r="T198" s="58">
        <v>6</v>
      </c>
      <c r="U198" s="58">
        <v>8</v>
      </c>
      <c r="V198" s="58">
        <v>6</v>
      </c>
      <c r="W198" s="58">
        <v>5</v>
      </c>
      <c r="X198" s="58">
        <v>7</v>
      </c>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f>IF(U$209&gt;0,SUM($O199:U199),"")</f>
        <v>282</v>
      </c>
      <c r="I199" s="57">
        <f>IF(V$209&gt;0,SUM($O199:V199),"")</f>
        <v>334</v>
      </c>
      <c r="J199" s="57">
        <f>IF(W$209&gt;0,SUM($O199:W199),"")</f>
        <v>397</v>
      </c>
      <c r="K199" s="57">
        <f>IF(X$209&gt;0,SUM($O199:X199),"")</f>
        <v>464</v>
      </c>
      <c r="L199" s="57" t="str">
        <f>IF(Y$209&gt;0,SUM($O199:Y199),"")</f>
        <v/>
      </c>
      <c r="M199" s="57" t="str">
        <f>IF(Z$209&gt;0,SUM($O199:Z199),"")</f>
        <v/>
      </c>
      <c r="N199" s="56">
        <v>15</v>
      </c>
      <c r="O199" s="58">
        <v>35</v>
      </c>
      <c r="P199" s="58">
        <v>36</v>
      </c>
      <c r="Q199" s="71">
        <v>38</v>
      </c>
      <c r="R199" s="58">
        <v>41</v>
      </c>
      <c r="S199" s="58">
        <v>43</v>
      </c>
      <c r="T199" s="58">
        <v>49</v>
      </c>
      <c r="U199" s="58">
        <v>40</v>
      </c>
      <c r="V199" s="58">
        <v>52</v>
      </c>
      <c r="W199" s="58">
        <v>63</v>
      </c>
      <c r="X199" s="58">
        <v>67</v>
      </c>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f>IF(U$209&gt;0,SUM($O200:U200),"")</f>
        <v>34</v>
      </c>
      <c r="I200" s="57">
        <f>IF(V$209&gt;0,SUM($O200:V200),"")</f>
        <v>40</v>
      </c>
      <c r="J200" s="57">
        <f>IF(W$209&gt;0,SUM($O200:W200),"")</f>
        <v>45</v>
      </c>
      <c r="K200" s="57">
        <f>IF(X$209&gt;0,SUM($O200:X200),"")</f>
        <v>51</v>
      </c>
      <c r="L200" s="57" t="str">
        <f>IF(Y$209&gt;0,SUM($O200:Y200),"")</f>
        <v/>
      </c>
      <c r="M200" s="57" t="str">
        <f>IF(Z$209&gt;0,SUM($O200:Z200),"")</f>
        <v/>
      </c>
      <c r="N200" s="56">
        <v>16</v>
      </c>
      <c r="O200" s="58">
        <v>8</v>
      </c>
      <c r="P200" s="58">
        <v>6</v>
      </c>
      <c r="Q200" s="71">
        <v>2</v>
      </c>
      <c r="R200" s="58">
        <v>4</v>
      </c>
      <c r="S200" s="58">
        <v>7</v>
      </c>
      <c r="T200" s="58">
        <v>5</v>
      </c>
      <c r="U200" s="58">
        <v>2</v>
      </c>
      <c r="V200" s="58">
        <v>6</v>
      </c>
      <c r="W200" s="58">
        <v>5</v>
      </c>
      <c r="X200" s="58">
        <v>6</v>
      </c>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f>IF(U$209&gt;0,SUM($O201:U201),"")</f>
        <v>71</v>
      </c>
      <c r="I201" s="57">
        <f>IF(V$209&gt;0,SUM($O201:V201),"")</f>
        <v>79</v>
      </c>
      <c r="J201" s="57">
        <f>IF(W$209&gt;0,SUM($O201:W201),"")</f>
        <v>84</v>
      </c>
      <c r="K201" s="57">
        <f>IF(X$209&gt;0,SUM($O201:X201),"")</f>
        <v>87</v>
      </c>
      <c r="L201" s="57" t="str">
        <f>IF(Y$209&gt;0,SUM($O201:Y201),"")</f>
        <v/>
      </c>
      <c r="M201" s="57" t="str">
        <f>IF(Z$209&gt;0,SUM($O201:Z201),"")</f>
        <v/>
      </c>
      <c r="N201" s="56">
        <v>17</v>
      </c>
      <c r="O201" s="58">
        <v>15</v>
      </c>
      <c r="P201" s="58">
        <v>12</v>
      </c>
      <c r="Q201" s="71">
        <v>12</v>
      </c>
      <c r="R201" s="58">
        <v>11</v>
      </c>
      <c r="S201" s="58">
        <v>9</v>
      </c>
      <c r="T201" s="58">
        <v>8</v>
      </c>
      <c r="U201" s="58">
        <v>4</v>
      </c>
      <c r="V201" s="58">
        <v>8</v>
      </c>
      <c r="W201" s="58">
        <v>5</v>
      </c>
      <c r="X201" s="58">
        <v>3</v>
      </c>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f>IF(U$209&gt;0,SUM($O202:U202),"")</f>
        <v>13</v>
      </c>
      <c r="I202" s="57">
        <f>IF(V$209&gt;0,SUM($O202:V202),"")</f>
        <v>16</v>
      </c>
      <c r="J202" s="57">
        <f>IF(W$209&gt;0,SUM($O202:W202),"")</f>
        <v>18</v>
      </c>
      <c r="K202" s="57">
        <f>IF(X$209&gt;0,SUM($O202:X202),"")</f>
        <v>21</v>
      </c>
      <c r="L202" s="57" t="str">
        <f>IF(Y$209&gt;0,SUM($O202:Y202),"")</f>
        <v/>
      </c>
      <c r="M202" s="57" t="str">
        <f>IF(Z$209&gt;0,SUM($O202:Z202),"")</f>
        <v/>
      </c>
      <c r="N202" s="56">
        <v>18</v>
      </c>
      <c r="O202" s="58">
        <v>4</v>
      </c>
      <c r="P202" s="58">
        <v>0</v>
      </c>
      <c r="Q202" s="71">
        <v>3</v>
      </c>
      <c r="R202" s="58">
        <v>1</v>
      </c>
      <c r="S202" s="58">
        <v>1</v>
      </c>
      <c r="T202" s="58">
        <v>3</v>
      </c>
      <c r="U202" s="58">
        <v>1</v>
      </c>
      <c r="V202" s="58">
        <v>3</v>
      </c>
      <c r="W202" s="58">
        <v>2</v>
      </c>
      <c r="X202" s="58">
        <v>3</v>
      </c>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f>IF(U$209&gt;0,SUM($O203:U203),"")</f>
        <v>5</v>
      </c>
      <c r="I203" s="57">
        <f>IF(V$209&gt;0,SUM($O203:V203),"")</f>
        <v>5</v>
      </c>
      <c r="J203" s="57">
        <f>IF(W$209&gt;0,SUM($O203:W203),"")</f>
        <v>5</v>
      </c>
      <c r="K203" s="57">
        <f>IF(X$209&gt;0,SUM($O203:X203),"")</f>
        <v>5</v>
      </c>
      <c r="L203" s="57" t="str">
        <f>IF(Y$209&gt;0,SUM($O203:Y203),"")</f>
        <v/>
      </c>
      <c r="M203" s="57" t="str">
        <f>IF(Z$209&gt;0,SUM($O203:Z203),"")</f>
        <v/>
      </c>
      <c r="N203" s="56">
        <v>19</v>
      </c>
      <c r="O203" s="58">
        <v>0</v>
      </c>
      <c r="P203" s="58">
        <v>1</v>
      </c>
      <c r="Q203" s="71">
        <v>0</v>
      </c>
      <c r="R203" s="58">
        <v>1</v>
      </c>
      <c r="S203" s="58">
        <v>2</v>
      </c>
      <c r="T203" s="58">
        <v>1</v>
      </c>
      <c r="U203" s="58">
        <v>0</v>
      </c>
      <c r="V203" s="58">
        <v>0</v>
      </c>
      <c r="W203" s="58">
        <v>0</v>
      </c>
      <c r="X203" s="58">
        <v>0</v>
      </c>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2</v>
      </c>
      <c r="I204" s="57">
        <f>IF(V$209&gt;0,SUM($O204:V204),"")</f>
        <v>2</v>
      </c>
      <c r="J204" s="57">
        <f>IF(W$209&gt;0,SUM($O204:W204),"")</f>
        <v>3</v>
      </c>
      <c r="K204" s="57">
        <f>IF(X$209&gt;0,SUM($O204:X204),"")</f>
        <v>6</v>
      </c>
      <c r="L204" s="57" t="str">
        <f>IF(Y$209&gt;0,SUM($O204:Y204),"")</f>
        <v/>
      </c>
      <c r="M204" s="57" t="str">
        <f>IF(Z$209&gt;0,SUM($O204:Z204),"")</f>
        <v/>
      </c>
      <c r="N204" s="56">
        <v>20</v>
      </c>
      <c r="O204" s="58">
        <v>0</v>
      </c>
      <c r="P204" s="58">
        <v>0</v>
      </c>
      <c r="Q204" s="71">
        <v>1</v>
      </c>
      <c r="R204" s="58">
        <v>1</v>
      </c>
      <c r="S204" s="58">
        <v>0</v>
      </c>
      <c r="T204" s="58">
        <v>0</v>
      </c>
      <c r="U204" s="361">
        <v>0</v>
      </c>
      <c r="V204" s="58">
        <v>0</v>
      </c>
      <c r="W204" s="58">
        <v>1</v>
      </c>
      <c r="X204" s="58">
        <v>3</v>
      </c>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f>IF(U$209&gt;0,SUM($O205:U205),"")</f>
        <v>97</v>
      </c>
      <c r="I205" s="57">
        <f>IF(V$209&gt;0,SUM($O205:V205),"")</f>
        <v>108</v>
      </c>
      <c r="J205" s="57">
        <f>IF(W$209&gt;0,SUM($O205:W205),"")</f>
        <v>120</v>
      </c>
      <c r="K205" s="57">
        <f>IF(X$209&gt;0,SUM($O205:X205),"")</f>
        <v>131</v>
      </c>
      <c r="L205" s="57" t="str">
        <f>IF(Y$209&gt;0,SUM($O205:Y205),"")</f>
        <v/>
      </c>
      <c r="M205" s="57" t="str">
        <f>IF(Z$209&gt;0,SUM($O205:Z205),"")</f>
        <v/>
      </c>
      <c r="N205" s="56">
        <v>21</v>
      </c>
      <c r="O205" s="58">
        <v>10</v>
      </c>
      <c r="P205" s="58">
        <v>15</v>
      </c>
      <c r="Q205" s="71">
        <v>13</v>
      </c>
      <c r="R205" s="58">
        <v>17</v>
      </c>
      <c r="S205" s="58">
        <v>16</v>
      </c>
      <c r="T205" s="58">
        <v>13</v>
      </c>
      <c r="U205" s="58">
        <v>13</v>
      </c>
      <c r="V205" s="58">
        <v>11</v>
      </c>
      <c r="W205" s="58">
        <v>12</v>
      </c>
      <c r="X205" s="58">
        <v>11</v>
      </c>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f>IF(U$209&gt;0,SUM($O206:U206),"")</f>
        <v>152</v>
      </c>
      <c r="I206" s="57">
        <f>IF(V$209&gt;0,SUM($O206:V206),"")</f>
        <v>181</v>
      </c>
      <c r="J206" s="57">
        <f>IF(W$209&gt;0,SUM($O206:W206),"")</f>
        <v>209</v>
      </c>
      <c r="K206" s="57">
        <f>IF(X$209&gt;0,SUM($O206:X206),"")</f>
        <v>235</v>
      </c>
      <c r="L206" s="57" t="str">
        <f>IF(Y$209&gt;0,SUM($O206:Y206),"")</f>
        <v/>
      </c>
      <c r="M206" s="57" t="str">
        <f>IF(Z$209&gt;0,SUM($O206:Z206),"")</f>
        <v/>
      </c>
      <c r="N206" s="56">
        <v>22</v>
      </c>
      <c r="O206" s="58">
        <v>19</v>
      </c>
      <c r="P206" s="58">
        <v>19</v>
      </c>
      <c r="Q206" s="71">
        <v>17</v>
      </c>
      <c r="R206" s="58">
        <v>17</v>
      </c>
      <c r="S206" s="58">
        <v>24</v>
      </c>
      <c r="T206" s="58">
        <v>27</v>
      </c>
      <c r="U206" s="58">
        <v>29</v>
      </c>
      <c r="V206" s="58">
        <v>29</v>
      </c>
      <c r="W206" s="58">
        <v>28</v>
      </c>
      <c r="X206" s="58">
        <v>26</v>
      </c>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f>IF(U$209&gt;0,SUM($O207:U207),"")</f>
        <v>457</v>
      </c>
      <c r="I207" s="57">
        <f>IF(V$209&gt;0,SUM($O207:V207),"")</f>
        <v>515</v>
      </c>
      <c r="J207" s="57">
        <f>IF(W$209&gt;0,SUM($O207:W207),"")</f>
        <v>581</v>
      </c>
      <c r="K207" s="57">
        <f>IF(X$209&gt;0,SUM($O207:X207),"")</f>
        <v>635</v>
      </c>
      <c r="L207" s="57" t="str">
        <f>IF(Y$209&gt;0,SUM($O207:Y207),"")</f>
        <v/>
      </c>
      <c r="M207" s="57" t="str">
        <f>IF(Z$209&gt;0,SUM($O207:Z207),"")</f>
        <v/>
      </c>
      <c r="N207" s="56">
        <v>23</v>
      </c>
      <c r="O207" s="58">
        <v>47</v>
      </c>
      <c r="P207" s="58">
        <v>61</v>
      </c>
      <c r="Q207" s="71">
        <v>64</v>
      </c>
      <c r="R207" s="58">
        <v>76</v>
      </c>
      <c r="S207" s="58">
        <v>82</v>
      </c>
      <c r="T207" s="58">
        <v>65</v>
      </c>
      <c r="U207" s="58">
        <v>62</v>
      </c>
      <c r="V207" s="58">
        <v>58</v>
      </c>
      <c r="W207" s="58">
        <v>66</v>
      </c>
      <c r="X207" s="361">
        <v>54</v>
      </c>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f>IF(U$209&gt;0,SUM($O208:U208),"")</f>
        <v>13</v>
      </c>
      <c r="I208" s="57">
        <f>IF(V$209&gt;0,SUM($O208:V208),"")</f>
        <v>18</v>
      </c>
      <c r="J208" s="57">
        <f>IF(W$209&gt;0,SUM($O208:W208),"")</f>
        <v>20</v>
      </c>
      <c r="K208" s="57">
        <f>IF(X$209&gt;0,SUM($O208:X208),"")</f>
        <v>23</v>
      </c>
      <c r="L208" s="57" t="str">
        <f>IF(Y$209&gt;0,SUM($O208:Y208),"")</f>
        <v/>
      </c>
      <c r="M208" s="57" t="str">
        <f>IF(Z$209&gt;0,SUM($O208:Z208),"")</f>
        <v/>
      </c>
      <c r="N208" s="56">
        <v>24</v>
      </c>
      <c r="O208" s="58">
        <v>2</v>
      </c>
      <c r="P208" s="58">
        <v>1</v>
      </c>
      <c r="Q208" s="71">
        <v>2</v>
      </c>
      <c r="R208" s="58">
        <v>1</v>
      </c>
      <c r="S208" s="58">
        <v>2</v>
      </c>
      <c r="T208" s="58">
        <v>1</v>
      </c>
      <c r="U208" s="58">
        <v>4</v>
      </c>
      <c r="V208" s="58">
        <v>5</v>
      </c>
      <c r="W208" s="58">
        <v>2</v>
      </c>
      <c r="X208" s="58">
        <v>3</v>
      </c>
      <c r="Y208" s="58"/>
      <c r="Z208" s="58"/>
      <c r="AA208" s="56">
        <v>24</v>
      </c>
      <c r="AB208" s="59">
        <v>24</v>
      </c>
      <c r="AC208" s="15">
        <v>2</v>
      </c>
      <c r="AD208" s="15">
        <v>6</v>
      </c>
    </row>
    <row r="209" spans="1:30" x14ac:dyDescent="0.2">
      <c r="A209" s="72" t="s">
        <v>2</v>
      </c>
      <c r="B209" s="62">
        <f t="shared" ref="B209:M209" si="12">SUM(B185:B208)</f>
        <v>238</v>
      </c>
      <c r="C209" s="62">
        <f t="shared" si="12"/>
        <v>469</v>
      </c>
      <c r="D209" s="62">
        <f>SUM(D185:D208)</f>
        <v>706</v>
      </c>
      <c r="E209" s="62">
        <f t="shared" si="12"/>
        <v>965</v>
      </c>
      <c r="F209" s="378">
        <f>SUM(F185:F208)</f>
        <v>1244</v>
      </c>
      <c r="G209" s="62">
        <f t="shared" si="12"/>
        <v>1534</v>
      </c>
      <c r="H209" s="62">
        <f t="shared" si="12"/>
        <v>1791</v>
      </c>
      <c r="I209" s="62">
        <f t="shared" si="12"/>
        <v>2043</v>
      </c>
      <c r="J209" s="62">
        <f t="shared" si="12"/>
        <v>2314</v>
      </c>
      <c r="K209" s="62">
        <f t="shared" si="12"/>
        <v>2558</v>
      </c>
      <c r="L209" s="62">
        <f t="shared" si="12"/>
        <v>0</v>
      </c>
      <c r="M209" s="62">
        <f t="shared" si="12"/>
        <v>0</v>
      </c>
      <c r="N209" s="72" t="s">
        <v>2</v>
      </c>
      <c r="O209" s="378">
        <v>216</v>
      </c>
      <c r="P209" s="378">
        <f>SUM(P185:P208)</f>
        <v>231</v>
      </c>
      <c r="Q209" s="378">
        <f>SUM(Q185:Q208)</f>
        <v>237</v>
      </c>
      <c r="R209" s="378">
        <f t="shared" ref="R209:Z209" si="13">SUM(R185:R208)</f>
        <v>259</v>
      </c>
      <c r="S209" s="378">
        <f t="shared" si="13"/>
        <v>279</v>
      </c>
      <c r="T209" s="378">
        <f t="shared" si="13"/>
        <v>290</v>
      </c>
      <c r="U209" s="378">
        <f t="shared" si="13"/>
        <v>257</v>
      </c>
      <c r="V209" s="378">
        <f t="shared" si="13"/>
        <v>252</v>
      </c>
      <c r="W209" s="378">
        <f t="shared" si="13"/>
        <v>271</v>
      </c>
      <c r="X209" s="378">
        <f t="shared" si="13"/>
        <v>244</v>
      </c>
      <c r="Y209" s="378">
        <f t="shared" si="13"/>
        <v>0</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f>IF(U$239&gt;0,SUM($O215:U215),"")</f>
        <v>107</v>
      </c>
      <c r="I215" s="57">
        <f>IF(V$239&gt;0,SUM($O215:V215),"")</f>
        <v>126</v>
      </c>
      <c r="J215" s="57">
        <f>IF(W$239&gt;0,SUM($O215:W215),"")</f>
        <v>141</v>
      </c>
      <c r="K215" s="57">
        <f>IF(X$239&gt;0,SUM($O215:X215),"")</f>
        <v>155</v>
      </c>
      <c r="L215" s="57" t="str">
        <f>IF(Y$239&gt;0,SUM($O215:Y215),"")</f>
        <v/>
      </c>
      <c r="M215" s="57" t="str">
        <f>IF(Z$239&gt;0,SUM($O215:Z215),"")</f>
        <v/>
      </c>
      <c r="N215" s="140">
        <v>1</v>
      </c>
      <c r="O215" s="58">
        <v>14</v>
      </c>
      <c r="P215" s="58">
        <v>14</v>
      </c>
      <c r="Q215" s="71">
        <v>13</v>
      </c>
      <c r="R215" s="58">
        <v>15</v>
      </c>
      <c r="S215" s="58">
        <v>17</v>
      </c>
      <c r="T215" s="58">
        <v>19</v>
      </c>
      <c r="U215" s="58">
        <v>15</v>
      </c>
      <c r="V215" s="58">
        <v>19</v>
      </c>
      <c r="W215" s="58">
        <v>15</v>
      </c>
      <c r="X215" s="58">
        <v>14</v>
      </c>
      <c r="Y215" s="58"/>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f>IF(U$239&gt;0,SUM($O216:U216),"")</f>
        <v>28</v>
      </c>
      <c r="I216" s="57">
        <f>IF(V$239&gt;0,SUM($O216:V216),"")</f>
        <v>34</v>
      </c>
      <c r="J216" s="57">
        <f>IF(W$239&gt;0,SUM($O216:W216),"")</f>
        <v>38</v>
      </c>
      <c r="K216" s="57">
        <f>IF(X$239&gt;0,SUM($O216:X216),"")</f>
        <v>43</v>
      </c>
      <c r="L216" s="57" t="str">
        <f>IF(Y$239&gt;0,SUM($O216:Y216),"")</f>
        <v/>
      </c>
      <c r="M216" s="57" t="str">
        <f>IF(Z$239&gt;0,SUM($O216:Z216),"")</f>
        <v/>
      </c>
      <c r="N216" s="140">
        <v>2</v>
      </c>
      <c r="O216" s="58">
        <v>4</v>
      </c>
      <c r="P216" s="58">
        <v>1</v>
      </c>
      <c r="Q216" s="71">
        <v>2</v>
      </c>
      <c r="R216" s="58">
        <v>3</v>
      </c>
      <c r="S216" s="58">
        <v>6</v>
      </c>
      <c r="T216" s="58">
        <v>4</v>
      </c>
      <c r="U216" s="361">
        <v>8</v>
      </c>
      <c r="V216" s="58">
        <v>6</v>
      </c>
      <c r="W216" s="58">
        <v>4</v>
      </c>
      <c r="X216" s="58">
        <v>5</v>
      </c>
      <c r="Y216" s="58"/>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f>IF(U$239&gt;0,SUM($O217:U217),"")</f>
        <v>18</v>
      </c>
      <c r="I217" s="57">
        <f>IF(V$239&gt;0,SUM($O217:V217),"")</f>
        <v>19</v>
      </c>
      <c r="J217" s="57">
        <f>IF(W$239&gt;0,SUM($O217:W217),"")</f>
        <v>23</v>
      </c>
      <c r="K217" s="57">
        <f>IF(X$239&gt;0,SUM($O217:X217),"")</f>
        <v>25</v>
      </c>
      <c r="L217" s="57" t="str">
        <f>IF(Y$239&gt;0,SUM($O217:Y217),"")</f>
        <v/>
      </c>
      <c r="M217" s="57" t="str">
        <f>IF(Z$239&gt;0,SUM($O217:Z217),"")</f>
        <v/>
      </c>
      <c r="N217" s="140">
        <v>3</v>
      </c>
      <c r="O217" s="58">
        <v>5</v>
      </c>
      <c r="P217" s="58">
        <v>2</v>
      </c>
      <c r="Q217" s="71">
        <v>0</v>
      </c>
      <c r="R217" s="58">
        <v>3</v>
      </c>
      <c r="S217" s="58">
        <v>4</v>
      </c>
      <c r="T217" s="58">
        <v>4</v>
      </c>
      <c r="U217" s="361">
        <v>0</v>
      </c>
      <c r="V217" s="58">
        <v>1</v>
      </c>
      <c r="W217" s="58">
        <v>4</v>
      </c>
      <c r="X217" s="58">
        <v>2</v>
      </c>
      <c r="Y217" s="58"/>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f>IF(U$239&gt;0,SUM($O218:U218),"")</f>
        <v>19</v>
      </c>
      <c r="I218" s="57">
        <f>IF(V$239&gt;0,SUM($O218:V218),"")</f>
        <v>21</v>
      </c>
      <c r="J218" s="57">
        <f>IF(W$239&gt;0,SUM($O218:W218),"")</f>
        <v>24</v>
      </c>
      <c r="K218" s="57">
        <f>IF(X$239&gt;0,SUM($O218:X218),"")</f>
        <v>26</v>
      </c>
      <c r="L218" s="57" t="str">
        <f>IF(Y$239&gt;0,SUM($O218:Y218),"")</f>
        <v/>
      </c>
      <c r="M218" s="57" t="str">
        <f>IF(Z$239&gt;0,SUM($O218:Z218),"")</f>
        <v/>
      </c>
      <c r="N218" s="140">
        <v>4</v>
      </c>
      <c r="O218" s="58">
        <v>2</v>
      </c>
      <c r="P218" s="58">
        <v>1</v>
      </c>
      <c r="Q218" s="71">
        <v>5</v>
      </c>
      <c r="R218" s="58">
        <v>3</v>
      </c>
      <c r="S218" s="58">
        <v>4</v>
      </c>
      <c r="T218" s="58">
        <v>0</v>
      </c>
      <c r="U218" s="58">
        <v>4</v>
      </c>
      <c r="V218" s="58">
        <v>2</v>
      </c>
      <c r="W218" s="58">
        <v>3</v>
      </c>
      <c r="X218" s="58">
        <v>2</v>
      </c>
      <c r="Y218" s="58"/>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f>IF(U$239&gt;0,SUM($O219:U219),"")</f>
        <v>96</v>
      </c>
      <c r="I219" s="57">
        <f>IF(V$239&gt;0,SUM($O219:V219),"")</f>
        <v>104</v>
      </c>
      <c r="J219" s="57">
        <f>IF(W$239&gt;0,SUM($O219:W219),"")</f>
        <v>114</v>
      </c>
      <c r="K219" s="57">
        <f>IF(X$239&gt;0,SUM($O219:X219),"")</f>
        <v>127</v>
      </c>
      <c r="L219" s="57" t="str">
        <f>IF(Y$239&gt;0,SUM($O219:Y219),"")</f>
        <v/>
      </c>
      <c r="M219" s="57" t="str">
        <f>IF(Z$239&gt;0,SUM($O219:Z219),"")</f>
        <v/>
      </c>
      <c r="N219" s="140">
        <v>5</v>
      </c>
      <c r="O219" s="58">
        <v>8</v>
      </c>
      <c r="P219" s="58">
        <v>12</v>
      </c>
      <c r="Q219" s="71">
        <v>14</v>
      </c>
      <c r="R219" s="58">
        <v>14</v>
      </c>
      <c r="S219" s="58">
        <v>19</v>
      </c>
      <c r="T219" s="58">
        <v>15</v>
      </c>
      <c r="U219" s="58">
        <v>14</v>
      </c>
      <c r="V219" s="58">
        <v>8</v>
      </c>
      <c r="W219" s="58">
        <v>10</v>
      </c>
      <c r="X219" s="58">
        <v>13</v>
      </c>
      <c r="Y219" s="58"/>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f>IF(U$239&gt;0,SUM($O220:U220),"")</f>
        <v>31</v>
      </c>
      <c r="I220" s="57">
        <f>IF(V$239&gt;0,SUM($O220:V220),"")</f>
        <v>37</v>
      </c>
      <c r="J220" s="57">
        <f>IF(W$239&gt;0,SUM($O220:W220),"")</f>
        <v>39</v>
      </c>
      <c r="K220" s="57">
        <f>IF(X$239&gt;0,SUM($O220:X220),"")</f>
        <v>40</v>
      </c>
      <c r="L220" s="57" t="str">
        <f>IF(Y$239&gt;0,SUM($O220:Y220),"")</f>
        <v/>
      </c>
      <c r="M220" s="57" t="str">
        <f>IF(Z$239&gt;0,SUM($O220:Z220),"")</f>
        <v/>
      </c>
      <c r="N220" s="140">
        <v>6</v>
      </c>
      <c r="O220" s="58">
        <v>7</v>
      </c>
      <c r="P220" s="58">
        <v>4</v>
      </c>
      <c r="Q220" s="71">
        <v>1</v>
      </c>
      <c r="R220" s="58">
        <v>5</v>
      </c>
      <c r="S220" s="58">
        <v>4</v>
      </c>
      <c r="T220" s="58">
        <v>5</v>
      </c>
      <c r="U220" s="58">
        <v>5</v>
      </c>
      <c r="V220" s="58">
        <v>6</v>
      </c>
      <c r="W220" s="58">
        <v>2</v>
      </c>
      <c r="X220" s="58">
        <v>1</v>
      </c>
      <c r="Y220" s="58"/>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f>IF(U$239&gt;0,SUM($O221:U221),"")</f>
        <v>6</v>
      </c>
      <c r="I221" s="57">
        <f>IF(V$239&gt;0,SUM($O221:V221),"")</f>
        <v>8</v>
      </c>
      <c r="J221" s="57">
        <f>IF(W$239&gt;0,SUM($O221:W221),"")</f>
        <v>10</v>
      </c>
      <c r="K221" s="57">
        <f>IF(X$239&gt;0,SUM($O221:X221),"")</f>
        <v>12</v>
      </c>
      <c r="L221" s="57" t="str">
        <f>IF(Y$239&gt;0,SUM($O221:Y221),"")</f>
        <v/>
      </c>
      <c r="M221" s="57" t="str">
        <f>IF(Z$239&gt;0,SUM($O221:Z221),"")</f>
        <v/>
      </c>
      <c r="N221" s="140">
        <v>7</v>
      </c>
      <c r="O221" s="58">
        <v>2</v>
      </c>
      <c r="P221" s="58">
        <v>1</v>
      </c>
      <c r="Q221" s="71">
        <v>1</v>
      </c>
      <c r="R221" s="58">
        <v>1</v>
      </c>
      <c r="S221" s="58">
        <v>0</v>
      </c>
      <c r="T221" s="58">
        <v>0</v>
      </c>
      <c r="U221" s="58">
        <v>1</v>
      </c>
      <c r="V221" s="58">
        <v>2</v>
      </c>
      <c r="W221" s="58">
        <v>2</v>
      </c>
      <c r="X221" s="58">
        <v>2</v>
      </c>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f>IF(U$239&gt;0,SUM($O222:U222),"")</f>
        <v>327</v>
      </c>
      <c r="I222" s="57">
        <f>IF(V$239&gt;0,SUM($O222:V222),"")</f>
        <v>366</v>
      </c>
      <c r="J222" s="57">
        <f>IF(W$239&gt;0,SUM($O222:W222),"")</f>
        <v>399</v>
      </c>
      <c r="K222" s="57">
        <f>IF(X$239&gt;0,SUM($O222:X222),"")</f>
        <v>430</v>
      </c>
      <c r="L222" s="57" t="str">
        <f>IF(Y$239&gt;0,SUM($O222:Y222),"")</f>
        <v/>
      </c>
      <c r="M222" s="57" t="str">
        <f>IF(Z$239&gt;0,SUM($O222:Z222),"")</f>
        <v/>
      </c>
      <c r="N222" s="140">
        <v>8</v>
      </c>
      <c r="O222" s="58">
        <v>51</v>
      </c>
      <c r="P222" s="58">
        <v>44</v>
      </c>
      <c r="Q222" s="71">
        <v>43</v>
      </c>
      <c r="R222" s="58">
        <v>40</v>
      </c>
      <c r="S222" s="58">
        <v>47</v>
      </c>
      <c r="T222" s="58">
        <v>53</v>
      </c>
      <c r="U222" s="58">
        <v>49</v>
      </c>
      <c r="V222" s="58">
        <v>39</v>
      </c>
      <c r="W222" s="58">
        <v>33</v>
      </c>
      <c r="X222" s="58">
        <v>31</v>
      </c>
      <c r="Y222" s="58"/>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f>IF(U$239&gt;0,SUM($O223:U223),"")</f>
        <v>114</v>
      </c>
      <c r="I223" s="57">
        <f>IF(V$239&gt;0,SUM($O223:V223),"")</f>
        <v>128</v>
      </c>
      <c r="J223" s="57">
        <f>IF(W$239&gt;0,SUM($O223:W223),"")</f>
        <v>140</v>
      </c>
      <c r="K223" s="57">
        <f>IF(X$239&gt;0,SUM($O223:X223),"")</f>
        <v>149</v>
      </c>
      <c r="L223" s="57" t="str">
        <f>IF(Y$239&gt;0,SUM($O223:Y223),"")</f>
        <v/>
      </c>
      <c r="M223" s="57" t="str">
        <f>IF(Z$239&gt;0,SUM($O223:Z223),"")</f>
        <v/>
      </c>
      <c r="N223" s="140">
        <v>9</v>
      </c>
      <c r="O223" s="58">
        <v>21</v>
      </c>
      <c r="P223" s="58">
        <v>20</v>
      </c>
      <c r="Q223" s="71">
        <v>10</v>
      </c>
      <c r="R223" s="58">
        <v>12</v>
      </c>
      <c r="S223" s="58">
        <v>15</v>
      </c>
      <c r="T223" s="58">
        <v>20</v>
      </c>
      <c r="U223" s="58">
        <v>16</v>
      </c>
      <c r="V223" s="58">
        <v>14</v>
      </c>
      <c r="W223" s="58">
        <v>12</v>
      </c>
      <c r="X223" s="58">
        <v>9</v>
      </c>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f>IF(U$239&gt;0,SUM($O224:U224),"")</f>
        <v>85</v>
      </c>
      <c r="I224" s="57">
        <f>IF(V$239&gt;0,SUM($O224:V224),"")</f>
        <v>97</v>
      </c>
      <c r="J224" s="57">
        <f>IF(W$239&gt;0,SUM($O224:W224),"")</f>
        <v>107</v>
      </c>
      <c r="K224" s="57">
        <f>IF(X$239&gt;0,SUM($O224:X224),"")</f>
        <v>117</v>
      </c>
      <c r="L224" s="57" t="str">
        <f>IF(Y$239&gt;0,SUM($O224:Y224),"")</f>
        <v/>
      </c>
      <c r="M224" s="57" t="str">
        <f>IF(Z$239&gt;0,SUM($O224:Z224),"")</f>
        <v/>
      </c>
      <c r="N224" s="140">
        <v>10</v>
      </c>
      <c r="O224" s="58">
        <v>10</v>
      </c>
      <c r="P224" s="58">
        <v>12</v>
      </c>
      <c r="Q224" s="71">
        <v>14</v>
      </c>
      <c r="R224" s="58">
        <v>13</v>
      </c>
      <c r="S224" s="58">
        <v>9</v>
      </c>
      <c r="T224" s="58">
        <v>11</v>
      </c>
      <c r="U224" s="58">
        <v>16</v>
      </c>
      <c r="V224" s="58">
        <v>12</v>
      </c>
      <c r="W224" s="58">
        <v>10</v>
      </c>
      <c r="X224" s="58">
        <v>10</v>
      </c>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f>IF(U$239&gt;0,SUM($O225:U225),"")</f>
        <v>201</v>
      </c>
      <c r="I225" s="57">
        <f>IF(V$239&gt;0,SUM($O225:V225),"")</f>
        <v>231</v>
      </c>
      <c r="J225" s="57">
        <f>IF(W$239&gt;0,SUM($O225:W225),"")</f>
        <v>265</v>
      </c>
      <c r="K225" s="57">
        <f>IF(X$239&gt;0,SUM($O225:X225),"")</f>
        <v>290</v>
      </c>
      <c r="L225" s="57" t="str">
        <f>IF(Y$239&gt;0,SUM($O225:Y225),"")</f>
        <v/>
      </c>
      <c r="M225" s="57" t="str">
        <f>IF(Z$239&gt;0,SUM($O225:Z225),"")</f>
        <v/>
      </c>
      <c r="N225" s="140">
        <v>11</v>
      </c>
      <c r="O225" s="58">
        <v>30</v>
      </c>
      <c r="P225" s="58">
        <v>15</v>
      </c>
      <c r="Q225" s="71">
        <v>28</v>
      </c>
      <c r="R225" s="58">
        <v>28</v>
      </c>
      <c r="S225" s="58">
        <v>37</v>
      </c>
      <c r="T225" s="361">
        <v>30</v>
      </c>
      <c r="U225" s="361">
        <v>33</v>
      </c>
      <c r="V225" s="58">
        <v>30</v>
      </c>
      <c r="W225" s="58">
        <v>34</v>
      </c>
      <c r="X225" s="58">
        <v>25</v>
      </c>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f>IF(U$239&gt;0,SUM($O226:U226),"")</f>
        <v>453</v>
      </c>
      <c r="I226" s="57">
        <f>IF(V$239&gt;0,SUM($O226:V226),"")</f>
        <v>514</v>
      </c>
      <c r="J226" s="57">
        <f>IF(W$239&gt;0,SUM($O226:W226),"")</f>
        <v>573</v>
      </c>
      <c r="K226" s="57">
        <f>IF(X$239&gt;0,SUM($O226:X226),"")</f>
        <v>630</v>
      </c>
      <c r="L226" s="57" t="str">
        <f>IF(Y$239&gt;0,SUM($O226:Y226),"")</f>
        <v/>
      </c>
      <c r="M226" s="57" t="str">
        <f>IF(Z$239&gt;0,SUM($O226:Z226),"")</f>
        <v/>
      </c>
      <c r="N226" s="140">
        <v>12</v>
      </c>
      <c r="O226" s="58">
        <v>54</v>
      </c>
      <c r="P226" s="58">
        <v>66</v>
      </c>
      <c r="Q226" s="71">
        <v>68</v>
      </c>
      <c r="R226" s="58">
        <v>75</v>
      </c>
      <c r="S226" s="58">
        <v>64</v>
      </c>
      <c r="T226" s="58">
        <v>66</v>
      </c>
      <c r="U226" s="58">
        <v>60</v>
      </c>
      <c r="V226" s="58">
        <v>61</v>
      </c>
      <c r="W226" s="58">
        <v>59</v>
      </c>
      <c r="X226" s="58">
        <v>57</v>
      </c>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f>IF(U$239&gt;0,SUM($O227:U227),"")</f>
        <v>44</v>
      </c>
      <c r="I227" s="57">
        <f>IF(V$239&gt;0,SUM($O227:V227),"")</f>
        <v>47</v>
      </c>
      <c r="J227" s="57">
        <f>IF(W$239&gt;0,SUM($O227:W227),"")</f>
        <v>50</v>
      </c>
      <c r="K227" s="57">
        <f>IF(X$239&gt;0,SUM($O227:X227),"")</f>
        <v>50</v>
      </c>
      <c r="L227" s="57" t="str">
        <f>IF(Y$239&gt;0,SUM($O227:Y227),"")</f>
        <v/>
      </c>
      <c r="M227" s="57" t="str">
        <f>IF(Z$239&gt;0,SUM($O227:Z227),"")</f>
        <v/>
      </c>
      <c r="N227" s="140">
        <v>13</v>
      </c>
      <c r="O227" s="58">
        <v>9</v>
      </c>
      <c r="P227" s="58">
        <v>10</v>
      </c>
      <c r="Q227" s="71">
        <v>12</v>
      </c>
      <c r="R227" s="58">
        <v>7</v>
      </c>
      <c r="S227" s="58">
        <v>1</v>
      </c>
      <c r="T227" s="58">
        <v>3</v>
      </c>
      <c r="U227" s="361">
        <v>2</v>
      </c>
      <c r="V227" s="58">
        <v>3</v>
      </c>
      <c r="W227" s="58">
        <v>3</v>
      </c>
      <c r="X227" s="58">
        <v>0</v>
      </c>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f>IF(U$239&gt;0,SUM($O228:U228),"")</f>
        <v>98</v>
      </c>
      <c r="I228" s="57">
        <f>IF(V$239&gt;0,SUM($O228:V228),"")</f>
        <v>116</v>
      </c>
      <c r="J228" s="57">
        <f>IF(W$239&gt;0,SUM($O228:W228),"")</f>
        <v>128</v>
      </c>
      <c r="K228" s="57">
        <f>IF(X$239&gt;0,SUM($O228:X228),"")</f>
        <v>142</v>
      </c>
      <c r="L228" s="57" t="str">
        <f>IF(Y$239&gt;0,SUM($O228:Y228),"")</f>
        <v/>
      </c>
      <c r="M228" s="57" t="str">
        <f>IF(Z$239&gt;0,SUM($O228:Z228),"")</f>
        <v/>
      </c>
      <c r="N228" s="140">
        <v>14</v>
      </c>
      <c r="O228" s="58">
        <v>14</v>
      </c>
      <c r="P228" s="58">
        <v>12</v>
      </c>
      <c r="Q228" s="71">
        <v>11</v>
      </c>
      <c r="R228" s="58">
        <v>13</v>
      </c>
      <c r="S228" s="58">
        <v>12</v>
      </c>
      <c r="T228" s="58">
        <v>16</v>
      </c>
      <c r="U228" s="58">
        <v>20</v>
      </c>
      <c r="V228" s="58">
        <v>18</v>
      </c>
      <c r="W228" s="58">
        <v>12</v>
      </c>
      <c r="X228" s="58">
        <v>14</v>
      </c>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f>IF(U$239&gt;0,SUM($O229:U229),"")</f>
        <v>407</v>
      </c>
      <c r="I229" s="57">
        <f>IF(V$239&gt;0,SUM($O229:V229),"")</f>
        <v>499</v>
      </c>
      <c r="J229" s="57">
        <f>IF(W$239&gt;0,SUM($O229:W229),"")</f>
        <v>580</v>
      </c>
      <c r="K229" s="57">
        <f>IF(X$239&gt;0,SUM($O229:X229),"")</f>
        <v>659</v>
      </c>
      <c r="L229" s="57" t="str">
        <f>IF(Y$239&gt;0,SUM($O229:Y229),"")</f>
        <v/>
      </c>
      <c r="M229" s="57" t="str">
        <f>IF(Z$239&gt;0,SUM($O229:Z229),"")</f>
        <v/>
      </c>
      <c r="N229" s="140">
        <v>15</v>
      </c>
      <c r="O229" s="58">
        <v>44</v>
      </c>
      <c r="P229" s="58">
        <v>48</v>
      </c>
      <c r="Q229" s="71">
        <v>57</v>
      </c>
      <c r="R229" s="58">
        <v>55</v>
      </c>
      <c r="S229" s="58">
        <v>62</v>
      </c>
      <c r="T229" s="58">
        <v>69</v>
      </c>
      <c r="U229" s="58">
        <v>72</v>
      </c>
      <c r="V229" s="58">
        <v>92</v>
      </c>
      <c r="W229" s="58">
        <v>81</v>
      </c>
      <c r="X229" s="58">
        <v>79</v>
      </c>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f>IF(U$239&gt;0,SUM($O230:U230),"")</f>
        <v>83</v>
      </c>
      <c r="I230" s="57">
        <f>IF(V$239&gt;0,SUM($O230:V230),"")</f>
        <v>97</v>
      </c>
      <c r="J230" s="57">
        <f>IF(W$239&gt;0,SUM($O230:W230),"")</f>
        <v>105</v>
      </c>
      <c r="K230" s="57">
        <f>IF(X$239&gt;0,SUM($O230:X230),"")</f>
        <v>116</v>
      </c>
      <c r="L230" s="57" t="str">
        <f>IF(Y$239&gt;0,SUM($O230:Y230),"")</f>
        <v/>
      </c>
      <c r="M230" s="57" t="str">
        <f>IF(Z$239&gt;0,SUM($O230:Z230),"")</f>
        <v/>
      </c>
      <c r="N230" s="140">
        <v>16</v>
      </c>
      <c r="O230" s="58">
        <v>13</v>
      </c>
      <c r="P230" s="58">
        <v>10</v>
      </c>
      <c r="Q230" s="71">
        <v>8</v>
      </c>
      <c r="R230" s="58">
        <v>12</v>
      </c>
      <c r="S230" s="58">
        <v>14</v>
      </c>
      <c r="T230" s="58">
        <v>17</v>
      </c>
      <c r="U230" s="361">
        <v>9</v>
      </c>
      <c r="V230" s="58">
        <v>14</v>
      </c>
      <c r="W230" s="58">
        <v>8</v>
      </c>
      <c r="X230" s="58">
        <v>11</v>
      </c>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f>IF(U$239&gt;0,SUM($O231:U231),"")</f>
        <v>124</v>
      </c>
      <c r="I231" s="57">
        <f>IF(V$239&gt;0,SUM($O231:V231),"")</f>
        <v>137</v>
      </c>
      <c r="J231" s="57">
        <f>IF(W$239&gt;0,SUM($O231:W231),"")</f>
        <v>147</v>
      </c>
      <c r="K231" s="57">
        <f>IF(X$239&gt;0,SUM($O231:X231),"")</f>
        <v>152</v>
      </c>
      <c r="L231" s="57" t="str">
        <f>IF(Y$239&gt;0,SUM($O231:Y231),"")</f>
        <v/>
      </c>
      <c r="M231" s="57" t="str">
        <f>IF(Z$239&gt;0,SUM($O231:Z231),"")</f>
        <v/>
      </c>
      <c r="N231" s="140">
        <v>17</v>
      </c>
      <c r="O231" s="58">
        <v>23</v>
      </c>
      <c r="P231" s="58">
        <v>22</v>
      </c>
      <c r="Q231" s="71">
        <v>22</v>
      </c>
      <c r="R231" s="58">
        <v>18</v>
      </c>
      <c r="S231" s="58">
        <v>16</v>
      </c>
      <c r="T231" s="58">
        <v>14</v>
      </c>
      <c r="U231" s="58">
        <v>9</v>
      </c>
      <c r="V231" s="58">
        <v>13</v>
      </c>
      <c r="W231" s="58">
        <v>10</v>
      </c>
      <c r="X231" s="58">
        <v>5</v>
      </c>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f>IF(U$239&gt;0,SUM($O232:U232),"")</f>
        <v>86</v>
      </c>
      <c r="I232" s="57">
        <f>IF(V$239&gt;0,SUM($O232:V232),"")</f>
        <v>94</v>
      </c>
      <c r="J232" s="57">
        <f>IF(W$239&gt;0,SUM($O232:W232),"")</f>
        <v>102</v>
      </c>
      <c r="K232" s="57">
        <f>IF(X$239&gt;0,SUM($O232:X232),"")</f>
        <v>115</v>
      </c>
      <c r="L232" s="57" t="str">
        <f>IF(Y$239&gt;0,SUM($O232:Y232),"")</f>
        <v/>
      </c>
      <c r="M232" s="57" t="str">
        <f>IF(Z$239&gt;0,SUM($O232:Z232),"")</f>
        <v/>
      </c>
      <c r="N232" s="140">
        <v>18</v>
      </c>
      <c r="O232" s="58">
        <v>7</v>
      </c>
      <c r="P232" s="58">
        <v>7</v>
      </c>
      <c r="Q232" s="71">
        <v>11</v>
      </c>
      <c r="R232" s="58">
        <v>11</v>
      </c>
      <c r="S232" s="58">
        <v>14</v>
      </c>
      <c r="T232" s="58">
        <v>18</v>
      </c>
      <c r="U232" s="58">
        <v>18</v>
      </c>
      <c r="V232" s="58">
        <v>8</v>
      </c>
      <c r="W232" s="58">
        <v>8</v>
      </c>
      <c r="X232" s="58">
        <v>13</v>
      </c>
      <c r="Y232" s="58"/>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f>IF(U$239&gt;0,SUM($O233:U233),"")</f>
        <v>21</v>
      </c>
      <c r="I233" s="57">
        <f>IF(V$239&gt;0,SUM($O233:V233),"")</f>
        <v>22</v>
      </c>
      <c r="J233" s="57">
        <f>IF(W$239&gt;0,SUM($O233:W233),"")</f>
        <v>22</v>
      </c>
      <c r="K233" s="57">
        <f>IF(X$239&gt;0,SUM($O233:X233),"")</f>
        <v>23</v>
      </c>
      <c r="L233" s="57" t="str">
        <f>IF(Y$239&gt;0,SUM($O233:Y233),"")</f>
        <v/>
      </c>
      <c r="M233" s="57" t="str">
        <f>IF(Z$239&gt;0,SUM($O233:Z233),"")</f>
        <v/>
      </c>
      <c r="N233" s="140">
        <v>19</v>
      </c>
      <c r="O233" s="58">
        <v>1</v>
      </c>
      <c r="P233" s="58">
        <v>6</v>
      </c>
      <c r="Q233" s="71">
        <v>3</v>
      </c>
      <c r="R233" s="58">
        <v>1</v>
      </c>
      <c r="S233" s="58">
        <v>4</v>
      </c>
      <c r="T233" s="58">
        <v>5</v>
      </c>
      <c r="U233" s="58">
        <v>1</v>
      </c>
      <c r="V233" s="58">
        <v>1</v>
      </c>
      <c r="W233" s="58">
        <v>0</v>
      </c>
      <c r="X233" s="58">
        <v>1</v>
      </c>
      <c r="Y233" s="58"/>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f>IF(U$239&gt;0,SUM($O234:U234),"")</f>
        <v>25</v>
      </c>
      <c r="I234" s="57">
        <f>IF(V$239&gt;0,SUM($O234:V234),"")</f>
        <v>30</v>
      </c>
      <c r="J234" s="57">
        <f>IF(W$239&gt;0,SUM($O234:W234),"")</f>
        <v>35</v>
      </c>
      <c r="K234" s="57">
        <f>IF(X$239&gt;0,SUM($O234:X234),"")</f>
        <v>44</v>
      </c>
      <c r="L234" s="57" t="str">
        <f>IF(Y$239&gt;0,SUM($O234:Y234),"")</f>
        <v/>
      </c>
      <c r="M234" s="57" t="str">
        <f>IF(Z$239&gt;0,SUM($O234:Z234),"")</f>
        <v/>
      </c>
      <c r="N234" s="140">
        <v>20</v>
      </c>
      <c r="O234" s="58">
        <v>4</v>
      </c>
      <c r="P234" s="58">
        <v>2</v>
      </c>
      <c r="Q234" s="71">
        <v>3</v>
      </c>
      <c r="R234" s="58">
        <v>5</v>
      </c>
      <c r="S234" s="58">
        <v>4</v>
      </c>
      <c r="T234" s="58">
        <v>4</v>
      </c>
      <c r="U234" s="58">
        <v>3</v>
      </c>
      <c r="V234" s="58">
        <v>5</v>
      </c>
      <c r="W234" s="58">
        <v>5</v>
      </c>
      <c r="X234" s="58">
        <v>9</v>
      </c>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f>IF(U$239&gt;0,SUM($O235:U235),"")</f>
        <v>146</v>
      </c>
      <c r="I235" s="57">
        <f>IF(V$239&gt;0,SUM($O235:V235),"")</f>
        <v>165</v>
      </c>
      <c r="J235" s="57">
        <f>IF(W$239&gt;0,SUM($O235:W235),"")</f>
        <v>184</v>
      </c>
      <c r="K235" s="57">
        <f>IF(X$239&gt;0,SUM($O235:X235),"")</f>
        <v>205</v>
      </c>
      <c r="L235" s="57" t="str">
        <f>IF(Y$239&gt;0,SUM($O235:Y235),"")</f>
        <v/>
      </c>
      <c r="M235" s="57" t="str">
        <f>IF(Z$239&gt;0,SUM($O235:Z235),"")</f>
        <v/>
      </c>
      <c r="N235" s="140">
        <v>21</v>
      </c>
      <c r="O235" s="58">
        <v>16</v>
      </c>
      <c r="P235" s="58">
        <v>20</v>
      </c>
      <c r="Q235" s="71">
        <v>18</v>
      </c>
      <c r="R235" s="58">
        <v>23</v>
      </c>
      <c r="S235" s="58">
        <v>26</v>
      </c>
      <c r="T235" s="58">
        <v>21</v>
      </c>
      <c r="U235" s="58">
        <v>22</v>
      </c>
      <c r="V235" s="58">
        <v>19</v>
      </c>
      <c r="W235" s="58">
        <v>19</v>
      </c>
      <c r="X235" s="58">
        <v>21</v>
      </c>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f>IF(U$239&gt;0,SUM($O236:U236),"")</f>
        <v>205</v>
      </c>
      <c r="I236" s="57">
        <f>IF(V$239&gt;0,SUM($O236:V236),"")</f>
        <v>244</v>
      </c>
      <c r="J236" s="57">
        <f>IF(W$239&gt;0,SUM($O236:W236),"")</f>
        <v>280</v>
      </c>
      <c r="K236" s="57">
        <f>IF(X$239&gt;0,SUM($O236:X236),"")</f>
        <v>318</v>
      </c>
      <c r="L236" s="57" t="str">
        <f>IF(Y$239&gt;0,SUM($O236:Y236),"")</f>
        <v/>
      </c>
      <c r="M236" s="57" t="str">
        <f>IF(Z$239&gt;0,SUM($O236:Z236),"")</f>
        <v/>
      </c>
      <c r="N236" s="140">
        <v>22</v>
      </c>
      <c r="O236" s="58">
        <v>27</v>
      </c>
      <c r="P236" s="58">
        <v>25</v>
      </c>
      <c r="Q236" s="71">
        <v>24</v>
      </c>
      <c r="R236" s="58">
        <v>23</v>
      </c>
      <c r="S236" s="58">
        <v>34</v>
      </c>
      <c r="T236" s="58">
        <v>32</v>
      </c>
      <c r="U236" s="58">
        <v>40</v>
      </c>
      <c r="V236" s="58">
        <v>39</v>
      </c>
      <c r="W236" s="58">
        <v>36</v>
      </c>
      <c r="X236" s="58">
        <v>38</v>
      </c>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f>IF(U$239&gt;0,SUM($O237:U237),"")</f>
        <v>791</v>
      </c>
      <c r="I237" s="57">
        <f>IF(V$239&gt;0,SUM($O237:V237),"")</f>
        <v>903</v>
      </c>
      <c r="J237" s="57">
        <f>IF(W$239&gt;0,SUM($O237:W237),"")</f>
        <v>1006</v>
      </c>
      <c r="K237" s="57">
        <f>IF(X$239&gt;0,SUM($O237:X237),"")</f>
        <v>1104</v>
      </c>
      <c r="L237" s="57" t="str">
        <f>IF(Y$239&gt;0,SUM($O237:Y237),"")</f>
        <v/>
      </c>
      <c r="M237" s="57" t="str">
        <f>IF(Z$239&gt;0,SUM($O237:Z237),"")</f>
        <v/>
      </c>
      <c r="N237" s="140">
        <v>23</v>
      </c>
      <c r="O237" s="58">
        <v>81</v>
      </c>
      <c r="P237" s="361">
        <v>103</v>
      </c>
      <c r="Q237" s="71">
        <v>114</v>
      </c>
      <c r="R237" s="58">
        <v>128</v>
      </c>
      <c r="S237" s="58">
        <v>133</v>
      </c>
      <c r="T237" s="58">
        <v>116</v>
      </c>
      <c r="U237" s="361">
        <v>116</v>
      </c>
      <c r="V237" s="58">
        <v>112</v>
      </c>
      <c r="W237" s="58">
        <v>103</v>
      </c>
      <c r="X237" s="58">
        <v>98</v>
      </c>
      <c r="Y237" s="58"/>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f>IF(U$239&gt;0,SUM($O238:U238),"")</f>
        <v>37</v>
      </c>
      <c r="I238" s="57">
        <f>IF(V$239&gt;0,SUM($O238:V238),"")</f>
        <v>48</v>
      </c>
      <c r="J238" s="57">
        <f>IF(W$239&gt;0,SUM($O238:W238),"")</f>
        <v>53</v>
      </c>
      <c r="K238" s="57">
        <f>IF(X$239&gt;0,SUM($O238:X238),"")</f>
        <v>60</v>
      </c>
      <c r="L238" s="57" t="str">
        <f>IF(Y$239&gt;0,SUM($O238:Y238),"")</f>
        <v/>
      </c>
      <c r="M238" s="57" t="str">
        <f>IF(Z$239&gt;0,SUM($O238:Z238),"")</f>
        <v/>
      </c>
      <c r="N238" s="140">
        <v>24</v>
      </c>
      <c r="O238" s="58">
        <v>5</v>
      </c>
      <c r="P238" s="58">
        <v>2</v>
      </c>
      <c r="Q238" s="15">
        <v>6</v>
      </c>
      <c r="R238" s="58">
        <v>5</v>
      </c>
      <c r="S238" s="58">
        <v>5</v>
      </c>
      <c r="T238" s="361">
        <v>5</v>
      </c>
      <c r="U238" s="58">
        <v>9</v>
      </c>
      <c r="V238" s="58">
        <v>11</v>
      </c>
      <c r="W238" s="58">
        <v>5</v>
      </c>
      <c r="X238" s="58">
        <v>7</v>
      </c>
      <c r="Y238" s="58"/>
      <c r="Z238" s="58"/>
      <c r="AA238" s="65">
        <v>24</v>
      </c>
      <c r="AB238" s="79"/>
      <c r="AC238" s="81"/>
      <c r="AD238" s="81"/>
    </row>
    <row r="239" spans="1:30" x14ac:dyDescent="0.2">
      <c r="A239" s="72" t="s">
        <v>2</v>
      </c>
      <c r="B239" s="62">
        <f t="shared" ref="B239:M239" si="14">SUM(B215:B238)</f>
        <v>452</v>
      </c>
      <c r="C239" s="62">
        <f t="shared" si="14"/>
        <v>911</v>
      </c>
      <c r="D239" s="62">
        <f>SUM(D215:D238)</f>
        <v>1399</v>
      </c>
      <c r="E239" s="360">
        <f t="shared" si="14"/>
        <v>1912</v>
      </c>
      <c r="F239" s="62">
        <f t="shared" si="14"/>
        <v>2463</v>
      </c>
      <c r="G239" s="62">
        <f t="shared" si="14"/>
        <v>3010</v>
      </c>
      <c r="H239" s="62">
        <f t="shared" si="14"/>
        <v>3552</v>
      </c>
      <c r="I239" s="62">
        <f t="shared" si="14"/>
        <v>4087</v>
      </c>
      <c r="J239" s="62">
        <f t="shared" si="14"/>
        <v>4565</v>
      </c>
      <c r="K239" s="62">
        <f t="shared" si="14"/>
        <v>5032</v>
      </c>
      <c r="L239" s="62">
        <f t="shared" si="14"/>
        <v>0</v>
      </c>
      <c r="M239" s="62">
        <f t="shared" si="14"/>
        <v>0</v>
      </c>
      <c r="N239" s="72" t="s">
        <v>2</v>
      </c>
      <c r="O239" s="378">
        <f>SUM(O215:O238)</f>
        <v>452</v>
      </c>
      <c r="P239" s="378">
        <f t="shared" ref="P239:Z239" si="15">SUM(P215:P238)</f>
        <v>459</v>
      </c>
      <c r="Q239" s="378">
        <f>SUM(Q215:Q238)</f>
        <v>488</v>
      </c>
      <c r="R239" s="378">
        <f t="shared" si="15"/>
        <v>513</v>
      </c>
      <c r="S239" s="378">
        <f t="shared" si="15"/>
        <v>551</v>
      </c>
      <c r="T239" s="378">
        <f t="shared" si="15"/>
        <v>547</v>
      </c>
      <c r="U239" s="378">
        <f t="shared" si="15"/>
        <v>542</v>
      </c>
      <c r="V239" s="378">
        <f t="shared" si="15"/>
        <v>535</v>
      </c>
      <c r="W239" s="378">
        <f t="shared" si="15"/>
        <v>478</v>
      </c>
      <c r="X239" s="378">
        <f t="shared" si="15"/>
        <v>467</v>
      </c>
      <c r="Y239" s="378">
        <f t="shared" si="15"/>
        <v>0</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4</v>
      </c>
      <c r="C245" s="84">
        <v>11</v>
      </c>
      <c r="D245" s="84">
        <v>18</v>
      </c>
      <c r="E245" s="84">
        <v>31</v>
      </c>
      <c r="F245" s="84">
        <v>35</v>
      </c>
      <c r="G245" s="84">
        <v>37</v>
      </c>
      <c r="H245" s="84">
        <v>46</v>
      </c>
      <c r="I245" s="84">
        <v>59</v>
      </c>
      <c r="J245" s="84">
        <v>67</v>
      </c>
      <c r="K245" s="84">
        <v>72</v>
      </c>
      <c r="L245" s="84"/>
      <c r="M245" s="84"/>
      <c r="N245" s="56">
        <v>1</v>
      </c>
      <c r="O245" s="84">
        <v>4</v>
      </c>
      <c r="P245" s="84">
        <v>7</v>
      </c>
      <c r="Q245" s="84">
        <v>7</v>
      </c>
      <c r="R245" s="84">
        <v>13</v>
      </c>
      <c r="S245" s="84">
        <v>0</v>
      </c>
      <c r="T245" s="84">
        <v>2</v>
      </c>
      <c r="U245" s="84">
        <v>8</v>
      </c>
      <c r="V245" s="84">
        <v>13</v>
      </c>
      <c r="W245" s="84">
        <v>7</v>
      </c>
      <c r="X245" s="84">
        <v>5</v>
      </c>
      <c r="Y245" s="84"/>
      <c r="Z245" s="84"/>
      <c r="AA245" s="56">
        <v>1</v>
      </c>
    </row>
    <row r="246" spans="1:27" x14ac:dyDescent="0.2">
      <c r="A246" s="56">
        <v>2</v>
      </c>
      <c r="B246" s="84">
        <v>7</v>
      </c>
      <c r="C246" s="84">
        <v>11</v>
      </c>
      <c r="D246" s="84">
        <v>13</v>
      </c>
      <c r="E246" s="84">
        <v>25</v>
      </c>
      <c r="F246" s="84">
        <v>26</v>
      </c>
      <c r="G246" s="84">
        <v>31</v>
      </c>
      <c r="H246" s="84">
        <v>33</v>
      </c>
      <c r="I246" s="84">
        <v>38</v>
      </c>
      <c r="J246" s="84">
        <v>45</v>
      </c>
      <c r="K246" s="84">
        <v>48</v>
      </c>
      <c r="L246" s="84"/>
      <c r="M246" s="84"/>
      <c r="N246" s="56">
        <v>2</v>
      </c>
      <c r="O246" s="84">
        <v>7</v>
      </c>
      <c r="P246" s="84">
        <v>4</v>
      </c>
      <c r="Q246" s="84">
        <v>2</v>
      </c>
      <c r="R246" s="84">
        <v>12</v>
      </c>
      <c r="S246" s="84">
        <v>1</v>
      </c>
      <c r="T246" s="84">
        <v>5</v>
      </c>
      <c r="U246" s="84">
        <v>2</v>
      </c>
      <c r="V246" s="84">
        <v>5</v>
      </c>
      <c r="W246" s="84">
        <v>7</v>
      </c>
      <c r="X246" s="84">
        <v>3</v>
      </c>
      <c r="Y246" s="84"/>
      <c r="Z246" s="84"/>
      <c r="AA246" s="56">
        <v>2</v>
      </c>
    </row>
    <row r="247" spans="1:27" x14ac:dyDescent="0.2">
      <c r="A247" s="56">
        <v>3</v>
      </c>
      <c r="B247" s="84">
        <v>3</v>
      </c>
      <c r="C247" s="84">
        <v>4</v>
      </c>
      <c r="D247" s="84">
        <v>5</v>
      </c>
      <c r="E247" s="84">
        <v>7</v>
      </c>
      <c r="F247" s="84">
        <v>8</v>
      </c>
      <c r="G247" s="84">
        <v>11</v>
      </c>
      <c r="H247" s="84">
        <v>12</v>
      </c>
      <c r="I247" s="84">
        <v>13</v>
      </c>
      <c r="J247" s="84">
        <v>13</v>
      </c>
      <c r="K247" s="84">
        <v>15</v>
      </c>
      <c r="L247" s="84"/>
      <c r="M247" s="84"/>
      <c r="N247" s="56">
        <v>3</v>
      </c>
      <c r="O247" s="84">
        <v>3</v>
      </c>
      <c r="P247" s="84">
        <v>1</v>
      </c>
      <c r="Q247" s="84">
        <v>1</v>
      </c>
      <c r="R247" s="84">
        <v>2</v>
      </c>
      <c r="S247" s="84">
        <v>1</v>
      </c>
      <c r="T247" s="84">
        <v>3</v>
      </c>
      <c r="U247" s="84">
        <v>1</v>
      </c>
      <c r="V247" s="84">
        <v>1</v>
      </c>
      <c r="W247" s="84">
        <v>0</v>
      </c>
      <c r="X247" s="84">
        <v>2</v>
      </c>
      <c r="Y247" s="84"/>
      <c r="Z247" s="84"/>
      <c r="AA247" s="56">
        <v>3</v>
      </c>
    </row>
    <row r="248" spans="1:27" x14ac:dyDescent="0.2">
      <c r="A248" s="56">
        <v>4</v>
      </c>
      <c r="B248" s="84">
        <v>1</v>
      </c>
      <c r="C248" s="84">
        <v>4</v>
      </c>
      <c r="D248" s="84">
        <v>12</v>
      </c>
      <c r="E248" s="84">
        <v>16</v>
      </c>
      <c r="F248" s="84">
        <v>18</v>
      </c>
      <c r="G248" s="84">
        <v>21</v>
      </c>
      <c r="H248" s="84">
        <v>27</v>
      </c>
      <c r="I248" s="84">
        <v>35</v>
      </c>
      <c r="J248" s="84">
        <v>41</v>
      </c>
      <c r="K248" s="84">
        <v>49</v>
      </c>
      <c r="L248" s="84"/>
      <c r="M248" s="84"/>
      <c r="N248" s="56">
        <v>4</v>
      </c>
      <c r="O248" s="84">
        <v>1</v>
      </c>
      <c r="P248" s="84">
        <v>1</v>
      </c>
      <c r="Q248" s="84">
        <v>6</v>
      </c>
      <c r="R248" s="84">
        <v>2</v>
      </c>
      <c r="S248" s="84">
        <v>1</v>
      </c>
      <c r="T248" s="84">
        <v>1</v>
      </c>
      <c r="U248" s="84">
        <v>4</v>
      </c>
      <c r="V248" s="84">
        <v>6</v>
      </c>
      <c r="W248" s="84">
        <v>5</v>
      </c>
      <c r="X248" s="84">
        <v>7</v>
      </c>
      <c r="Y248" s="84"/>
      <c r="Z248" s="84"/>
      <c r="AA248" s="56">
        <v>4</v>
      </c>
    </row>
    <row r="249" spans="1:27" x14ac:dyDescent="0.2">
      <c r="A249" s="56">
        <v>5</v>
      </c>
      <c r="B249" s="84">
        <v>3</v>
      </c>
      <c r="C249" s="84">
        <v>21</v>
      </c>
      <c r="D249" s="84">
        <v>22</v>
      </c>
      <c r="E249" s="84">
        <v>25</v>
      </c>
      <c r="F249" s="84">
        <v>25</v>
      </c>
      <c r="G249" s="84">
        <v>25</v>
      </c>
      <c r="H249" s="84">
        <v>27</v>
      </c>
      <c r="I249" s="84">
        <v>31</v>
      </c>
      <c r="J249" s="84">
        <v>35</v>
      </c>
      <c r="K249" s="84">
        <v>35</v>
      </c>
      <c r="L249" s="84"/>
      <c r="M249" s="84"/>
      <c r="N249" s="56">
        <v>5</v>
      </c>
      <c r="O249" s="84">
        <v>3</v>
      </c>
      <c r="P249" s="84">
        <v>18</v>
      </c>
      <c r="Q249" s="84">
        <v>0</v>
      </c>
      <c r="R249" s="84">
        <v>3</v>
      </c>
      <c r="S249" s="84">
        <v>0</v>
      </c>
      <c r="T249" s="84">
        <v>0</v>
      </c>
      <c r="U249" s="84">
        <v>2</v>
      </c>
      <c r="V249" s="84">
        <v>2</v>
      </c>
      <c r="W249" s="84">
        <v>0</v>
      </c>
      <c r="X249" s="84">
        <v>0</v>
      </c>
      <c r="Y249" s="84"/>
      <c r="Z249" s="84"/>
      <c r="AA249" s="56">
        <v>5</v>
      </c>
    </row>
    <row r="250" spans="1:27" x14ac:dyDescent="0.2">
      <c r="A250" s="56">
        <v>6</v>
      </c>
      <c r="B250" s="84">
        <v>4</v>
      </c>
      <c r="C250" s="84">
        <v>6</v>
      </c>
      <c r="D250" s="84">
        <v>7</v>
      </c>
      <c r="E250" s="84">
        <v>10</v>
      </c>
      <c r="F250" s="84">
        <v>10</v>
      </c>
      <c r="G250" s="84">
        <v>10</v>
      </c>
      <c r="H250" s="84">
        <v>11</v>
      </c>
      <c r="I250" s="84">
        <v>11</v>
      </c>
      <c r="J250" s="84">
        <v>13</v>
      </c>
      <c r="K250" s="84">
        <v>14</v>
      </c>
      <c r="L250" s="84"/>
      <c r="M250" s="84"/>
      <c r="N250" s="56">
        <v>6</v>
      </c>
      <c r="O250" s="84">
        <v>4</v>
      </c>
      <c r="P250" s="84">
        <v>2</v>
      </c>
      <c r="Q250" s="84">
        <v>1</v>
      </c>
      <c r="R250" s="84">
        <v>3</v>
      </c>
      <c r="S250" s="84">
        <v>0</v>
      </c>
      <c r="T250" s="84">
        <v>0</v>
      </c>
      <c r="U250" s="84">
        <v>1</v>
      </c>
      <c r="V250" s="84">
        <v>0</v>
      </c>
      <c r="W250" s="84">
        <v>2</v>
      </c>
      <c r="X250" s="84">
        <v>1</v>
      </c>
      <c r="Y250" s="84"/>
      <c r="Z250" s="84"/>
      <c r="AA250" s="56">
        <v>6</v>
      </c>
    </row>
    <row r="251" spans="1:27" x14ac:dyDescent="0.2">
      <c r="A251" s="56">
        <v>7</v>
      </c>
      <c r="B251" s="84">
        <v>1</v>
      </c>
      <c r="C251" s="84">
        <v>6</v>
      </c>
      <c r="D251" s="84">
        <v>6</v>
      </c>
      <c r="E251" s="84">
        <v>11</v>
      </c>
      <c r="F251" s="84">
        <v>15</v>
      </c>
      <c r="G251" s="84">
        <v>16</v>
      </c>
      <c r="H251" s="84">
        <v>16</v>
      </c>
      <c r="I251" s="84">
        <v>16</v>
      </c>
      <c r="J251" s="84">
        <v>25</v>
      </c>
      <c r="K251" s="84">
        <v>26</v>
      </c>
      <c r="L251" s="84"/>
      <c r="M251" s="84"/>
      <c r="N251" s="56">
        <v>7</v>
      </c>
      <c r="O251" s="84">
        <v>1</v>
      </c>
      <c r="P251" s="84">
        <v>5</v>
      </c>
      <c r="Q251" s="84">
        <v>0</v>
      </c>
      <c r="R251" s="84">
        <v>5</v>
      </c>
      <c r="S251" s="84">
        <v>4</v>
      </c>
      <c r="T251" s="84">
        <v>1</v>
      </c>
      <c r="U251" s="84">
        <v>0</v>
      </c>
      <c r="V251" s="84">
        <v>0</v>
      </c>
      <c r="W251" s="84">
        <v>9</v>
      </c>
      <c r="X251" s="84">
        <v>1</v>
      </c>
      <c r="Y251" s="84"/>
      <c r="Z251" s="84"/>
      <c r="AA251" s="56">
        <v>7</v>
      </c>
    </row>
    <row r="252" spans="1:27" x14ac:dyDescent="0.2">
      <c r="A252" s="56">
        <v>8</v>
      </c>
      <c r="B252" s="84">
        <v>27</v>
      </c>
      <c r="C252" s="84">
        <v>94</v>
      </c>
      <c r="D252" s="84">
        <v>139</v>
      </c>
      <c r="E252" s="84">
        <v>187</v>
      </c>
      <c r="F252" s="84">
        <v>202</v>
      </c>
      <c r="G252" s="84">
        <v>242</v>
      </c>
      <c r="H252" s="84">
        <v>287</v>
      </c>
      <c r="I252" s="84">
        <v>334</v>
      </c>
      <c r="J252" s="84">
        <v>409</v>
      </c>
      <c r="K252" s="84">
        <v>429</v>
      </c>
      <c r="L252" s="84"/>
      <c r="M252" s="84"/>
      <c r="N252" s="56">
        <v>8</v>
      </c>
      <c r="O252" s="84">
        <v>27</v>
      </c>
      <c r="P252" s="84">
        <v>68</v>
      </c>
      <c r="Q252" s="84">
        <v>45</v>
      </c>
      <c r="R252" s="84">
        <v>48</v>
      </c>
      <c r="S252" s="84">
        <v>15</v>
      </c>
      <c r="T252" s="84">
        <v>39</v>
      </c>
      <c r="U252" s="84">
        <v>37</v>
      </c>
      <c r="V252" s="84">
        <v>46</v>
      </c>
      <c r="W252" s="84">
        <v>62</v>
      </c>
      <c r="X252" s="84">
        <v>21</v>
      </c>
      <c r="Y252" s="84"/>
      <c r="Z252" s="84"/>
      <c r="AA252" s="56">
        <v>8</v>
      </c>
    </row>
    <row r="253" spans="1:27" x14ac:dyDescent="0.2">
      <c r="A253" s="56">
        <v>9</v>
      </c>
      <c r="B253" s="84">
        <v>11</v>
      </c>
      <c r="C253" s="84">
        <v>11</v>
      </c>
      <c r="D253" s="84">
        <v>14</v>
      </c>
      <c r="E253" s="84">
        <v>16</v>
      </c>
      <c r="F253" s="84">
        <v>24</v>
      </c>
      <c r="G253" s="84">
        <v>24</v>
      </c>
      <c r="H253" s="84">
        <v>30</v>
      </c>
      <c r="I253" s="84">
        <v>30</v>
      </c>
      <c r="J253" s="84">
        <v>32</v>
      </c>
      <c r="K253" s="84">
        <v>32</v>
      </c>
      <c r="L253" s="84"/>
      <c r="M253" s="84"/>
      <c r="N253" s="56">
        <v>9</v>
      </c>
      <c r="O253" s="84">
        <v>11</v>
      </c>
      <c r="P253" s="84">
        <v>0</v>
      </c>
      <c r="Q253" s="84">
        <v>3</v>
      </c>
      <c r="R253" s="84">
        <v>2</v>
      </c>
      <c r="S253" s="84">
        <v>8</v>
      </c>
      <c r="T253" s="84">
        <v>0</v>
      </c>
      <c r="U253" s="84">
        <v>6</v>
      </c>
      <c r="V253" s="84">
        <v>0</v>
      </c>
      <c r="W253" s="84">
        <v>2</v>
      </c>
      <c r="X253" s="84">
        <v>0</v>
      </c>
      <c r="Y253" s="84"/>
      <c r="Z253" s="84"/>
      <c r="AA253" s="56">
        <v>9</v>
      </c>
    </row>
    <row r="254" spans="1:27" x14ac:dyDescent="0.2">
      <c r="A254" s="56">
        <v>10</v>
      </c>
      <c r="B254" s="84">
        <v>6</v>
      </c>
      <c r="C254" s="84">
        <v>10</v>
      </c>
      <c r="D254" s="84">
        <v>18</v>
      </c>
      <c r="E254" s="84">
        <v>23</v>
      </c>
      <c r="F254" s="84">
        <v>33</v>
      </c>
      <c r="G254" s="84">
        <v>38</v>
      </c>
      <c r="H254" s="84">
        <v>41</v>
      </c>
      <c r="I254" s="84">
        <v>49</v>
      </c>
      <c r="J254" s="84">
        <v>51</v>
      </c>
      <c r="K254" s="84">
        <v>57</v>
      </c>
      <c r="L254" s="84"/>
      <c r="M254" s="84"/>
      <c r="N254" s="56">
        <v>10</v>
      </c>
      <c r="O254" s="84">
        <v>6</v>
      </c>
      <c r="P254" s="84">
        <v>4</v>
      </c>
      <c r="Q254" s="84">
        <v>8</v>
      </c>
      <c r="R254" s="84">
        <v>5</v>
      </c>
      <c r="S254" s="84">
        <v>10</v>
      </c>
      <c r="T254" s="84">
        <v>5</v>
      </c>
      <c r="U254" s="84">
        <v>3</v>
      </c>
      <c r="V254" s="84">
        <v>8</v>
      </c>
      <c r="W254" s="84">
        <v>3</v>
      </c>
      <c r="X254" s="84">
        <v>6</v>
      </c>
      <c r="Y254" s="84"/>
      <c r="Z254" s="84"/>
      <c r="AA254" s="56">
        <v>10</v>
      </c>
    </row>
    <row r="255" spans="1:27" x14ac:dyDescent="0.2">
      <c r="A255" s="56">
        <v>11</v>
      </c>
      <c r="B255" s="84">
        <v>0</v>
      </c>
      <c r="C255" s="84">
        <v>0</v>
      </c>
      <c r="D255" s="84">
        <v>17</v>
      </c>
      <c r="E255" s="84">
        <v>24</v>
      </c>
      <c r="F255" s="84">
        <v>34</v>
      </c>
      <c r="G255" s="84">
        <v>41</v>
      </c>
      <c r="H255" s="84">
        <v>70</v>
      </c>
      <c r="I255" s="84">
        <v>81</v>
      </c>
      <c r="J255" s="84">
        <v>96</v>
      </c>
      <c r="K255" s="84">
        <v>97</v>
      </c>
      <c r="L255" s="84"/>
      <c r="M255" s="84"/>
      <c r="N255" s="56">
        <v>11</v>
      </c>
      <c r="O255" s="84">
        <v>0</v>
      </c>
      <c r="P255" s="84">
        <v>0</v>
      </c>
      <c r="Q255" s="84">
        <v>1</v>
      </c>
      <c r="R255" s="84">
        <v>0</v>
      </c>
      <c r="S255" s="84">
        <v>0</v>
      </c>
      <c r="T255" s="84">
        <v>0</v>
      </c>
      <c r="U255" s="84">
        <v>0</v>
      </c>
      <c r="V255" s="84">
        <v>0</v>
      </c>
      <c r="W255" s="84">
        <v>0</v>
      </c>
      <c r="X255" s="84">
        <v>0</v>
      </c>
      <c r="Y255" s="84"/>
      <c r="Z255" s="84"/>
      <c r="AA255" s="56">
        <v>11</v>
      </c>
    </row>
    <row r="256" spans="1:27" x14ac:dyDescent="0.2">
      <c r="A256" s="56">
        <v>12</v>
      </c>
      <c r="B256" s="84">
        <v>24</v>
      </c>
      <c r="C256" s="84">
        <v>49</v>
      </c>
      <c r="D256" s="84">
        <v>65</v>
      </c>
      <c r="E256" s="84">
        <v>79</v>
      </c>
      <c r="F256" s="84">
        <v>98</v>
      </c>
      <c r="G256" s="84">
        <v>104</v>
      </c>
      <c r="H256" s="84">
        <v>122</v>
      </c>
      <c r="I256" s="84">
        <v>136</v>
      </c>
      <c r="J256" s="84">
        <v>151</v>
      </c>
      <c r="K256" s="84">
        <v>172</v>
      </c>
      <c r="L256" s="84"/>
      <c r="M256" s="84"/>
      <c r="N256" s="56">
        <v>12</v>
      </c>
      <c r="O256" s="84">
        <v>24</v>
      </c>
      <c r="P256" s="84">
        <v>23</v>
      </c>
      <c r="Q256" s="84">
        <v>16</v>
      </c>
      <c r="R256" s="84">
        <v>13</v>
      </c>
      <c r="S256" s="84">
        <v>19</v>
      </c>
      <c r="T256" s="84">
        <v>5</v>
      </c>
      <c r="U256" s="84">
        <v>18</v>
      </c>
      <c r="V256" s="84">
        <v>12</v>
      </c>
      <c r="W256" s="84">
        <v>14</v>
      </c>
      <c r="X256" s="84">
        <v>21</v>
      </c>
      <c r="Y256" s="84"/>
      <c r="Z256" s="84"/>
      <c r="AA256" s="56">
        <v>12</v>
      </c>
    </row>
    <row r="257" spans="1:29" x14ac:dyDescent="0.2">
      <c r="A257" s="56">
        <v>13</v>
      </c>
      <c r="B257" s="84">
        <v>2</v>
      </c>
      <c r="C257" s="84">
        <v>7</v>
      </c>
      <c r="D257" s="84">
        <v>13</v>
      </c>
      <c r="E257" s="84">
        <v>25</v>
      </c>
      <c r="F257" s="84">
        <v>32</v>
      </c>
      <c r="G257" s="84">
        <v>46</v>
      </c>
      <c r="H257" s="84">
        <v>49</v>
      </c>
      <c r="I257" s="84">
        <v>51</v>
      </c>
      <c r="J257" s="84">
        <v>63</v>
      </c>
      <c r="K257" s="84">
        <v>74</v>
      </c>
      <c r="L257" s="84"/>
      <c r="M257" s="84"/>
      <c r="N257" s="56">
        <v>13</v>
      </c>
      <c r="O257" s="84">
        <v>2</v>
      </c>
      <c r="P257" s="84">
        <v>4</v>
      </c>
      <c r="Q257" s="84">
        <v>5</v>
      </c>
      <c r="R257" s="84">
        <v>11</v>
      </c>
      <c r="S257" s="84">
        <v>5</v>
      </c>
      <c r="T257" s="84">
        <v>13</v>
      </c>
      <c r="U257" s="84">
        <v>2</v>
      </c>
      <c r="V257" s="84">
        <v>2</v>
      </c>
      <c r="W257" s="84">
        <v>11</v>
      </c>
      <c r="X257" s="84">
        <v>11</v>
      </c>
      <c r="Y257" s="84"/>
      <c r="Z257" s="84"/>
      <c r="AA257" s="56">
        <v>13</v>
      </c>
    </row>
    <row r="258" spans="1:29" x14ac:dyDescent="0.2">
      <c r="A258" s="56">
        <v>14</v>
      </c>
      <c r="B258" s="84">
        <v>140</v>
      </c>
      <c r="C258" s="84">
        <v>159</v>
      </c>
      <c r="D258" s="84">
        <v>197</v>
      </c>
      <c r="E258" s="84">
        <v>237</v>
      </c>
      <c r="F258" s="84">
        <v>258</v>
      </c>
      <c r="G258" s="84">
        <v>268</v>
      </c>
      <c r="H258" s="84">
        <v>298</v>
      </c>
      <c r="I258" s="84">
        <v>338</v>
      </c>
      <c r="J258" s="84">
        <v>422</v>
      </c>
      <c r="K258" s="84">
        <v>488</v>
      </c>
      <c r="L258" s="84"/>
      <c r="M258" s="84"/>
      <c r="N258" s="56">
        <v>14</v>
      </c>
      <c r="O258" s="84">
        <v>140</v>
      </c>
      <c r="P258" s="84">
        <v>19</v>
      </c>
      <c r="Q258" s="84">
        <v>38</v>
      </c>
      <c r="R258" s="84">
        <v>41</v>
      </c>
      <c r="S258" s="84">
        <v>21</v>
      </c>
      <c r="T258" s="84">
        <v>10</v>
      </c>
      <c r="U258" s="84">
        <v>30</v>
      </c>
      <c r="V258" s="84">
        <v>40</v>
      </c>
      <c r="W258" s="84">
        <v>33</v>
      </c>
      <c r="X258" s="84">
        <v>57</v>
      </c>
      <c r="Y258" s="84"/>
      <c r="Z258" s="84"/>
      <c r="AA258" s="56">
        <v>14</v>
      </c>
    </row>
    <row r="259" spans="1:29" x14ac:dyDescent="0.2">
      <c r="A259" s="56">
        <v>15</v>
      </c>
      <c r="B259" s="84">
        <v>48</v>
      </c>
      <c r="C259" s="84">
        <v>63</v>
      </c>
      <c r="D259" s="84">
        <v>78</v>
      </c>
      <c r="E259" s="84">
        <v>113</v>
      </c>
      <c r="F259" s="84">
        <v>121</v>
      </c>
      <c r="G259" s="84">
        <v>142</v>
      </c>
      <c r="H259" s="84">
        <v>250</v>
      </c>
      <c r="I259" s="84">
        <v>253</v>
      </c>
      <c r="J259" s="84">
        <v>274</v>
      </c>
      <c r="K259" s="84">
        <v>296</v>
      </c>
      <c r="L259" s="84"/>
      <c r="M259" s="84"/>
      <c r="N259" s="56">
        <v>15</v>
      </c>
      <c r="O259" s="84">
        <v>48</v>
      </c>
      <c r="P259" s="84">
        <v>15</v>
      </c>
      <c r="Q259" s="84">
        <v>15</v>
      </c>
      <c r="R259" s="84">
        <v>35</v>
      </c>
      <c r="S259" s="84">
        <v>8</v>
      </c>
      <c r="T259" s="84">
        <v>20</v>
      </c>
      <c r="U259" s="84">
        <v>108</v>
      </c>
      <c r="V259" s="84">
        <v>3</v>
      </c>
      <c r="W259" s="84">
        <v>21</v>
      </c>
      <c r="X259" s="84">
        <v>22</v>
      </c>
      <c r="Y259" s="84"/>
      <c r="Z259" s="84"/>
      <c r="AA259" s="56">
        <v>15</v>
      </c>
    </row>
    <row r="260" spans="1:29" x14ac:dyDescent="0.2">
      <c r="A260" s="56">
        <v>16</v>
      </c>
      <c r="B260" s="84">
        <v>4</v>
      </c>
      <c r="C260" s="84">
        <v>9</v>
      </c>
      <c r="D260" s="84">
        <v>18</v>
      </c>
      <c r="E260" s="84">
        <v>23</v>
      </c>
      <c r="F260" s="84">
        <v>25</v>
      </c>
      <c r="G260" s="84">
        <v>57</v>
      </c>
      <c r="H260" s="84">
        <v>78</v>
      </c>
      <c r="I260" s="84">
        <v>82</v>
      </c>
      <c r="J260" s="84">
        <v>103</v>
      </c>
      <c r="K260" s="84">
        <v>154</v>
      </c>
      <c r="L260" s="84"/>
      <c r="M260" s="84"/>
      <c r="N260" s="56">
        <v>16</v>
      </c>
      <c r="O260" s="84">
        <v>4</v>
      </c>
      <c r="P260" s="84">
        <v>4</v>
      </c>
      <c r="Q260" s="84">
        <v>5</v>
      </c>
      <c r="R260" s="84">
        <v>5</v>
      </c>
      <c r="S260" s="84">
        <v>2</v>
      </c>
      <c r="T260" s="84">
        <v>30</v>
      </c>
      <c r="U260" s="84">
        <v>11</v>
      </c>
      <c r="V260" s="84">
        <v>4</v>
      </c>
      <c r="W260" s="84">
        <v>7</v>
      </c>
      <c r="X260" s="84">
        <v>9</v>
      </c>
      <c r="Y260" s="84"/>
      <c r="Z260" s="84"/>
      <c r="AA260" s="56">
        <v>16</v>
      </c>
    </row>
    <row r="261" spans="1:29" x14ac:dyDescent="0.2">
      <c r="A261" s="56">
        <v>17</v>
      </c>
      <c r="B261" s="84">
        <v>2</v>
      </c>
      <c r="C261" s="84">
        <v>6</v>
      </c>
      <c r="D261" s="84">
        <v>10</v>
      </c>
      <c r="E261" s="84">
        <v>41</v>
      </c>
      <c r="F261" s="84">
        <v>44</v>
      </c>
      <c r="G261" s="84">
        <v>50</v>
      </c>
      <c r="H261" s="84">
        <v>55</v>
      </c>
      <c r="I261" s="84">
        <v>58</v>
      </c>
      <c r="J261" s="84">
        <v>62</v>
      </c>
      <c r="K261" s="84">
        <v>72</v>
      </c>
      <c r="L261" s="84"/>
      <c r="M261" s="84"/>
      <c r="N261" s="56">
        <v>17</v>
      </c>
      <c r="O261" s="84">
        <v>2</v>
      </c>
      <c r="P261" s="84">
        <v>4</v>
      </c>
      <c r="Q261" s="84">
        <v>4</v>
      </c>
      <c r="R261" s="84">
        <v>31</v>
      </c>
      <c r="S261" s="84">
        <v>3</v>
      </c>
      <c r="T261" s="84">
        <v>6</v>
      </c>
      <c r="U261" s="84">
        <v>4</v>
      </c>
      <c r="V261" s="84">
        <v>1</v>
      </c>
      <c r="W261" s="84">
        <v>2</v>
      </c>
      <c r="X261" s="84">
        <v>10</v>
      </c>
      <c r="Y261" s="84"/>
      <c r="Z261" s="84"/>
      <c r="AA261" s="56">
        <v>17</v>
      </c>
    </row>
    <row r="262" spans="1:29" x14ac:dyDescent="0.2">
      <c r="A262" s="56">
        <v>18</v>
      </c>
      <c r="B262" s="84">
        <v>40</v>
      </c>
      <c r="C262" s="84">
        <v>61</v>
      </c>
      <c r="D262" s="84">
        <v>65</v>
      </c>
      <c r="E262" s="84">
        <v>81</v>
      </c>
      <c r="F262" s="84">
        <v>87</v>
      </c>
      <c r="G262" s="84">
        <v>96</v>
      </c>
      <c r="H262" s="84">
        <v>109</v>
      </c>
      <c r="I262" s="84">
        <v>126</v>
      </c>
      <c r="J262" s="84">
        <v>136</v>
      </c>
      <c r="K262" s="84">
        <v>157</v>
      </c>
      <c r="L262" s="84"/>
      <c r="M262" s="84"/>
      <c r="N262" s="56">
        <v>18</v>
      </c>
      <c r="O262" s="84">
        <v>40</v>
      </c>
      <c r="P262" s="84">
        <v>20</v>
      </c>
      <c r="Q262" s="84">
        <v>4</v>
      </c>
      <c r="R262" s="84">
        <v>15</v>
      </c>
      <c r="S262" s="84">
        <v>6</v>
      </c>
      <c r="T262" s="84">
        <v>8</v>
      </c>
      <c r="U262" s="84">
        <v>11</v>
      </c>
      <c r="V262" s="84">
        <v>17</v>
      </c>
      <c r="W262" s="84">
        <v>10</v>
      </c>
      <c r="X262" s="84">
        <v>21</v>
      </c>
      <c r="Y262" s="84"/>
      <c r="Z262" s="84"/>
      <c r="AA262" s="56">
        <v>18</v>
      </c>
    </row>
    <row r="263" spans="1:29" x14ac:dyDescent="0.2">
      <c r="A263" s="56">
        <v>19</v>
      </c>
      <c r="B263" s="84">
        <v>15</v>
      </c>
      <c r="C263" s="84">
        <v>15</v>
      </c>
      <c r="D263" s="84">
        <v>19</v>
      </c>
      <c r="E263" s="84">
        <v>22</v>
      </c>
      <c r="F263" s="84">
        <v>22</v>
      </c>
      <c r="G263" s="84">
        <v>22</v>
      </c>
      <c r="H263" s="84">
        <v>34</v>
      </c>
      <c r="I263" s="84">
        <v>35</v>
      </c>
      <c r="J263" s="84">
        <v>35</v>
      </c>
      <c r="K263" s="84">
        <v>36</v>
      </c>
      <c r="L263" s="84"/>
      <c r="M263" s="84"/>
      <c r="N263" s="56">
        <v>19</v>
      </c>
      <c r="O263" s="84">
        <v>15</v>
      </c>
      <c r="P263" s="84">
        <v>0</v>
      </c>
      <c r="Q263" s="84">
        <v>4</v>
      </c>
      <c r="R263" s="84">
        <v>3</v>
      </c>
      <c r="S263" s="84">
        <v>0</v>
      </c>
      <c r="T263" s="84">
        <v>0</v>
      </c>
      <c r="U263" s="84">
        <v>12</v>
      </c>
      <c r="V263" s="84">
        <v>1</v>
      </c>
      <c r="W263" s="84">
        <v>0</v>
      </c>
      <c r="X263" s="84">
        <v>1</v>
      </c>
      <c r="Y263" s="84"/>
      <c r="Z263" s="84"/>
      <c r="AA263" s="56">
        <v>19</v>
      </c>
    </row>
    <row r="264" spans="1:29" x14ac:dyDescent="0.2">
      <c r="A264" s="56">
        <v>20</v>
      </c>
      <c r="B264" s="84">
        <v>11</v>
      </c>
      <c r="C264" s="84">
        <v>15</v>
      </c>
      <c r="D264" s="84">
        <v>26</v>
      </c>
      <c r="E264" s="84">
        <v>33</v>
      </c>
      <c r="F264" s="84">
        <v>45</v>
      </c>
      <c r="G264" s="84">
        <v>57</v>
      </c>
      <c r="H264" s="84">
        <v>63</v>
      </c>
      <c r="I264" s="84">
        <v>69</v>
      </c>
      <c r="J264" s="84">
        <v>82</v>
      </c>
      <c r="K264" s="84">
        <v>85</v>
      </c>
      <c r="L264" s="84"/>
      <c r="M264" s="84"/>
      <c r="N264" s="56">
        <v>20</v>
      </c>
      <c r="O264" s="84">
        <v>11</v>
      </c>
      <c r="P264" s="84">
        <v>4</v>
      </c>
      <c r="Q264" s="84">
        <v>11</v>
      </c>
      <c r="R264" s="84">
        <v>7</v>
      </c>
      <c r="S264" s="84">
        <v>12</v>
      </c>
      <c r="T264" s="84">
        <v>12</v>
      </c>
      <c r="U264" s="84">
        <v>6</v>
      </c>
      <c r="V264" s="84">
        <v>6</v>
      </c>
      <c r="W264" s="84">
        <v>13</v>
      </c>
      <c r="X264" s="84">
        <v>3</v>
      </c>
      <c r="Y264" s="84"/>
      <c r="Z264" s="84"/>
      <c r="AA264" s="56">
        <v>20</v>
      </c>
    </row>
    <row r="265" spans="1:29" x14ac:dyDescent="0.2">
      <c r="A265" s="56">
        <v>21</v>
      </c>
      <c r="B265" s="84">
        <v>99</v>
      </c>
      <c r="C265" s="84">
        <v>105</v>
      </c>
      <c r="D265" s="84">
        <v>109</v>
      </c>
      <c r="E265" s="84">
        <v>117</v>
      </c>
      <c r="F265" s="84">
        <v>119</v>
      </c>
      <c r="G265" s="84">
        <v>123</v>
      </c>
      <c r="H265" s="84">
        <v>131</v>
      </c>
      <c r="I265" s="84">
        <v>132</v>
      </c>
      <c r="J265" s="84">
        <v>143</v>
      </c>
      <c r="K265" s="84">
        <v>151</v>
      </c>
      <c r="L265" s="84"/>
      <c r="M265" s="84"/>
      <c r="N265" s="56">
        <v>21</v>
      </c>
      <c r="O265" s="84">
        <v>99</v>
      </c>
      <c r="P265" s="84">
        <v>1</v>
      </c>
      <c r="Q265" s="84">
        <v>4</v>
      </c>
      <c r="R265" s="84">
        <v>8</v>
      </c>
      <c r="S265" s="84">
        <v>0</v>
      </c>
      <c r="T265" s="84">
        <v>4</v>
      </c>
      <c r="U265" s="84">
        <v>8</v>
      </c>
      <c r="V265" s="84">
        <v>1</v>
      </c>
      <c r="W265" s="84">
        <v>9</v>
      </c>
      <c r="X265" s="84">
        <v>7</v>
      </c>
      <c r="Y265" s="84"/>
      <c r="Z265" s="84"/>
      <c r="AA265" s="56">
        <v>21</v>
      </c>
    </row>
    <row r="266" spans="1:29" x14ac:dyDescent="0.2">
      <c r="A266" s="56">
        <v>22</v>
      </c>
      <c r="B266" s="84">
        <v>8</v>
      </c>
      <c r="C266" s="84">
        <v>21</v>
      </c>
      <c r="D266" s="84">
        <v>31</v>
      </c>
      <c r="E266" s="84">
        <v>41</v>
      </c>
      <c r="F266" s="84">
        <v>50</v>
      </c>
      <c r="G266" s="84">
        <v>62</v>
      </c>
      <c r="H266" s="84">
        <v>76</v>
      </c>
      <c r="I266" s="84">
        <v>86</v>
      </c>
      <c r="J266" s="84">
        <v>102</v>
      </c>
      <c r="K266" s="84">
        <v>113</v>
      </c>
      <c r="L266" s="84"/>
      <c r="M266" s="84"/>
      <c r="N266" s="56">
        <v>22</v>
      </c>
      <c r="O266" s="84">
        <v>8</v>
      </c>
      <c r="P266" s="84">
        <v>13</v>
      </c>
      <c r="Q266" s="84">
        <v>10</v>
      </c>
      <c r="R266" s="84">
        <v>9</v>
      </c>
      <c r="S266" s="84">
        <v>9</v>
      </c>
      <c r="T266" s="84">
        <v>11</v>
      </c>
      <c r="U266" s="84">
        <v>14</v>
      </c>
      <c r="V266" s="84">
        <v>10</v>
      </c>
      <c r="W266" s="84">
        <v>16</v>
      </c>
      <c r="X266" s="84">
        <v>11</v>
      </c>
      <c r="Y266" s="84"/>
      <c r="Z266" s="84"/>
      <c r="AA266" s="56">
        <v>22</v>
      </c>
    </row>
    <row r="267" spans="1:29" x14ac:dyDescent="0.2">
      <c r="A267" s="56">
        <v>23</v>
      </c>
      <c r="B267" s="84">
        <v>51</v>
      </c>
      <c r="C267" s="84">
        <v>51</v>
      </c>
      <c r="D267" s="84">
        <v>51</v>
      </c>
      <c r="E267" s="84">
        <v>52</v>
      </c>
      <c r="F267" s="84">
        <v>53</v>
      </c>
      <c r="G267" s="84">
        <v>53</v>
      </c>
      <c r="H267" s="84">
        <v>53</v>
      </c>
      <c r="I267" s="84">
        <v>54</v>
      </c>
      <c r="J267" s="84">
        <v>54</v>
      </c>
      <c r="K267" s="84">
        <v>57</v>
      </c>
      <c r="L267" s="84"/>
      <c r="M267" s="84"/>
      <c r="N267" s="56">
        <v>23</v>
      </c>
      <c r="O267" s="84">
        <v>51</v>
      </c>
      <c r="P267" s="84">
        <v>0</v>
      </c>
      <c r="Q267" s="84">
        <v>0</v>
      </c>
      <c r="R267" s="84">
        <v>1</v>
      </c>
      <c r="S267" s="84">
        <v>1</v>
      </c>
      <c r="T267" s="84">
        <v>0</v>
      </c>
      <c r="U267" s="84">
        <v>0</v>
      </c>
      <c r="V267" s="84">
        <v>1</v>
      </c>
      <c r="W267" s="84">
        <v>0</v>
      </c>
      <c r="X267" s="84">
        <v>3</v>
      </c>
      <c r="Y267" s="84"/>
      <c r="Z267" s="84"/>
      <c r="AA267" s="56">
        <v>23</v>
      </c>
    </row>
    <row r="268" spans="1:29" x14ac:dyDescent="0.2">
      <c r="A268" s="56">
        <v>24</v>
      </c>
      <c r="B268" s="84">
        <v>15</v>
      </c>
      <c r="C268" s="84">
        <v>26</v>
      </c>
      <c r="D268" s="84">
        <v>48</v>
      </c>
      <c r="E268" s="84">
        <v>64</v>
      </c>
      <c r="F268" s="84">
        <v>79</v>
      </c>
      <c r="G268" s="84">
        <v>89</v>
      </c>
      <c r="H268" s="84">
        <v>97</v>
      </c>
      <c r="I268" s="84">
        <v>114</v>
      </c>
      <c r="J268" s="84">
        <v>132</v>
      </c>
      <c r="K268" s="84">
        <v>145</v>
      </c>
      <c r="L268" s="84"/>
      <c r="M268" s="84"/>
      <c r="N268" s="56">
        <v>24</v>
      </c>
      <c r="O268" s="84">
        <v>15</v>
      </c>
      <c r="P268" s="84">
        <v>11</v>
      </c>
      <c r="Q268" s="84">
        <v>22</v>
      </c>
      <c r="R268" s="84">
        <v>14</v>
      </c>
      <c r="S268" s="84">
        <v>15</v>
      </c>
      <c r="T268" s="84">
        <v>10</v>
      </c>
      <c r="U268" s="84">
        <v>5</v>
      </c>
      <c r="V268" s="84">
        <v>16</v>
      </c>
      <c r="W268" s="84">
        <v>16</v>
      </c>
      <c r="X268" s="84">
        <v>13</v>
      </c>
      <c r="Y268" s="84"/>
      <c r="Z268" s="84"/>
      <c r="AA268" s="56">
        <v>24</v>
      </c>
    </row>
    <row r="269" spans="1:29" x14ac:dyDescent="0.2">
      <c r="A269" s="72" t="s">
        <v>2</v>
      </c>
      <c r="B269" s="84">
        <v>526</v>
      </c>
      <c r="C269" s="84">
        <v>765</v>
      </c>
      <c r="D269" s="84">
        <v>1001</v>
      </c>
      <c r="E269" s="84">
        <v>1303</v>
      </c>
      <c r="F269" s="84">
        <v>1463</v>
      </c>
      <c r="G269" s="84">
        <v>1665</v>
      </c>
      <c r="H269" s="84">
        <v>2015</v>
      </c>
      <c r="I269" s="84">
        <v>2231</v>
      </c>
      <c r="J269" s="84">
        <v>2586</v>
      </c>
      <c r="K269" s="84">
        <v>2874</v>
      </c>
      <c r="L269" s="84"/>
      <c r="M269" s="84"/>
      <c r="N269" s="72" t="s">
        <v>2</v>
      </c>
      <c r="O269" s="84">
        <v>526</v>
      </c>
      <c r="P269" s="84">
        <v>228</v>
      </c>
      <c r="Q269" s="84">
        <v>212</v>
      </c>
      <c r="R269" s="84">
        <v>288</v>
      </c>
      <c r="S269" s="84">
        <v>141</v>
      </c>
      <c r="T269" s="84">
        <v>185</v>
      </c>
      <c r="U269" s="84">
        <v>293</v>
      </c>
      <c r="V269" s="84">
        <v>195</v>
      </c>
      <c r="W269" s="84">
        <v>249</v>
      </c>
      <c r="X269" s="84">
        <v>235</v>
      </c>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12</v>
      </c>
      <c r="D275" s="84">
        <v>20</v>
      </c>
      <c r="E275" s="84">
        <v>35</v>
      </c>
      <c r="F275" s="84">
        <v>39</v>
      </c>
      <c r="G275" s="84">
        <v>42</v>
      </c>
      <c r="H275" s="84">
        <v>57</v>
      </c>
      <c r="I275" s="84">
        <v>80</v>
      </c>
      <c r="J275" s="84">
        <v>88</v>
      </c>
      <c r="K275" s="84">
        <v>101</v>
      </c>
      <c r="L275" s="84"/>
      <c r="M275" s="84"/>
      <c r="N275" s="140">
        <v>1</v>
      </c>
      <c r="O275" s="84">
        <v>4</v>
      </c>
      <c r="P275" s="84">
        <v>8</v>
      </c>
      <c r="Q275" s="84">
        <v>8</v>
      </c>
      <c r="R275" s="84">
        <v>15</v>
      </c>
      <c r="S275" s="84">
        <v>0</v>
      </c>
      <c r="T275" s="84">
        <v>3</v>
      </c>
      <c r="U275" s="84">
        <v>14</v>
      </c>
      <c r="V275" s="84">
        <v>23</v>
      </c>
      <c r="W275" s="84">
        <v>7</v>
      </c>
      <c r="X275" s="84">
        <v>13</v>
      </c>
      <c r="Y275" s="84"/>
      <c r="Z275" s="84"/>
      <c r="AA275" s="65">
        <v>1</v>
      </c>
      <c r="AB275" s="82"/>
      <c r="AC275" s="83"/>
    </row>
    <row r="276" spans="1:29" x14ac:dyDescent="0.2">
      <c r="A276" s="65">
        <v>2</v>
      </c>
      <c r="B276" s="84">
        <v>7</v>
      </c>
      <c r="C276" s="84">
        <v>11</v>
      </c>
      <c r="D276" s="84">
        <v>13</v>
      </c>
      <c r="E276" s="84">
        <v>25</v>
      </c>
      <c r="F276" s="84">
        <v>26</v>
      </c>
      <c r="G276" s="84">
        <v>31</v>
      </c>
      <c r="H276" s="84">
        <v>33</v>
      </c>
      <c r="I276" s="84">
        <v>38</v>
      </c>
      <c r="J276" s="84">
        <v>45</v>
      </c>
      <c r="K276" s="84">
        <v>48</v>
      </c>
      <c r="L276" s="84"/>
      <c r="M276" s="84"/>
      <c r="N276" s="140">
        <v>2</v>
      </c>
      <c r="O276" s="84">
        <v>7</v>
      </c>
      <c r="P276" s="84">
        <v>4</v>
      </c>
      <c r="Q276" s="84">
        <v>2</v>
      </c>
      <c r="R276" s="84">
        <v>12</v>
      </c>
      <c r="S276" s="84">
        <v>1</v>
      </c>
      <c r="T276" s="84">
        <v>5</v>
      </c>
      <c r="U276" s="84">
        <v>2</v>
      </c>
      <c r="V276" s="84">
        <v>5</v>
      </c>
      <c r="W276" s="84">
        <v>7</v>
      </c>
      <c r="X276" s="84">
        <v>3</v>
      </c>
      <c r="Y276" s="84"/>
      <c r="Z276" s="84"/>
      <c r="AA276" s="65">
        <v>2</v>
      </c>
      <c r="AB276" s="82"/>
      <c r="AC276" s="83"/>
    </row>
    <row r="277" spans="1:29" x14ac:dyDescent="0.2">
      <c r="A277" s="65">
        <v>3</v>
      </c>
      <c r="B277" s="84">
        <v>3</v>
      </c>
      <c r="C277" s="84">
        <v>4</v>
      </c>
      <c r="D277" s="84">
        <v>5</v>
      </c>
      <c r="E277" s="84">
        <v>7</v>
      </c>
      <c r="F277" s="84">
        <v>8</v>
      </c>
      <c r="G277" s="84">
        <v>11</v>
      </c>
      <c r="H277" s="84">
        <v>12</v>
      </c>
      <c r="I277" s="84">
        <v>13</v>
      </c>
      <c r="J277" s="84">
        <v>13</v>
      </c>
      <c r="K277" s="84">
        <v>15</v>
      </c>
      <c r="L277" s="84"/>
      <c r="M277" s="84"/>
      <c r="N277" s="140">
        <v>3</v>
      </c>
      <c r="O277" s="84">
        <v>3</v>
      </c>
      <c r="P277" s="84">
        <v>1</v>
      </c>
      <c r="Q277" s="84">
        <v>1</v>
      </c>
      <c r="R277" s="84">
        <v>2</v>
      </c>
      <c r="S277" s="84">
        <v>1</v>
      </c>
      <c r="T277" s="84">
        <v>3</v>
      </c>
      <c r="U277" s="84">
        <v>1</v>
      </c>
      <c r="V277" s="84">
        <v>1</v>
      </c>
      <c r="W277" s="84">
        <v>0</v>
      </c>
      <c r="X277" s="84">
        <v>2</v>
      </c>
      <c r="Y277" s="84"/>
      <c r="Z277" s="84"/>
      <c r="AA277" s="65">
        <v>3</v>
      </c>
      <c r="AB277" s="82"/>
      <c r="AC277" s="83"/>
    </row>
    <row r="278" spans="1:29" x14ac:dyDescent="0.2">
      <c r="A278" s="65">
        <v>4</v>
      </c>
      <c r="B278" s="84">
        <v>1</v>
      </c>
      <c r="C278" s="84">
        <v>5</v>
      </c>
      <c r="D278" s="84">
        <v>13</v>
      </c>
      <c r="E278" s="84">
        <v>17</v>
      </c>
      <c r="F278" s="84">
        <v>19</v>
      </c>
      <c r="G278" s="84">
        <v>22</v>
      </c>
      <c r="H278" s="84">
        <v>28</v>
      </c>
      <c r="I278" s="84">
        <v>38</v>
      </c>
      <c r="J278" s="84">
        <v>44</v>
      </c>
      <c r="K278" s="84">
        <v>53</v>
      </c>
      <c r="L278" s="84"/>
      <c r="M278" s="84"/>
      <c r="N278" s="140">
        <v>4</v>
      </c>
      <c r="O278" s="84">
        <v>1</v>
      </c>
      <c r="P278" s="84">
        <v>2</v>
      </c>
      <c r="Q278" s="84">
        <v>6</v>
      </c>
      <c r="R278" s="84">
        <v>2</v>
      </c>
      <c r="S278" s="84">
        <v>1</v>
      </c>
      <c r="T278" s="84">
        <v>1</v>
      </c>
      <c r="U278" s="84">
        <v>4</v>
      </c>
      <c r="V278" s="84">
        <v>7</v>
      </c>
      <c r="W278" s="84">
        <v>5</v>
      </c>
      <c r="X278" s="84">
        <v>8</v>
      </c>
      <c r="Y278" s="84"/>
      <c r="Z278" s="84"/>
      <c r="AA278" s="65">
        <v>4</v>
      </c>
      <c r="AB278" s="82"/>
      <c r="AC278" s="83"/>
    </row>
    <row r="279" spans="1:29" x14ac:dyDescent="0.2">
      <c r="A279" s="65">
        <v>5</v>
      </c>
      <c r="B279" s="84">
        <v>4</v>
      </c>
      <c r="C279" s="84">
        <v>32</v>
      </c>
      <c r="D279" s="84">
        <v>34</v>
      </c>
      <c r="E279" s="84">
        <v>91</v>
      </c>
      <c r="F279" s="84">
        <v>91</v>
      </c>
      <c r="G279" s="84">
        <v>91</v>
      </c>
      <c r="H279" s="84">
        <v>94</v>
      </c>
      <c r="I279" s="84">
        <v>95</v>
      </c>
      <c r="J279" s="84">
        <v>96</v>
      </c>
      <c r="K279" s="84">
        <v>97</v>
      </c>
      <c r="L279" s="84"/>
      <c r="M279" s="84"/>
      <c r="N279" s="140">
        <v>5</v>
      </c>
      <c r="O279" s="84">
        <v>4</v>
      </c>
      <c r="P279" s="84">
        <v>27</v>
      </c>
      <c r="Q279" s="84">
        <v>1</v>
      </c>
      <c r="R279" s="84">
        <v>57</v>
      </c>
      <c r="S279" s="84">
        <v>0</v>
      </c>
      <c r="T279" s="84">
        <v>0</v>
      </c>
      <c r="U279" s="84">
        <v>3</v>
      </c>
      <c r="V279" s="84">
        <v>2</v>
      </c>
      <c r="W279" s="84">
        <v>0</v>
      </c>
      <c r="X279" s="84">
        <v>1</v>
      </c>
      <c r="Y279" s="84"/>
      <c r="Z279" s="84"/>
      <c r="AA279" s="65">
        <v>5</v>
      </c>
      <c r="AB279" s="82"/>
      <c r="AC279" s="83"/>
    </row>
    <row r="280" spans="1:29" x14ac:dyDescent="0.2">
      <c r="A280" s="65">
        <v>6</v>
      </c>
      <c r="B280" s="84">
        <v>4</v>
      </c>
      <c r="C280" s="84">
        <v>7</v>
      </c>
      <c r="D280" s="84">
        <v>8</v>
      </c>
      <c r="E280" s="84">
        <v>12</v>
      </c>
      <c r="F280" s="84">
        <v>12</v>
      </c>
      <c r="G280" s="84">
        <v>12</v>
      </c>
      <c r="H280" s="84">
        <v>14</v>
      </c>
      <c r="I280" s="84">
        <v>23</v>
      </c>
      <c r="J280" s="84">
        <v>27</v>
      </c>
      <c r="K280" s="84">
        <v>28</v>
      </c>
      <c r="L280" s="84"/>
      <c r="M280" s="84"/>
      <c r="N280" s="140">
        <v>6</v>
      </c>
      <c r="O280" s="84">
        <v>4</v>
      </c>
      <c r="P280" s="84">
        <v>3</v>
      </c>
      <c r="Q280" s="84">
        <v>1</v>
      </c>
      <c r="R280" s="84">
        <v>4</v>
      </c>
      <c r="S280" s="84">
        <v>0</v>
      </c>
      <c r="T280" s="84">
        <v>0</v>
      </c>
      <c r="U280" s="84">
        <v>2</v>
      </c>
      <c r="V280" s="84">
        <v>9</v>
      </c>
      <c r="W280" s="84">
        <v>3</v>
      </c>
      <c r="X280" s="84">
        <v>1</v>
      </c>
      <c r="Y280" s="84"/>
      <c r="Z280" s="84"/>
      <c r="AA280" s="65">
        <v>6</v>
      </c>
      <c r="AB280" s="82"/>
      <c r="AC280" s="83"/>
    </row>
    <row r="281" spans="1:29" x14ac:dyDescent="0.2">
      <c r="A281" s="65">
        <v>7</v>
      </c>
      <c r="B281" s="84">
        <v>1</v>
      </c>
      <c r="C281" s="84">
        <v>6</v>
      </c>
      <c r="D281" s="84">
        <v>6</v>
      </c>
      <c r="E281" s="84">
        <v>11</v>
      </c>
      <c r="F281" s="84">
        <v>15</v>
      </c>
      <c r="G281" s="84">
        <v>16</v>
      </c>
      <c r="H281" s="84">
        <v>16</v>
      </c>
      <c r="I281" s="84">
        <v>16</v>
      </c>
      <c r="J281" s="84">
        <v>25</v>
      </c>
      <c r="K281" s="84">
        <v>26</v>
      </c>
      <c r="L281" s="84"/>
      <c r="M281" s="84"/>
      <c r="N281" s="140">
        <v>7</v>
      </c>
      <c r="O281" s="84">
        <v>1</v>
      </c>
      <c r="P281" s="84">
        <v>5</v>
      </c>
      <c r="Q281" s="84">
        <v>0</v>
      </c>
      <c r="R281" s="84">
        <v>5</v>
      </c>
      <c r="S281" s="84">
        <v>4</v>
      </c>
      <c r="T281" s="84">
        <v>1</v>
      </c>
      <c r="U281" s="84">
        <v>0</v>
      </c>
      <c r="V281" s="84">
        <v>0</v>
      </c>
      <c r="W281" s="84">
        <v>9</v>
      </c>
      <c r="X281" s="84">
        <v>1</v>
      </c>
      <c r="Y281" s="84"/>
      <c r="Z281" s="84"/>
      <c r="AA281" s="65">
        <v>7</v>
      </c>
      <c r="AB281" s="82"/>
      <c r="AC281" s="83"/>
    </row>
    <row r="282" spans="1:29" x14ac:dyDescent="0.2">
      <c r="A282" s="65">
        <v>8</v>
      </c>
      <c r="B282" s="84">
        <v>27</v>
      </c>
      <c r="C282" s="84">
        <v>97</v>
      </c>
      <c r="D282" s="84">
        <v>142</v>
      </c>
      <c r="E282" s="84">
        <v>191</v>
      </c>
      <c r="F282" s="84">
        <v>208</v>
      </c>
      <c r="G282" s="84">
        <v>249</v>
      </c>
      <c r="H282" s="84">
        <v>296</v>
      </c>
      <c r="I282" s="84">
        <v>346</v>
      </c>
      <c r="J282" s="84">
        <v>421</v>
      </c>
      <c r="K282" s="84">
        <v>445</v>
      </c>
      <c r="L282" s="84"/>
      <c r="M282" s="84"/>
      <c r="N282" s="140">
        <v>8</v>
      </c>
      <c r="O282" s="84">
        <v>27</v>
      </c>
      <c r="P282" s="84">
        <v>71</v>
      </c>
      <c r="Q282" s="84">
        <v>45</v>
      </c>
      <c r="R282" s="84">
        <v>49</v>
      </c>
      <c r="S282" s="84">
        <v>17</v>
      </c>
      <c r="T282" s="84">
        <v>40</v>
      </c>
      <c r="U282" s="84">
        <v>39</v>
      </c>
      <c r="V282" s="84">
        <v>49</v>
      </c>
      <c r="W282" s="84">
        <v>63</v>
      </c>
      <c r="X282" s="84">
        <v>25</v>
      </c>
      <c r="Y282" s="84"/>
      <c r="Z282" s="84"/>
      <c r="AA282" s="65">
        <v>8</v>
      </c>
      <c r="AB282" s="82"/>
      <c r="AC282" s="83"/>
    </row>
    <row r="283" spans="1:29" x14ac:dyDescent="0.2">
      <c r="A283" s="65">
        <v>9</v>
      </c>
      <c r="B283" s="84">
        <v>15</v>
      </c>
      <c r="C283" s="84">
        <v>15</v>
      </c>
      <c r="D283" s="84">
        <v>18</v>
      </c>
      <c r="E283" s="84">
        <v>21</v>
      </c>
      <c r="F283" s="84">
        <v>30</v>
      </c>
      <c r="G283" s="84">
        <v>30</v>
      </c>
      <c r="H283" s="84">
        <v>36</v>
      </c>
      <c r="I283" s="84">
        <v>36</v>
      </c>
      <c r="J283" s="84">
        <v>39</v>
      </c>
      <c r="K283" s="84">
        <v>39</v>
      </c>
      <c r="L283" s="84"/>
      <c r="M283" s="84"/>
      <c r="N283" s="140">
        <v>9</v>
      </c>
      <c r="O283" s="84">
        <v>15</v>
      </c>
      <c r="P283" s="84">
        <v>0</v>
      </c>
      <c r="Q283" s="84">
        <v>3</v>
      </c>
      <c r="R283" s="84">
        <v>3</v>
      </c>
      <c r="S283" s="84">
        <v>9</v>
      </c>
      <c r="T283" s="84">
        <v>0</v>
      </c>
      <c r="U283" s="84">
        <v>6</v>
      </c>
      <c r="V283" s="84">
        <v>0</v>
      </c>
      <c r="W283" s="84">
        <v>3</v>
      </c>
      <c r="X283" s="84">
        <v>0</v>
      </c>
      <c r="Y283" s="84"/>
      <c r="Z283" s="84"/>
      <c r="AA283" s="65">
        <v>9</v>
      </c>
      <c r="AB283" s="82"/>
      <c r="AC283" s="83"/>
    </row>
    <row r="284" spans="1:29" x14ac:dyDescent="0.2">
      <c r="A284" s="65">
        <v>10</v>
      </c>
      <c r="B284" s="84">
        <v>6</v>
      </c>
      <c r="C284" s="84">
        <v>13</v>
      </c>
      <c r="D284" s="84">
        <v>21</v>
      </c>
      <c r="E284" s="84">
        <v>26</v>
      </c>
      <c r="F284" s="84">
        <v>36</v>
      </c>
      <c r="G284" s="84">
        <v>42</v>
      </c>
      <c r="H284" s="84">
        <v>50</v>
      </c>
      <c r="I284" s="84">
        <v>59</v>
      </c>
      <c r="J284" s="84">
        <v>61</v>
      </c>
      <c r="K284" s="84">
        <v>67</v>
      </c>
      <c r="L284" s="84"/>
      <c r="M284" s="84"/>
      <c r="N284" s="140">
        <v>10</v>
      </c>
      <c r="O284" s="84">
        <v>6</v>
      </c>
      <c r="P284" s="84">
        <v>7</v>
      </c>
      <c r="Q284" s="84">
        <v>8</v>
      </c>
      <c r="R284" s="84">
        <v>5</v>
      </c>
      <c r="S284" s="84">
        <v>10</v>
      </c>
      <c r="T284" s="84">
        <v>6</v>
      </c>
      <c r="U284" s="84">
        <v>8</v>
      </c>
      <c r="V284" s="84">
        <v>9</v>
      </c>
      <c r="W284" s="84">
        <v>3</v>
      </c>
      <c r="X284" s="84">
        <v>6</v>
      </c>
      <c r="Y284" s="84"/>
      <c r="Z284" s="84"/>
      <c r="AA284" s="65">
        <v>10</v>
      </c>
      <c r="AB284" s="82"/>
      <c r="AC284" s="83"/>
    </row>
    <row r="285" spans="1:29" x14ac:dyDescent="0.2">
      <c r="A285" s="65">
        <v>11</v>
      </c>
      <c r="B285" s="84">
        <v>0</v>
      </c>
      <c r="C285" s="84">
        <v>0</v>
      </c>
      <c r="D285" s="84">
        <v>36</v>
      </c>
      <c r="E285" s="84">
        <v>64</v>
      </c>
      <c r="F285" s="84">
        <v>103</v>
      </c>
      <c r="G285" s="84">
        <v>130</v>
      </c>
      <c r="H285" s="84">
        <v>186</v>
      </c>
      <c r="I285" s="84">
        <v>231</v>
      </c>
      <c r="J285" s="84">
        <v>257</v>
      </c>
      <c r="K285" s="84">
        <v>262</v>
      </c>
      <c r="L285" s="84"/>
      <c r="M285" s="84"/>
      <c r="N285" s="140">
        <v>11</v>
      </c>
      <c r="O285" s="84">
        <v>0</v>
      </c>
      <c r="P285" s="84">
        <v>0</v>
      </c>
      <c r="Q285" s="84">
        <v>5</v>
      </c>
      <c r="R285" s="84">
        <v>1</v>
      </c>
      <c r="S285" s="84">
        <v>0</v>
      </c>
      <c r="T285" s="84">
        <v>0</v>
      </c>
      <c r="U285" s="84">
        <v>0</v>
      </c>
      <c r="V285" s="84">
        <v>0</v>
      </c>
      <c r="W285" s="84">
        <v>0</v>
      </c>
      <c r="X285" s="84">
        <v>0</v>
      </c>
      <c r="Y285" s="84"/>
      <c r="Z285" s="84"/>
      <c r="AA285" s="65">
        <v>11</v>
      </c>
      <c r="AB285" s="82"/>
      <c r="AC285" s="83"/>
    </row>
    <row r="286" spans="1:29" x14ac:dyDescent="0.2">
      <c r="A286" s="65">
        <v>12</v>
      </c>
      <c r="B286" s="84">
        <v>37</v>
      </c>
      <c r="C286" s="84">
        <v>66</v>
      </c>
      <c r="D286" s="84">
        <v>89</v>
      </c>
      <c r="E286" s="84">
        <v>105</v>
      </c>
      <c r="F286" s="84">
        <v>140</v>
      </c>
      <c r="G286" s="84">
        <v>148</v>
      </c>
      <c r="H286" s="84">
        <v>175</v>
      </c>
      <c r="I286" s="84">
        <v>195</v>
      </c>
      <c r="J286" s="84">
        <v>220</v>
      </c>
      <c r="K286" s="84">
        <v>249</v>
      </c>
      <c r="L286" s="84"/>
      <c r="M286" s="84"/>
      <c r="N286" s="140">
        <v>12</v>
      </c>
      <c r="O286" s="84">
        <v>37</v>
      </c>
      <c r="P286" s="84">
        <v>29</v>
      </c>
      <c r="Q286" s="84">
        <v>22</v>
      </c>
      <c r="R286" s="84">
        <v>15</v>
      </c>
      <c r="S286" s="84">
        <v>35</v>
      </c>
      <c r="T286" s="84">
        <v>6</v>
      </c>
      <c r="U286" s="84">
        <v>25</v>
      </c>
      <c r="V286" s="84">
        <v>18</v>
      </c>
      <c r="W286" s="84">
        <v>25</v>
      </c>
      <c r="X286" s="84">
        <v>29</v>
      </c>
      <c r="Y286" s="84"/>
      <c r="Z286" s="84"/>
      <c r="AA286" s="65">
        <v>12</v>
      </c>
      <c r="AB286" s="82"/>
      <c r="AC286" s="83"/>
    </row>
    <row r="287" spans="1:29" x14ac:dyDescent="0.2">
      <c r="A287" s="65">
        <v>13</v>
      </c>
      <c r="B287" s="84">
        <v>2</v>
      </c>
      <c r="C287" s="84">
        <v>7</v>
      </c>
      <c r="D287" s="84">
        <v>13</v>
      </c>
      <c r="E287" s="84">
        <v>28</v>
      </c>
      <c r="F287" s="84">
        <v>34</v>
      </c>
      <c r="G287" s="84">
        <v>48</v>
      </c>
      <c r="H287" s="84">
        <v>51</v>
      </c>
      <c r="I287" s="84">
        <v>53</v>
      </c>
      <c r="J287" s="84">
        <v>65</v>
      </c>
      <c r="K287" s="84">
        <v>76</v>
      </c>
      <c r="L287" s="84"/>
      <c r="M287" s="84"/>
      <c r="N287" s="140">
        <v>13</v>
      </c>
      <c r="O287" s="84">
        <v>2</v>
      </c>
      <c r="P287" s="84">
        <v>4</v>
      </c>
      <c r="Q287" s="84">
        <v>5</v>
      </c>
      <c r="R287" s="84">
        <v>14</v>
      </c>
      <c r="S287" s="84">
        <v>6</v>
      </c>
      <c r="T287" s="84">
        <v>13</v>
      </c>
      <c r="U287" s="84">
        <v>2</v>
      </c>
      <c r="V287" s="84">
        <v>2</v>
      </c>
      <c r="W287" s="84">
        <v>11</v>
      </c>
      <c r="X287" s="84">
        <v>11</v>
      </c>
      <c r="Y287" s="84"/>
      <c r="Z287" s="84"/>
      <c r="AA287" s="65">
        <v>13</v>
      </c>
      <c r="AB287" s="82"/>
      <c r="AC287" s="83"/>
    </row>
    <row r="288" spans="1:29" x14ac:dyDescent="0.2">
      <c r="A288" s="65">
        <v>14</v>
      </c>
      <c r="B288" s="84">
        <v>140</v>
      </c>
      <c r="C288" s="84">
        <v>159</v>
      </c>
      <c r="D288" s="84">
        <v>197</v>
      </c>
      <c r="E288" s="84">
        <v>237</v>
      </c>
      <c r="F288" s="84">
        <v>258</v>
      </c>
      <c r="G288" s="84">
        <v>268</v>
      </c>
      <c r="H288" s="84">
        <v>298</v>
      </c>
      <c r="I288" s="84">
        <v>338</v>
      </c>
      <c r="J288" s="84">
        <v>422</v>
      </c>
      <c r="K288" s="84">
        <v>488</v>
      </c>
      <c r="L288" s="84"/>
      <c r="M288" s="84"/>
      <c r="N288" s="140">
        <v>14</v>
      </c>
      <c r="O288" s="84">
        <v>140</v>
      </c>
      <c r="P288" s="84">
        <v>19</v>
      </c>
      <c r="Q288" s="84">
        <v>38</v>
      </c>
      <c r="R288" s="84">
        <v>41</v>
      </c>
      <c r="S288" s="84">
        <v>21</v>
      </c>
      <c r="T288" s="84">
        <v>10</v>
      </c>
      <c r="U288" s="84">
        <v>30</v>
      </c>
      <c r="V288" s="84">
        <v>40</v>
      </c>
      <c r="W288" s="84">
        <v>33</v>
      </c>
      <c r="X288" s="84">
        <v>57</v>
      </c>
      <c r="Y288" s="84"/>
      <c r="Z288" s="84"/>
      <c r="AA288" s="65">
        <v>14</v>
      </c>
      <c r="AB288" s="82"/>
      <c r="AC288" s="83"/>
    </row>
    <row r="289" spans="1:29" x14ac:dyDescent="0.2">
      <c r="A289" s="65">
        <v>15</v>
      </c>
      <c r="B289" s="84">
        <v>48</v>
      </c>
      <c r="C289" s="84">
        <v>63</v>
      </c>
      <c r="D289" s="84">
        <v>78</v>
      </c>
      <c r="E289" s="84">
        <v>113</v>
      </c>
      <c r="F289" s="84">
        <v>121</v>
      </c>
      <c r="G289" s="84">
        <v>142</v>
      </c>
      <c r="H289" s="84">
        <v>250</v>
      </c>
      <c r="I289" s="84">
        <v>253</v>
      </c>
      <c r="J289" s="84">
        <v>274</v>
      </c>
      <c r="K289" s="84">
        <v>296</v>
      </c>
      <c r="L289" s="84"/>
      <c r="M289" s="84"/>
      <c r="N289" s="140">
        <v>15</v>
      </c>
      <c r="O289" s="84">
        <v>48</v>
      </c>
      <c r="P289" s="84">
        <v>15</v>
      </c>
      <c r="Q289" s="84">
        <v>15</v>
      </c>
      <c r="R289" s="84">
        <v>35</v>
      </c>
      <c r="S289" s="84">
        <v>8</v>
      </c>
      <c r="T289" s="84">
        <v>20</v>
      </c>
      <c r="U289" s="84">
        <v>108</v>
      </c>
      <c r="V289" s="84">
        <v>3</v>
      </c>
      <c r="W289" s="84">
        <v>21</v>
      </c>
      <c r="X289" s="84">
        <v>22</v>
      </c>
      <c r="Y289" s="84"/>
      <c r="Z289" s="84"/>
      <c r="AA289" s="65">
        <v>15</v>
      </c>
      <c r="AB289" s="82"/>
      <c r="AC289" s="83"/>
    </row>
    <row r="290" spans="1:29" x14ac:dyDescent="0.2">
      <c r="A290" s="65">
        <v>16</v>
      </c>
      <c r="B290" s="84">
        <v>5</v>
      </c>
      <c r="C290" s="84">
        <v>9</v>
      </c>
      <c r="D290" s="84">
        <v>18</v>
      </c>
      <c r="E290" s="84">
        <v>23</v>
      </c>
      <c r="F290" s="84">
        <v>25</v>
      </c>
      <c r="G290" s="84">
        <v>57</v>
      </c>
      <c r="H290" s="84">
        <v>78</v>
      </c>
      <c r="I290" s="84">
        <v>83</v>
      </c>
      <c r="J290" s="84">
        <v>103</v>
      </c>
      <c r="K290" s="84">
        <v>154</v>
      </c>
      <c r="L290" s="84"/>
      <c r="M290" s="84"/>
      <c r="N290" s="140">
        <v>16</v>
      </c>
      <c r="O290" s="84">
        <v>5</v>
      </c>
      <c r="P290" s="84">
        <v>4</v>
      </c>
      <c r="Q290" s="84">
        <v>5</v>
      </c>
      <c r="R290" s="84">
        <v>5</v>
      </c>
      <c r="S290" s="84">
        <v>2</v>
      </c>
      <c r="T290" s="84">
        <v>30</v>
      </c>
      <c r="U290" s="84">
        <v>11</v>
      </c>
      <c r="V290" s="84">
        <v>4</v>
      </c>
      <c r="W290" s="84">
        <v>7</v>
      </c>
      <c r="X290" s="84">
        <v>9</v>
      </c>
      <c r="Y290" s="84"/>
      <c r="Z290" s="84"/>
      <c r="AA290" s="65">
        <v>16</v>
      </c>
      <c r="AB290" s="82"/>
      <c r="AC290" s="83"/>
    </row>
    <row r="291" spans="1:29" x14ac:dyDescent="0.2">
      <c r="A291" s="65">
        <v>17</v>
      </c>
      <c r="B291" s="84">
        <v>3</v>
      </c>
      <c r="C291" s="84">
        <v>8</v>
      </c>
      <c r="D291" s="84">
        <v>13</v>
      </c>
      <c r="E291" s="84">
        <v>94</v>
      </c>
      <c r="F291" s="84">
        <v>96</v>
      </c>
      <c r="G291" s="84">
        <v>109</v>
      </c>
      <c r="H291" s="84">
        <v>114</v>
      </c>
      <c r="I291" s="84">
        <v>116</v>
      </c>
      <c r="J291" s="84">
        <v>119</v>
      </c>
      <c r="K291" s="84">
        <v>142</v>
      </c>
      <c r="L291" s="84"/>
      <c r="M291" s="84"/>
      <c r="N291" s="140">
        <v>17</v>
      </c>
      <c r="O291" s="84">
        <v>3</v>
      </c>
      <c r="P291" s="84">
        <v>5</v>
      </c>
      <c r="Q291" s="84">
        <v>5</v>
      </c>
      <c r="R291" s="84">
        <v>81</v>
      </c>
      <c r="S291" s="84">
        <v>3</v>
      </c>
      <c r="T291" s="84">
        <v>13</v>
      </c>
      <c r="U291" s="84">
        <v>5</v>
      </c>
      <c r="V291" s="84">
        <v>2</v>
      </c>
      <c r="W291" s="84">
        <v>3</v>
      </c>
      <c r="X291" s="84">
        <v>23</v>
      </c>
      <c r="Y291" s="84"/>
      <c r="Z291" s="84"/>
      <c r="AA291" s="65">
        <v>17</v>
      </c>
      <c r="AB291" s="82"/>
      <c r="AC291" s="83"/>
    </row>
    <row r="292" spans="1:29" x14ac:dyDescent="0.2">
      <c r="A292" s="65">
        <v>18</v>
      </c>
      <c r="B292" s="84">
        <v>45</v>
      </c>
      <c r="C292" s="84">
        <v>66</v>
      </c>
      <c r="D292" s="84">
        <v>71</v>
      </c>
      <c r="E292" s="84">
        <v>92</v>
      </c>
      <c r="F292" s="84">
        <v>98</v>
      </c>
      <c r="G292" s="84">
        <v>111</v>
      </c>
      <c r="H292" s="84">
        <v>124</v>
      </c>
      <c r="I292" s="84">
        <v>145</v>
      </c>
      <c r="J292" s="84">
        <v>159</v>
      </c>
      <c r="K292" s="84">
        <v>184</v>
      </c>
      <c r="L292" s="84"/>
      <c r="M292" s="84"/>
      <c r="N292" s="140">
        <v>18</v>
      </c>
      <c r="O292" s="84">
        <v>45</v>
      </c>
      <c r="P292" s="84">
        <v>21</v>
      </c>
      <c r="Q292" s="84">
        <v>5</v>
      </c>
      <c r="R292" s="84">
        <v>19</v>
      </c>
      <c r="S292" s="84">
        <v>6</v>
      </c>
      <c r="T292" s="84">
        <v>12</v>
      </c>
      <c r="U292" s="84">
        <v>13</v>
      </c>
      <c r="V292" s="84">
        <v>21</v>
      </c>
      <c r="W292" s="84">
        <v>14</v>
      </c>
      <c r="X292" s="84">
        <v>25</v>
      </c>
      <c r="Y292" s="84"/>
      <c r="Z292" s="84"/>
      <c r="AA292" s="65">
        <v>18</v>
      </c>
      <c r="AB292" s="82"/>
      <c r="AC292" s="83"/>
    </row>
    <row r="293" spans="1:29" x14ac:dyDescent="0.2">
      <c r="A293" s="65">
        <v>19</v>
      </c>
      <c r="B293" s="84">
        <v>17</v>
      </c>
      <c r="C293" s="84">
        <v>17</v>
      </c>
      <c r="D293" s="84">
        <v>22</v>
      </c>
      <c r="E293" s="84">
        <v>26</v>
      </c>
      <c r="F293" s="84">
        <v>26</v>
      </c>
      <c r="G293" s="84">
        <v>26</v>
      </c>
      <c r="H293" s="84">
        <v>38</v>
      </c>
      <c r="I293" s="84">
        <v>39</v>
      </c>
      <c r="J293" s="84">
        <v>39</v>
      </c>
      <c r="K293" s="84">
        <v>40</v>
      </c>
      <c r="L293" s="84"/>
      <c r="M293" s="84"/>
      <c r="N293" s="140">
        <v>19</v>
      </c>
      <c r="O293" s="84">
        <v>17</v>
      </c>
      <c r="P293" s="84">
        <v>0</v>
      </c>
      <c r="Q293" s="84">
        <v>5</v>
      </c>
      <c r="R293" s="84">
        <v>4</v>
      </c>
      <c r="S293" s="84">
        <v>0</v>
      </c>
      <c r="T293" s="84">
        <v>0</v>
      </c>
      <c r="U293" s="84">
        <v>12</v>
      </c>
      <c r="V293" s="84">
        <v>1</v>
      </c>
      <c r="W293" s="84">
        <v>0</v>
      </c>
      <c r="X293" s="84">
        <v>1</v>
      </c>
      <c r="Y293" s="84"/>
      <c r="Z293" s="84"/>
      <c r="AA293" s="65">
        <v>19</v>
      </c>
      <c r="AB293" s="82"/>
      <c r="AC293" s="83"/>
    </row>
    <row r="294" spans="1:29" x14ac:dyDescent="0.2">
      <c r="A294" s="65">
        <v>20</v>
      </c>
      <c r="B294" s="84">
        <v>11</v>
      </c>
      <c r="C294" s="84">
        <v>15</v>
      </c>
      <c r="D294" s="84">
        <v>28</v>
      </c>
      <c r="E294" s="84">
        <v>37</v>
      </c>
      <c r="F294" s="84">
        <v>51</v>
      </c>
      <c r="G294" s="84">
        <v>64</v>
      </c>
      <c r="H294" s="84">
        <v>71</v>
      </c>
      <c r="I294" s="84">
        <v>77</v>
      </c>
      <c r="J294" s="84">
        <v>91</v>
      </c>
      <c r="K294" s="84">
        <v>96</v>
      </c>
      <c r="L294" s="84"/>
      <c r="M294" s="84"/>
      <c r="N294" s="140">
        <v>20</v>
      </c>
      <c r="O294" s="84">
        <v>11</v>
      </c>
      <c r="P294" s="84">
        <v>4</v>
      </c>
      <c r="Q294" s="84">
        <v>13</v>
      </c>
      <c r="R294" s="84">
        <v>9</v>
      </c>
      <c r="S294" s="84">
        <v>14</v>
      </c>
      <c r="T294" s="84">
        <v>13</v>
      </c>
      <c r="U294" s="84">
        <v>7</v>
      </c>
      <c r="V294" s="84">
        <v>6</v>
      </c>
      <c r="W294" s="84">
        <v>14</v>
      </c>
      <c r="X294" s="84">
        <v>5</v>
      </c>
      <c r="Y294" s="84"/>
      <c r="Z294" s="84"/>
      <c r="AA294" s="65">
        <v>20</v>
      </c>
      <c r="AB294" s="82"/>
      <c r="AC294" s="83"/>
    </row>
    <row r="295" spans="1:29" x14ac:dyDescent="0.2">
      <c r="A295" s="65">
        <v>21</v>
      </c>
      <c r="B295" s="84">
        <v>104</v>
      </c>
      <c r="C295" s="84">
        <v>105</v>
      </c>
      <c r="D295" s="84">
        <v>109</v>
      </c>
      <c r="E295" s="84">
        <v>119</v>
      </c>
      <c r="F295" s="84">
        <v>119</v>
      </c>
      <c r="G295" s="84">
        <v>123</v>
      </c>
      <c r="H295" s="84">
        <v>131</v>
      </c>
      <c r="I295" s="84">
        <v>133</v>
      </c>
      <c r="J295" s="84">
        <v>143</v>
      </c>
      <c r="K295" s="84">
        <v>151</v>
      </c>
      <c r="L295" s="84"/>
      <c r="M295" s="84"/>
      <c r="N295" s="140">
        <v>21</v>
      </c>
      <c r="O295" s="84">
        <v>104</v>
      </c>
      <c r="P295" s="84">
        <v>1</v>
      </c>
      <c r="Q295" s="84">
        <v>4</v>
      </c>
      <c r="R295" s="84">
        <v>8</v>
      </c>
      <c r="S295" s="84">
        <v>0</v>
      </c>
      <c r="T295" s="84">
        <v>4</v>
      </c>
      <c r="U295" s="84">
        <v>8</v>
      </c>
      <c r="V295" s="84">
        <v>2</v>
      </c>
      <c r="W295" s="84">
        <v>9</v>
      </c>
      <c r="X295" s="84">
        <v>7</v>
      </c>
      <c r="Y295" s="84"/>
      <c r="Z295" s="84"/>
      <c r="AA295" s="65">
        <v>21</v>
      </c>
      <c r="AB295" s="82"/>
      <c r="AC295" s="83"/>
    </row>
    <row r="296" spans="1:29" x14ac:dyDescent="0.2">
      <c r="A296" s="65">
        <v>22</v>
      </c>
      <c r="B296" s="84">
        <v>11</v>
      </c>
      <c r="C296" s="84">
        <v>24</v>
      </c>
      <c r="D296" s="84">
        <v>37</v>
      </c>
      <c r="E296" s="84">
        <v>53</v>
      </c>
      <c r="F296" s="84">
        <v>63</v>
      </c>
      <c r="G296" s="84">
        <v>82</v>
      </c>
      <c r="H296" s="84">
        <v>100</v>
      </c>
      <c r="I296" s="84">
        <v>116</v>
      </c>
      <c r="J296" s="84">
        <v>143</v>
      </c>
      <c r="K296" s="84">
        <v>166</v>
      </c>
      <c r="L296" s="84"/>
      <c r="M296" s="84"/>
      <c r="N296" s="140">
        <v>22</v>
      </c>
      <c r="O296" s="84">
        <v>11</v>
      </c>
      <c r="P296" s="84">
        <v>13</v>
      </c>
      <c r="Q296" s="84">
        <v>13</v>
      </c>
      <c r="R296" s="84">
        <v>15</v>
      </c>
      <c r="S296" s="84">
        <v>10</v>
      </c>
      <c r="T296" s="84">
        <v>18</v>
      </c>
      <c r="U296" s="84">
        <v>18</v>
      </c>
      <c r="V296" s="84">
        <v>15</v>
      </c>
      <c r="W296" s="84">
        <v>27</v>
      </c>
      <c r="X296" s="84">
        <v>23</v>
      </c>
      <c r="Y296" s="84"/>
      <c r="Z296" s="84"/>
      <c r="AA296" s="65">
        <v>22</v>
      </c>
      <c r="AB296" s="82"/>
      <c r="AC296" s="83"/>
    </row>
    <row r="297" spans="1:29" x14ac:dyDescent="0.2">
      <c r="A297" s="65">
        <v>23</v>
      </c>
      <c r="B297" s="84">
        <v>53</v>
      </c>
      <c r="C297" s="84">
        <v>54</v>
      </c>
      <c r="D297" s="84">
        <v>54</v>
      </c>
      <c r="E297" s="84">
        <v>64</v>
      </c>
      <c r="F297" s="84">
        <v>74</v>
      </c>
      <c r="G297" s="84">
        <v>77</v>
      </c>
      <c r="H297" s="84">
        <v>80</v>
      </c>
      <c r="I297" s="84">
        <v>90</v>
      </c>
      <c r="J297" s="84">
        <v>96</v>
      </c>
      <c r="K297" s="84">
        <v>110</v>
      </c>
      <c r="L297" s="84"/>
      <c r="M297" s="84"/>
      <c r="N297" s="140">
        <v>23</v>
      </c>
      <c r="O297" s="84">
        <v>53</v>
      </c>
      <c r="P297" s="84">
        <v>1</v>
      </c>
      <c r="Q297" s="84">
        <v>0</v>
      </c>
      <c r="R297" s="84">
        <v>10</v>
      </c>
      <c r="S297" s="84">
        <v>9</v>
      </c>
      <c r="T297" s="84">
        <v>3</v>
      </c>
      <c r="U297" s="84">
        <v>3</v>
      </c>
      <c r="V297" s="84">
        <v>10</v>
      </c>
      <c r="W297" s="84">
        <v>6</v>
      </c>
      <c r="X297" s="84">
        <v>11</v>
      </c>
      <c r="Y297" s="84"/>
      <c r="Z297" s="84"/>
      <c r="AA297" s="65">
        <v>23</v>
      </c>
      <c r="AB297" s="82"/>
      <c r="AC297" s="83"/>
    </row>
    <row r="298" spans="1:29" x14ac:dyDescent="0.2">
      <c r="A298" s="65">
        <v>24</v>
      </c>
      <c r="B298" s="84">
        <v>15</v>
      </c>
      <c r="C298" s="84">
        <v>27</v>
      </c>
      <c r="D298" s="84">
        <v>51</v>
      </c>
      <c r="E298" s="84">
        <v>73</v>
      </c>
      <c r="F298" s="84">
        <v>94</v>
      </c>
      <c r="G298" s="84">
        <v>106</v>
      </c>
      <c r="H298" s="84">
        <v>111</v>
      </c>
      <c r="I298" s="84">
        <v>128</v>
      </c>
      <c r="J298" s="84">
        <v>144</v>
      </c>
      <c r="K298" s="84">
        <v>162</v>
      </c>
      <c r="L298" s="84"/>
      <c r="M298" s="84"/>
      <c r="N298" s="140">
        <v>24</v>
      </c>
      <c r="O298" s="84">
        <v>15</v>
      </c>
      <c r="P298" s="84">
        <v>12</v>
      </c>
      <c r="Q298" s="84">
        <v>23</v>
      </c>
      <c r="R298" s="84">
        <v>15</v>
      </c>
      <c r="S298" s="84">
        <v>18</v>
      </c>
      <c r="T298" s="84">
        <v>13</v>
      </c>
      <c r="U298" s="84">
        <v>5</v>
      </c>
      <c r="V298" s="84">
        <v>16</v>
      </c>
      <c r="W298" s="84">
        <v>16</v>
      </c>
      <c r="X298" s="84">
        <v>16</v>
      </c>
      <c r="Y298" s="84"/>
      <c r="Z298" s="84"/>
      <c r="AA298" s="65">
        <v>24</v>
      </c>
      <c r="AB298" s="82"/>
      <c r="AC298" s="83"/>
    </row>
    <row r="299" spans="1:29" x14ac:dyDescent="0.2">
      <c r="A299" s="72" t="s">
        <v>2</v>
      </c>
      <c r="B299" s="84">
        <v>563</v>
      </c>
      <c r="C299" s="84">
        <v>822</v>
      </c>
      <c r="D299" s="84">
        <v>1096</v>
      </c>
      <c r="E299" s="84">
        <v>1564</v>
      </c>
      <c r="F299" s="84">
        <v>1786</v>
      </c>
      <c r="G299" s="84">
        <v>2037</v>
      </c>
      <c r="H299" s="84">
        <v>2443</v>
      </c>
      <c r="I299" s="84">
        <v>2741</v>
      </c>
      <c r="J299" s="84">
        <v>3134</v>
      </c>
      <c r="K299" s="84">
        <v>3495</v>
      </c>
      <c r="L299" s="84"/>
      <c r="M299" s="84"/>
      <c r="N299" s="72" t="s">
        <v>2</v>
      </c>
      <c r="O299" s="84">
        <v>563</v>
      </c>
      <c r="P299" s="84">
        <v>256</v>
      </c>
      <c r="Q299" s="84">
        <v>233</v>
      </c>
      <c r="R299" s="84">
        <v>426</v>
      </c>
      <c r="S299" s="84">
        <v>175</v>
      </c>
      <c r="T299" s="84">
        <v>214</v>
      </c>
      <c r="U299" s="84">
        <v>326</v>
      </c>
      <c r="V299" s="84">
        <v>245</v>
      </c>
      <c r="W299" s="84">
        <v>286</v>
      </c>
      <c r="X299" s="84">
        <v>299</v>
      </c>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4</v>
      </c>
      <c r="C305" s="84">
        <v>11</v>
      </c>
      <c r="D305" s="84">
        <v>18</v>
      </c>
      <c r="E305" s="84">
        <v>31</v>
      </c>
      <c r="F305" s="84">
        <v>35</v>
      </c>
      <c r="G305" s="84">
        <v>37</v>
      </c>
      <c r="H305" s="84">
        <v>46</v>
      </c>
      <c r="I305" s="84">
        <v>59</v>
      </c>
      <c r="J305" s="84">
        <v>67</v>
      </c>
      <c r="K305" s="84">
        <v>72</v>
      </c>
      <c r="L305" s="84"/>
      <c r="M305" s="84"/>
      <c r="N305" s="56">
        <v>1</v>
      </c>
      <c r="O305" s="84">
        <v>4</v>
      </c>
      <c r="P305" s="84">
        <v>7</v>
      </c>
      <c r="Q305" s="84">
        <v>7</v>
      </c>
      <c r="R305" s="84">
        <v>13</v>
      </c>
      <c r="S305" s="84">
        <v>0</v>
      </c>
      <c r="T305" s="84">
        <v>2</v>
      </c>
      <c r="U305" s="84">
        <v>8</v>
      </c>
      <c r="V305" s="84">
        <v>13</v>
      </c>
      <c r="W305" s="84">
        <v>7</v>
      </c>
      <c r="X305" s="84">
        <v>5</v>
      </c>
      <c r="Y305" s="84"/>
      <c r="Z305" s="84"/>
      <c r="AA305" s="56">
        <v>1</v>
      </c>
      <c r="AB305" s="82"/>
      <c r="AC305" s="83"/>
    </row>
    <row r="306" spans="1:29" x14ac:dyDescent="0.2">
      <c r="A306" s="56">
        <v>2</v>
      </c>
      <c r="B306" s="84">
        <v>7</v>
      </c>
      <c r="C306" s="84">
        <v>11</v>
      </c>
      <c r="D306" s="84">
        <v>12</v>
      </c>
      <c r="E306" s="84">
        <v>24</v>
      </c>
      <c r="F306" s="84">
        <v>25</v>
      </c>
      <c r="G306" s="84">
        <v>30</v>
      </c>
      <c r="H306" s="84">
        <v>32</v>
      </c>
      <c r="I306" s="84">
        <v>37</v>
      </c>
      <c r="J306" s="84">
        <v>44</v>
      </c>
      <c r="K306" s="84">
        <v>47</v>
      </c>
      <c r="L306" s="84"/>
      <c r="M306" s="84"/>
      <c r="N306" s="56">
        <v>2</v>
      </c>
      <c r="O306" s="84">
        <v>7</v>
      </c>
      <c r="P306" s="84">
        <v>4</v>
      </c>
      <c r="Q306" s="84">
        <v>1</v>
      </c>
      <c r="R306" s="84">
        <v>12</v>
      </c>
      <c r="S306" s="84">
        <v>1</v>
      </c>
      <c r="T306" s="84">
        <v>5</v>
      </c>
      <c r="U306" s="84">
        <v>2</v>
      </c>
      <c r="V306" s="84">
        <v>5</v>
      </c>
      <c r="W306" s="84">
        <v>7</v>
      </c>
      <c r="X306" s="84">
        <v>3</v>
      </c>
      <c r="Y306" s="84"/>
      <c r="Z306" s="84"/>
      <c r="AA306" s="56">
        <v>2</v>
      </c>
      <c r="AB306" s="82"/>
      <c r="AC306" s="83"/>
    </row>
    <row r="307" spans="1:29" x14ac:dyDescent="0.2">
      <c r="A307" s="56">
        <v>3</v>
      </c>
      <c r="B307" s="84">
        <v>3</v>
      </c>
      <c r="C307" s="84">
        <v>4</v>
      </c>
      <c r="D307" s="84">
        <v>5</v>
      </c>
      <c r="E307" s="84">
        <v>7</v>
      </c>
      <c r="F307" s="84">
        <v>8</v>
      </c>
      <c r="G307" s="84">
        <v>11</v>
      </c>
      <c r="H307" s="84">
        <v>12</v>
      </c>
      <c r="I307" s="84">
        <v>13</v>
      </c>
      <c r="J307" s="84">
        <v>13</v>
      </c>
      <c r="K307" s="84">
        <v>15</v>
      </c>
      <c r="L307" s="84"/>
      <c r="M307" s="84"/>
      <c r="N307" s="56">
        <v>3</v>
      </c>
      <c r="O307" s="84">
        <v>3</v>
      </c>
      <c r="P307" s="84">
        <v>1</v>
      </c>
      <c r="Q307" s="84">
        <v>1</v>
      </c>
      <c r="R307" s="84">
        <v>2</v>
      </c>
      <c r="S307" s="84">
        <v>1</v>
      </c>
      <c r="T307" s="84">
        <v>3</v>
      </c>
      <c r="U307" s="84">
        <v>1</v>
      </c>
      <c r="V307" s="84">
        <v>1</v>
      </c>
      <c r="W307" s="84">
        <v>0</v>
      </c>
      <c r="X307" s="84">
        <v>2</v>
      </c>
      <c r="Y307" s="84"/>
      <c r="Z307" s="84"/>
      <c r="AA307" s="56">
        <v>3</v>
      </c>
      <c r="AB307" s="82"/>
      <c r="AC307" s="83"/>
    </row>
    <row r="308" spans="1:29" x14ac:dyDescent="0.2">
      <c r="A308" s="56">
        <v>4</v>
      </c>
      <c r="B308" s="84">
        <v>1</v>
      </c>
      <c r="C308" s="84">
        <v>4</v>
      </c>
      <c r="D308" s="84">
        <v>12</v>
      </c>
      <c r="E308" s="84">
        <v>16</v>
      </c>
      <c r="F308" s="84">
        <v>18</v>
      </c>
      <c r="G308" s="84">
        <v>21</v>
      </c>
      <c r="H308" s="84">
        <v>27</v>
      </c>
      <c r="I308" s="84">
        <v>35</v>
      </c>
      <c r="J308" s="84">
        <v>41</v>
      </c>
      <c r="K308" s="84">
        <v>49</v>
      </c>
      <c r="L308" s="84"/>
      <c r="M308" s="84"/>
      <c r="N308" s="56">
        <v>4</v>
      </c>
      <c r="O308" s="84">
        <v>1</v>
      </c>
      <c r="P308" s="84">
        <v>1</v>
      </c>
      <c r="Q308" s="84">
        <v>6</v>
      </c>
      <c r="R308" s="84">
        <v>2</v>
      </c>
      <c r="S308" s="84">
        <v>1</v>
      </c>
      <c r="T308" s="84">
        <v>1</v>
      </c>
      <c r="U308" s="84">
        <v>4</v>
      </c>
      <c r="V308" s="84">
        <v>6</v>
      </c>
      <c r="W308" s="84">
        <v>5</v>
      </c>
      <c r="X308" s="84">
        <v>7</v>
      </c>
      <c r="Y308" s="84"/>
      <c r="Z308" s="84"/>
      <c r="AA308" s="56">
        <v>4</v>
      </c>
      <c r="AB308" s="82"/>
      <c r="AC308" s="83"/>
    </row>
    <row r="309" spans="1:29" x14ac:dyDescent="0.2">
      <c r="A309" s="56">
        <v>5</v>
      </c>
      <c r="B309" s="84">
        <v>3</v>
      </c>
      <c r="C309" s="84">
        <v>21</v>
      </c>
      <c r="D309" s="84">
        <v>22</v>
      </c>
      <c r="E309" s="84">
        <v>25</v>
      </c>
      <c r="F309" s="84">
        <v>25</v>
      </c>
      <c r="G309" s="84">
        <v>25</v>
      </c>
      <c r="H309" s="84">
        <v>27</v>
      </c>
      <c r="I309" s="84">
        <v>31</v>
      </c>
      <c r="J309" s="84">
        <v>35</v>
      </c>
      <c r="K309" s="84">
        <v>35</v>
      </c>
      <c r="L309" s="84"/>
      <c r="M309" s="84"/>
      <c r="N309" s="56">
        <v>5</v>
      </c>
      <c r="O309" s="84">
        <v>3</v>
      </c>
      <c r="P309" s="84">
        <v>18</v>
      </c>
      <c r="Q309" s="84">
        <v>0</v>
      </c>
      <c r="R309" s="84">
        <v>3</v>
      </c>
      <c r="S309" s="84">
        <v>0</v>
      </c>
      <c r="T309" s="84">
        <v>0</v>
      </c>
      <c r="U309" s="84">
        <v>2</v>
      </c>
      <c r="V309" s="84">
        <v>2</v>
      </c>
      <c r="W309" s="84">
        <v>0</v>
      </c>
      <c r="X309" s="84">
        <v>0</v>
      </c>
      <c r="Y309" s="84"/>
      <c r="Z309" s="84"/>
      <c r="AA309" s="56">
        <v>5</v>
      </c>
      <c r="AB309" s="82"/>
      <c r="AC309" s="83"/>
    </row>
    <row r="310" spans="1:29" x14ac:dyDescent="0.2">
      <c r="A310" s="56">
        <v>6</v>
      </c>
      <c r="B310" s="84">
        <v>4</v>
      </c>
      <c r="C310" s="84">
        <v>6</v>
      </c>
      <c r="D310" s="84">
        <v>7</v>
      </c>
      <c r="E310" s="84">
        <v>10</v>
      </c>
      <c r="F310" s="84">
        <v>10</v>
      </c>
      <c r="G310" s="84">
        <v>10</v>
      </c>
      <c r="H310" s="84">
        <v>10</v>
      </c>
      <c r="I310" s="84">
        <v>10</v>
      </c>
      <c r="J310" s="84">
        <v>12</v>
      </c>
      <c r="K310" s="84">
        <v>13</v>
      </c>
      <c r="L310" s="84"/>
      <c r="M310" s="84"/>
      <c r="N310" s="56">
        <v>6</v>
      </c>
      <c r="O310" s="84">
        <v>4</v>
      </c>
      <c r="P310" s="84">
        <v>2</v>
      </c>
      <c r="Q310" s="84">
        <v>1</v>
      </c>
      <c r="R310" s="84">
        <v>3</v>
      </c>
      <c r="S310" s="84">
        <v>0</v>
      </c>
      <c r="T310" s="84">
        <v>0</v>
      </c>
      <c r="U310" s="84">
        <v>0</v>
      </c>
      <c r="V310" s="84">
        <v>0</v>
      </c>
      <c r="W310" s="84">
        <v>2</v>
      </c>
      <c r="X310" s="84">
        <v>1</v>
      </c>
      <c r="Y310" s="84"/>
      <c r="Z310" s="84"/>
      <c r="AA310" s="56">
        <v>6</v>
      </c>
      <c r="AB310" s="82"/>
      <c r="AC310" s="83"/>
    </row>
    <row r="311" spans="1:29" x14ac:dyDescent="0.2">
      <c r="A311" s="56">
        <v>7</v>
      </c>
      <c r="B311" s="84">
        <v>1</v>
      </c>
      <c r="C311" s="84">
        <v>6</v>
      </c>
      <c r="D311" s="84">
        <v>6</v>
      </c>
      <c r="E311" s="84">
        <v>11</v>
      </c>
      <c r="F311" s="84">
        <v>14</v>
      </c>
      <c r="G311" s="84">
        <v>15</v>
      </c>
      <c r="H311" s="84">
        <v>15</v>
      </c>
      <c r="I311" s="84">
        <v>15</v>
      </c>
      <c r="J311" s="84">
        <v>24</v>
      </c>
      <c r="K311" s="84">
        <v>25</v>
      </c>
      <c r="L311" s="84"/>
      <c r="M311" s="84"/>
      <c r="N311" s="56">
        <v>7</v>
      </c>
      <c r="O311" s="84">
        <v>1</v>
      </c>
      <c r="P311" s="84">
        <v>5</v>
      </c>
      <c r="Q311" s="84">
        <v>0</v>
      </c>
      <c r="R311" s="84">
        <v>5</v>
      </c>
      <c r="S311" s="84">
        <v>3</v>
      </c>
      <c r="T311" s="84">
        <v>1</v>
      </c>
      <c r="U311" s="84">
        <v>0</v>
      </c>
      <c r="V311" s="84">
        <v>0</v>
      </c>
      <c r="W311" s="84">
        <v>9</v>
      </c>
      <c r="X311" s="84">
        <v>1</v>
      </c>
      <c r="Y311" s="84"/>
      <c r="Z311" s="84"/>
      <c r="AA311" s="56">
        <v>7</v>
      </c>
      <c r="AB311" s="82"/>
      <c r="AC311" s="83"/>
    </row>
    <row r="312" spans="1:29" x14ac:dyDescent="0.2">
      <c r="A312" s="56">
        <v>8</v>
      </c>
      <c r="B312" s="84">
        <v>27</v>
      </c>
      <c r="C312" s="84">
        <v>94</v>
      </c>
      <c r="D312" s="84">
        <v>135</v>
      </c>
      <c r="E312" s="84">
        <v>169</v>
      </c>
      <c r="F312" s="84">
        <v>182</v>
      </c>
      <c r="G312" s="84">
        <v>222</v>
      </c>
      <c r="H312" s="84">
        <v>267</v>
      </c>
      <c r="I312" s="84">
        <v>310</v>
      </c>
      <c r="J312" s="84">
        <v>385</v>
      </c>
      <c r="K312" s="84">
        <v>404</v>
      </c>
      <c r="L312" s="84"/>
      <c r="M312" s="84"/>
      <c r="N312" s="56">
        <v>8</v>
      </c>
      <c r="O312" s="84">
        <v>27</v>
      </c>
      <c r="P312" s="84">
        <v>68</v>
      </c>
      <c r="Q312" s="84">
        <v>41</v>
      </c>
      <c r="R312" s="84">
        <v>34</v>
      </c>
      <c r="S312" s="84">
        <v>13</v>
      </c>
      <c r="T312" s="84">
        <v>39</v>
      </c>
      <c r="U312" s="84">
        <v>37</v>
      </c>
      <c r="V312" s="84">
        <v>42</v>
      </c>
      <c r="W312" s="84">
        <v>62</v>
      </c>
      <c r="X312" s="84">
        <v>20</v>
      </c>
      <c r="Y312" s="84"/>
      <c r="Z312" s="84"/>
      <c r="AA312" s="56">
        <v>8</v>
      </c>
      <c r="AB312" s="82"/>
      <c r="AC312" s="83"/>
    </row>
    <row r="313" spans="1:29" x14ac:dyDescent="0.2">
      <c r="A313" s="56">
        <v>9</v>
      </c>
      <c r="B313" s="84">
        <v>11</v>
      </c>
      <c r="C313" s="84">
        <v>11</v>
      </c>
      <c r="D313" s="84">
        <v>14</v>
      </c>
      <c r="E313" s="84">
        <v>16</v>
      </c>
      <c r="F313" s="84">
        <v>23</v>
      </c>
      <c r="G313" s="84">
        <v>23</v>
      </c>
      <c r="H313" s="84">
        <v>27</v>
      </c>
      <c r="I313" s="84">
        <v>27</v>
      </c>
      <c r="J313" s="84">
        <v>29</v>
      </c>
      <c r="K313" s="84">
        <v>29</v>
      </c>
      <c r="L313" s="84"/>
      <c r="M313" s="84"/>
      <c r="N313" s="56">
        <v>9</v>
      </c>
      <c r="O313" s="84">
        <v>11</v>
      </c>
      <c r="P313" s="84">
        <v>0</v>
      </c>
      <c r="Q313" s="84">
        <v>3</v>
      </c>
      <c r="R313" s="84">
        <v>2</v>
      </c>
      <c r="S313" s="84">
        <v>7</v>
      </c>
      <c r="T313" s="84">
        <v>0</v>
      </c>
      <c r="U313" s="84">
        <v>4</v>
      </c>
      <c r="V313" s="84">
        <v>0</v>
      </c>
      <c r="W313" s="84">
        <v>2</v>
      </c>
      <c r="X313" s="84">
        <v>0</v>
      </c>
      <c r="Y313" s="84"/>
      <c r="Z313" s="84"/>
      <c r="AA313" s="56">
        <v>9</v>
      </c>
      <c r="AB313" s="82"/>
      <c r="AC313" s="83"/>
    </row>
    <row r="314" spans="1:29" x14ac:dyDescent="0.2">
      <c r="A314" s="56">
        <v>10</v>
      </c>
      <c r="B314" s="84">
        <v>6</v>
      </c>
      <c r="C314" s="84">
        <v>10</v>
      </c>
      <c r="D314" s="84">
        <v>18</v>
      </c>
      <c r="E314" s="84">
        <v>23</v>
      </c>
      <c r="F314" s="84">
        <v>33</v>
      </c>
      <c r="G314" s="84">
        <v>38</v>
      </c>
      <c r="H314" s="84">
        <v>41</v>
      </c>
      <c r="I314" s="84">
        <v>49</v>
      </c>
      <c r="J314" s="84">
        <v>51</v>
      </c>
      <c r="K314" s="84">
        <v>57</v>
      </c>
      <c r="L314" s="84"/>
      <c r="M314" s="84"/>
      <c r="N314" s="56">
        <v>10</v>
      </c>
      <c r="O314" s="84">
        <v>6</v>
      </c>
      <c r="P314" s="84">
        <v>4</v>
      </c>
      <c r="Q314" s="84">
        <v>8</v>
      </c>
      <c r="R314" s="84">
        <v>5</v>
      </c>
      <c r="S314" s="84">
        <v>10</v>
      </c>
      <c r="T314" s="84">
        <v>5</v>
      </c>
      <c r="U314" s="84">
        <v>3</v>
      </c>
      <c r="V314" s="84">
        <v>8</v>
      </c>
      <c r="W314" s="84">
        <v>3</v>
      </c>
      <c r="X314" s="84">
        <v>6</v>
      </c>
      <c r="Y314" s="84"/>
      <c r="Z314" s="84"/>
      <c r="AA314" s="56">
        <v>10</v>
      </c>
      <c r="AB314" s="82"/>
      <c r="AC314" s="83"/>
    </row>
    <row r="315" spans="1:29" x14ac:dyDescent="0.2">
      <c r="A315" s="56">
        <v>11</v>
      </c>
      <c r="B315" s="84">
        <v>0</v>
      </c>
      <c r="C315" s="84">
        <v>0</v>
      </c>
      <c r="D315" s="84">
        <v>17</v>
      </c>
      <c r="E315" s="84">
        <v>24</v>
      </c>
      <c r="F315" s="84">
        <v>34</v>
      </c>
      <c r="G315" s="84">
        <v>41</v>
      </c>
      <c r="H315" s="84">
        <v>70</v>
      </c>
      <c r="I315" s="84">
        <v>81</v>
      </c>
      <c r="J315" s="84">
        <v>96</v>
      </c>
      <c r="K315" s="84">
        <v>97</v>
      </c>
      <c r="L315" s="84"/>
      <c r="M315" s="84"/>
      <c r="N315" s="56">
        <v>11</v>
      </c>
      <c r="O315" s="84">
        <v>0</v>
      </c>
      <c r="P315" s="84">
        <v>0</v>
      </c>
      <c r="Q315" s="84">
        <v>1</v>
      </c>
      <c r="R315" s="84">
        <v>0</v>
      </c>
      <c r="S315" s="84">
        <v>0</v>
      </c>
      <c r="T315" s="84">
        <v>0</v>
      </c>
      <c r="U315" s="84">
        <v>0</v>
      </c>
      <c r="V315" s="84">
        <v>0</v>
      </c>
      <c r="W315" s="84">
        <v>0</v>
      </c>
      <c r="X315" s="84">
        <v>0</v>
      </c>
      <c r="Y315" s="84"/>
      <c r="Z315" s="84"/>
      <c r="AA315" s="56">
        <v>11</v>
      </c>
      <c r="AB315" s="82"/>
      <c r="AC315" s="83"/>
    </row>
    <row r="316" spans="1:29" x14ac:dyDescent="0.2">
      <c r="A316" s="56">
        <v>12</v>
      </c>
      <c r="B316" s="84">
        <v>24</v>
      </c>
      <c r="C316" s="84">
        <v>46</v>
      </c>
      <c r="D316" s="84">
        <v>62</v>
      </c>
      <c r="E316" s="84">
        <v>74</v>
      </c>
      <c r="F316" s="84">
        <v>90</v>
      </c>
      <c r="G316" s="84">
        <v>96</v>
      </c>
      <c r="H316" s="84">
        <v>113</v>
      </c>
      <c r="I316" s="84">
        <v>127</v>
      </c>
      <c r="J316" s="84">
        <v>142</v>
      </c>
      <c r="K316" s="84">
        <v>162</v>
      </c>
      <c r="L316" s="84"/>
      <c r="M316" s="84"/>
      <c r="N316" s="56">
        <v>12</v>
      </c>
      <c r="O316" s="84">
        <v>24</v>
      </c>
      <c r="P316" s="84">
        <v>20</v>
      </c>
      <c r="Q316" s="84">
        <v>16</v>
      </c>
      <c r="R316" s="84">
        <v>11</v>
      </c>
      <c r="S316" s="84">
        <v>16</v>
      </c>
      <c r="T316" s="84">
        <v>5</v>
      </c>
      <c r="U316" s="84">
        <v>17</v>
      </c>
      <c r="V316" s="84">
        <v>12</v>
      </c>
      <c r="W316" s="84">
        <v>14</v>
      </c>
      <c r="X316" s="84">
        <v>20</v>
      </c>
      <c r="Y316" s="84"/>
      <c r="Z316" s="84"/>
      <c r="AA316" s="56">
        <v>12</v>
      </c>
      <c r="AB316" s="82"/>
      <c r="AC316" s="83"/>
    </row>
    <row r="317" spans="1:29" x14ac:dyDescent="0.2">
      <c r="A317" s="56">
        <v>13</v>
      </c>
      <c r="B317" s="84">
        <v>2</v>
      </c>
      <c r="C317" s="84">
        <v>6</v>
      </c>
      <c r="D317" s="84">
        <v>11</v>
      </c>
      <c r="E317" s="84">
        <v>22</v>
      </c>
      <c r="F317" s="84">
        <v>28</v>
      </c>
      <c r="G317" s="84">
        <v>41</v>
      </c>
      <c r="H317" s="84">
        <v>44</v>
      </c>
      <c r="I317" s="84">
        <v>46</v>
      </c>
      <c r="J317" s="84">
        <v>56</v>
      </c>
      <c r="K317" s="84">
        <v>66</v>
      </c>
      <c r="L317" s="84"/>
      <c r="M317" s="84"/>
      <c r="N317" s="56">
        <v>13</v>
      </c>
      <c r="O317" s="84">
        <v>2</v>
      </c>
      <c r="P317" s="84">
        <v>3</v>
      </c>
      <c r="Q317" s="84">
        <v>4</v>
      </c>
      <c r="R317" s="84">
        <v>10</v>
      </c>
      <c r="S317" s="84">
        <v>4</v>
      </c>
      <c r="T317" s="84">
        <v>12</v>
      </c>
      <c r="U317" s="84">
        <v>2</v>
      </c>
      <c r="V317" s="84">
        <v>2</v>
      </c>
      <c r="W317" s="84">
        <v>9</v>
      </c>
      <c r="X317" s="84">
        <v>10</v>
      </c>
      <c r="Y317" s="84"/>
      <c r="Z317" s="84"/>
      <c r="AA317" s="56">
        <v>13</v>
      </c>
      <c r="AB317" s="82"/>
      <c r="AC317" s="83"/>
    </row>
    <row r="318" spans="1:29" x14ac:dyDescent="0.2">
      <c r="A318" s="56">
        <v>14</v>
      </c>
      <c r="B318" s="84">
        <v>140</v>
      </c>
      <c r="C318" s="84">
        <v>159</v>
      </c>
      <c r="D318" s="84">
        <v>197</v>
      </c>
      <c r="E318" s="84">
        <v>235</v>
      </c>
      <c r="F318" s="84">
        <v>256</v>
      </c>
      <c r="G318" s="84">
        <v>263</v>
      </c>
      <c r="H318" s="84">
        <v>291</v>
      </c>
      <c r="I318" s="84">
        <v>330</v>
      </c>
      <c r="J318" s="84">
        <v>414</v>
      </c>
      <c r="K318" s="84">
        <v>480</v>
      </c>
      <c r="L318" s="84"/>
      <c r="M318" s="84"/>
      <c r="N318" s="56">
        <v>14</v>
      </c>
      <c r="O318" s="84">
        <v>140</v>
      </c>
      <c r="P318" s="84">
        <v>19</v>
      </c>
      <c r="Q318" s="84">
        <v>38</v>
      </c>
      <c r="R318" s="84">
        <v>39</v>
      </c>
      <c r="S318" s="84">
        <v>21</v>
      </c>
      <c r="T318" s="84">
        <v>7</v>
      </c>
      <c r="U318" s="84">
        <v>28</v>
      </c>
      <c r="V318" s="84">
        <v>39</v>
      </c>
      <c r="W318" s="84">
        <v>32</v>
      </c>
      <c r="X318" s="84">
        <v>57</v>
      </c>
      <c r="Y318" s="84"/>
      <c r="Z318" s="84"/>
      <c r="AA318" s="56">
        <v>14</v>
      </c>
      <c r="AB318" s="82"/>
      <c r="AC318" s="83"/>
    </row>
    <row r="319" spans="1:29" x14ac:dyDescent="0.2">
      <c r="A319" s="56">
        <v>15</v>
      </c>
      <c r="B319" s="84">
        <v>33</v>
      </c>
      <c r="C319" s="84">
        <v>43</v>
      </c>
      <c r="D319" s="84">
        <v>52</v>
      </c>
      <c r="E319" s="84">
        <v>76</v>
      </c>
      <c r="F319" s="84">
        <v>82</v>
      </c>
      <c r="G319" s="84">
        <v>102</v>
      </c>
      <c r="H319" s="84">
        <v>206</v>
      </c>
      <c r="I319" s="84">
        <v>208</v>
      </c>
      <c r="J319" s="84">
        <v>218</v>
      </c>
      <c r="K319" s="84">
        <v>236</v>
      </c>
      <c r="L319" s="84"/>
      <c r="M319" s="84"/>
      <c r="N319" s="56">
        <v>15</v>
      </c>
      <c r="O319" s="84">
        <v>33</v>
      </c>
      <c r="P319" s="84">
        <v>10</v>
      </c>
      <c r="Q319" s="84">
        <v>9</v>
      </c>
      <c r="R319" s="84">
        <v>24</v>
      </c>
      <c r="S319" s="84">
        <v>6</v>
      </c>
      <c r="T319" s="84">
        <v>19</v>
      </c>
      <c r="U319" s="84">
        <v>104</v>
      </c>
      <c r="V319" s="84">
        <v>2</v>
      </c>
      <c r="W319" s="84">
        <v>10</v>
      </c>
      <c r="X319" s="84">
        <v>18</v>
      </c>
      <c r="Y319" s="84"/>
      <c r="Z319" s="84"/>
      <c r="AA319" s="56">
        <v>15</v>
      </c>
      <c r="AB319" s="82"/>
      <c r="AC319" s="83"/>
    </row>
    <row r="320" spans="1:29" x14ac:dyDescent="0.2">
      <c r="A320" s="56">
        <v>16</v>
      </c>
      <c r="B320" s="84">
        <v>4</v>
      </c>
      <c r="C320" s="84">
        <v>8</v>
      </c>
      <c r="D320" s="84">
        <v>15</v>
      </c>
      <c r="E320" s="84">
        <v>18</v>
      </c>
      <c r="F320" s="84">
        <v>20</v>
      </c>
      <c r="G320" s="84">
        <v>50</v>
      </c>
      <c r="H320" s="84">
        <v>71</v>
      </c>
      <c r="I320" s="84">
        <v>74</v>
      </c>
      <c r="J320" s="84">
        <v>95</v>
      </c>
      <c r="K320" s="84">
        <v>144</v>
      </c>
      <c r="L320" s="84"/>
      <c r="M320" s="84"/>
      <c r="N320" s="56">
        <v>16</v>
      </c>
      <c r="O320" s="84">
        <v>4</v>
      </c>
      <c r="P320" s="84">
        <v>4</v>
      </c>
      <c r="Q320" s="84">
        <v>3</v>
      </c>
      <c r="R320" s="84">
        <v>3</v>
      </c>
      <c r="S320" s="84">
        <v>2</v>
      </c>
      <c r="T320" s="84">
        <v>29</v>
      </c>
      <c r="U320" s="84">
        <v>11</v>
      </c>
      <c r="V320" s="84">
        <v>3</v>
      </c>
      <c r="W320" s="84">
        <v>7</v>
      </c>
      <c r="X320" s="84">
        <v>9</v>
      </c>
      <c r="Y320" s="84"/>
      <c r="Z320" s="84"/>
      <c r="AA320" s="56">
        <v>16</v>
      </c>
      <c r="AB320" s="82"/>
      <c r="AC320" s="83"/>
    </row>
    <row r="321" spans="1:29" x14ac:dyDescent="0.2">
      <c r="A321" s="56">
        <v>17</v>
      </c>
      <c r="B321" s="84">
        <v>2</v>
      </c>
      <c r="C321" s="84">
        <v>6</v>
      </c>
      <c r="D321" s="84">
        <v>10</v>
      </c>
      <c r="E321" s="84">
        <v>41</v>
      </c>
      <c r="F321" s="84">
        <v>44</v>
      </c>
      <c r="G321" s="84">
        <v>50</v>
      </c>
      <c r="H321" s="84">
        <v>55</v>
      </c>
      <c r="I321" s="84">
        <v>58</v>
      </c>
      <c r="J321" s="84">
        <v>62</v>
      </c>
      <c r="K321" s="84">
        <v>72</v>
      </c>
      <c r="L321" s="84"/>
      <c r="M321" s="84"/>
      <c r="N321" s="56">
        <v>17</v>
      </c>
      <c r="O321" s="84">
        <v>2</v>
      </c>
      <c r="P321" s="84">
        <v>4</v>
      </c>
      <c r="Q321" s="84">
        <v>4</v>
      </c>
      <c r="R321" s="84">
        <v>31</v>
      </c>
      <c r="S321" s="84">
        <v>3</v>
      </c>
      <c r="T321" s="84">
        <v>6</v>
      </c>
      <c r="U321" s="84">
        <v>4</v>
      </c>
      <c r="V321" s="84">
        <v>1</v>
      </c>
      <c r="W321" s="84">
        <v>2</v>
      </c>
      <c r="X321" s="84">
        <v>10</v>
      </c>
      <c r="Y321" s="84"/>
      <c r="Z321" s="84"/>
      <c r="AA321" s="56">
        <v>17</v>
      </c>
      <c r="AB321" s="82"/>
      <c r="AC321" s="83"/>
    </row>
    <row r="322" spans="1:29" x14ac:dyDescent="0.2">
      <c r="A322" s="56">
        <v>18</v>
      </c>
      <c r="B322" s="84">
        <v>40</v>
      </c>
      <c r="C322" s="84">
        <v>61</v>
      </c>
      <c r="D322" s="84">
        <v>65</v>
      </c>
      <c r="E322" s="84">
        <v>81</v>
      </c>
      <c r="F322" s="84">
        <v>87</v>
      </c>
      <c r="G322" s="84">
        <v>95</v>
      </c>
      <c r="H322" s="84">
        <v>108</v>
      </c>
      <c r="I322" s="84">
        <v>125</v>
      </c>
      <c r="J322" s="84">
        <v>135</v>
      </c>
      <c r="K322" s="84">
        <v>155</v>
      </c>
      <c r="L322" s="84"/>
      <c r="M322" s="84"/>
      <c r="N322" s="56">
        <v>18</v>
      </c>
      <c r="O322" s="84">
        <v>40</v>
      </c>
      <c r="P322" s="84">
        <v>20</v>
      </c>
      <c r="Q322" s="84">
        <v>4</v>
      </c>
      <c r="R322" s="84">
        <v>15</v>
      </c>
      <c r="S322" s="84">
        <v>6</v>
      </c>
      <c r="T322" s="84">
        <v>8</v>
      </c>
      <c r="U322" s="84">
        <v>11</v>
      </c>
      <c r="V322" s="84">
        <v>17</v>
      </c>
      <c r="W322" s="84">
        <v>10</v>
      </c>
      <c r="X322" s="84">
        <v>20</v>
      </c>
      <c r="Y322" s="84"/>
      <c r="Z322" s="84"/>
      <c r="AA322" s="56">
        <v>18</v>
      </c>
      <c r="AB322" s="82"/>
      <c r="AC322" s="83"/>
    </row>
    <row r="323" spans="1:29" x14ac:dyDescent="0.2">
      <c r="A323" s="56">
        <v>19</v>
      </c>
      <c r="B323" s="84">
        <v>15</v>
      </c>
      <c r="C323" s="84">
        <v>15</v>
      </c>
      <c r="D323" s="84">
        <v>19</v>
      </c>
      <c r="E323" s="84">
        <v>22</v>
      </c>
      <c r="F323" s="84">
        <v>22</v>
      </c>
      <c r="G323" s="84">
        <v>22</v>
      </c>
      <c r="H323" s="84">
        <v>34</v>
      </c>
      <c r="I323" s="84">
        <v>35</v>
      </c>
      <c r="J323" s="84">
        <v>35</v>
      </c>
      <c r="K323" s="84">
        <v>36</v>
      </c>
      <c r="L323" s="84"/>
      <c r="M323" s="84"/>
      <c r="N323" s="56">
        <v>19</v>
      </c>
      <c r="O323" s="84">
        <v>15</v>
      </c>
      <c r="P323" s="84">
        <v>0</v>
      </c>
      <c r="Q323" s="84">
        <v>4</v>
      </c>
      <c r="R323" s="84">
        <v>3</v>
      </c>
      <c r="S323" s="84">
        <v>0</v>
      </c>
      <c r="T323" s="84">
        <v>0</v>
      </c>
      <c r="U323" s="84">
        <v>12</v>
      </c>
      <c r="V323" s="84">
        <v>1</v>
      </c>
      <c r="W323" s="84">
        <v>0</v>
      </c>
      <c r="X323" s="84">
        <v>1</v>
      </c>
      <c r="Y323" s="84"/>
      <c r="Z323" s="84"/>
      <c r="AA323" s="56">
        <v>19</v>
      </c>
      <c r="AB323" s="82"/>
      <c r="AC323" s="83"/>
    </row>
    <row r="324" spans="1:29" x14ac:dyDescent="0.2">
      <c r="A324" s="56">
        <v>20</v>
      </c>
      <c r="B324" s="84">
        <v>11</v>
      </c>
      <c r="C324" s="84">
        <v>15</v>
      </c>
      <c r="D324" s="84">
        <v>26</v>
      </c>
      <c r="E324" s="84">
        <v>33</v>
      </c>
      <c r="F324" s="84">
        <v>45</v>
      </c>
      <c r="G324" s="84">
        <v>57</v>
      </c>
      <c r="H324" s="84">
        <v>63</v>
      </c>
      <c r="I324" s="84">
        <v>69</v>
      </c>
      <c r="J324" s="84">
        <v>82</v>
      </c>
      <c r="K324" s="84">
        <v>85</v>
      </c>
      <c r="L324" s="84"/>
      <c r="M324" s="84"/>
      <c r="N324" s="56">
        <v>20</v>
      </c>
      <c r="O324" s="84">
        <v>11</v>
      </c>
      <c r="P324" s="84">
        <v>4</v>
      </c>
      <c r="Q324" s="84">
        <v>11</v>
      </c>
      <c r="R324" s="84">
        <v>7</v>
      </c>
      <c r="S324" s="84">
        <v>12</v>
      </c>
      <c r="T324" s="84">
        <v>12</v>
      </c>
      <c r="U324" s="84">
        <v>6</v>
      </c>
      <c r="V324" s="84">
        <v>6</v>
      </c>
      <c r="W324" s="84">
        <v>13</v>
      </c>
      <c r="X324" s="84">
        <v>3</v>
      </c>
      <c r="Y324" s="84"/>
      <c r="Z324" s="84"/>
      <c r="AA324" s="56">
        <v>20</v>
      </c>
      <c r="AB324" s="82"/>
      <c r="AC324" s="83"/>
    </row>
    <row r="325" spans="1:29" x14ac:dyDescent="0.2">
      <c r="A325" s="56">
        <v>21</v>
      </c>
      <c r="B325" s="84">
        <v>99</v>
      </c>
      <c r="C325" s="84">
        <v>105</v>
      </c>
      <c r="D325" s="84">
        <v>109</v>
      </c>
      <c r="E325" s="84">
        <v>117</v>
      </c>
      <c r="F325" s="84">
        <v>119</v>
      </c>
      <c r="G325" s="84">
        <v>123</v>
      </c>
      <c r="H325" s="84">
        <v>131</v>
      </c>
      <c r="I325" s="84">
        <v>132</v>
      </c>
      <c r="J325" s="84">
        <v>143</v>
      </c>
      <c r="K325" s="84">
        <v>151</v>
      </c>
      <c r="L325" s="84"/>
      <c r="M325" s="84"/>
      <c r="N325" s="56">
        <v>21</v>
      </c>
      <c r="O325" s="84">
        <v>99</v>
      </c>
      <c r="P325" s="84">
        <v>1</v>
      </c>
      <c r="Q325" s="84">
        <v>4</v>
      </c>
      <c r="R325" s="84">
        <v>8</v>
      </c>
      <c r="S325" s="84">
        <v>0</v>
      </c>
      <c r="T325" s="84">
        <v>4</v>
      </c>
      <c r="U325" s="84">
        <v>8</v>
      </c>
      <c r="V325" s="84">
        <v>1</v>
      </c>
      <c r="W325" s="84">
        <v>9</v>
      </c>
      <c r="X325" s="84">
        <v>7</v>
      </c>
      <c r="Y325" s="84"/>
      <c r="Z325" s="84"/>
      <c r="AA325" s="56">
        <v>21</v>
      </c>
      <c r="AB325" s="82"/>
      <c r="AC325" s="83"/>
    </row>
    <row r="326" spans="1:29" x14ac:dyDescent="0.2">
      <c r="A326" s="56">
        <v>22</v>
      </c>
      <c r="B326" s="84">
        <v>8</v>
      </c>
      <c r="C326" s="84">
        <v>21</v>
      </c>
      <c r="D326" s="84">
        <v>31</v>
      </c>
      <c r="E326" s="84">
        <v>41</v>
      </c>
      <c r="F326" s="84">
        <v>50</v>
      </c>
      <c r="G326" s="84">
        <v>62</v>
      </c>
      <c r="H326" s="84">
        <v>76</v>
      </c>
      <c r="I326" s="84">
        <v>86</v>
      </c>
      <c r="J326" s="84">
        <v>102</v>
      </c>
      <c r="K326" s="84">
        <v>113</v>
      </c>
      <c r="L326" s="84"/>
      <c r="M326" s="84"/>
      <c r="N326" s="56">
        <v>22</v>
      </c>
      <c r="O326" s="84">
        <v>8</v>
      </c>
      <c r="P326" s="84">
        <v>13</v>
      </c>
      <c r="Q326" s="84">
        <v>10</v>
      </c>
      <c r="R326" s="84">
        <v>9</v>
      </c>
      <c r="S326" s="84">
        <v>9</v>
      </c>
      <c r="T326" s="84">
        <v>11</v>
      </c>
      <c r="U326" s="84">
        <v>14</v>
      </c>
      <c r="V326" s="84">
        <v>10</v>
      </c>
      <c r="W326" s="84">
        <v>16</v>
      </c>
      <c r="X326" s="84">
        <v>11</v>
      </c>
      <c r="Y326" s="84"/>
      <c r="Z326" s="84"/>
      <c r="AA326" s="56">
        <v>22</v>
      </c>
      <c r="AB326" s="82"/>
      <c r="AC326" s="83"/>
    </row>
    <row r="327" spans="1:29" x14ac:dyDescent="0.2">
      <c r="A327" s="56">
        <v>23</v>
      </c>
      <c r="B327" s="84">
        <v>51</v>
      </c>
      <c r="C327" s="84">
        <v>51</v>
      </c>
      <c r="D327" s="84">
        <v>51</v>
      </c>
      <c r="E327" s="84">
        <v>52</v>
      </c>
      <c r="F327" s="84">
        <v>53</v>
      </c>
      <c r="G327" s="84">
        <v>53</v>
      </c>
      <c r="H327" s="84">
        <v>53</v>
      </c>
      <c r="I327" s="84">
        <v>54</v>
      </c>
      <c r="J327" s="84">
        <v>54</v>
      </c>
      <c r="K327" s="84">
        <v>57</v>
      </c>
      <c r="L327" s="84"/>
      <c r="M327" s="84"/>
      <c r="N327" s="56">
        <v>23</v>
      </c>
      <c r="O327" s="84">
        <v>51</v>
      </c>
      <c r="P327" s="84">
        <v>0</v>
      </c>
      <c r="Q327" s="84">
        <v>0</v>
      </c>
      <c r="R327" s="84">
        <v>1</v>
      </c>
      <c r="S327" s="84">
        <v>1</v>
      </c>
      <c r="T327" s="84">
        <v>0</v>
      </c>
      <c r="U327" s="84">
        <v>0</v>
      </c>
      <c r="V327" s="84">
        <v>1</v>
      </c>
      <c r="W327" s="84">
        <v>0</v>
      </c>
      <c r="X327" s="84">
        <v>3</v>
      </c>
      <c r="Y327" s="84"/>
      <c r="Z327" s="84"/>
      <c r="AA327" s="56">
        <v>23</v>
      </c>
      <c r="AB327" s="82"/>
      <c r="AC327" s="83"/>
    </row>
    <row r="328" spans="1:29" x14ac:dyDescent="0.2">
      <c r="A328" s="56">
        <v>24</v>
      </c>
      <c r="B328" s="84">
        <v>15</v>
      </c>
      <c r="C328" s="84">
        <v>26</v>
      </c>
      <c r="D328" s="84">
        <v>48</v>
      </c>
      <c r="E328" s="84">
        <v>63</v>
      </c>
      <c r="F328" s="84">
        <v>78</v>
      </c>
      <c r="G328" s="84">
        <v>88</v>
      </c>
      <c r="H328" s="84">
        <v>96</v>
      </c>
      <c r="I328" s="84">
        <v>113</v>
      </c>
      <c r="J328" s="84">
        <v>131</v>
      </c>
      <c r="K328" s="84">
        <v>144</v>
      </c>
      <c r="L328" s="84"/>
      <c r="M328" s="84"/>
      <c r="N328" s="56">
        <v>24</v>
      </c>
      <c r="O328" s="84">
        <v>15</v>
      </c>
      <c r="P328" s="84">
        <v>11</v>
      </c>
      <c r="Q328" s="84">
        <v>22</v>
      </c>
      <c r="R328" s="84">
        <v>13</v>
      </c>
      <c r="S328" s="84">
        <v>15</v>
      </c>
      <c r="T328" s="84">
        <v>10</v>
      </c>
      <c r="U328" s="84">
        <v>5</v>
      </c>
      <c r="V328" s="84">
        <v>16</v>
      </c>
      <c r="W328" s="84">
        <v>16</v>
      </c>
      <c r="X328" s="84">
        <v>13</v>
      </c>
      <c r="Y328" s="84"/>
      <c r="Z328" s="84"/>
      <c r="AA328" s="56">
        <v>24</v>
      </c>
      <c r="AB328" s="82"/>
      <c r="AC328" s="83"/>
    </row>
    <row r="329" spans="1:29" x14ac:dyDescent="0.2">
      <c r="A329" s="61" t="s">
        <v>2</v>
      </c>
      <c r="B329" s="84">
        <v>511</v>
      </c>
      <c r="C329" s="84">
        <v>740</v>
      </c>
      <c r="D329" s="84">
        <v>962</v>
      </c>
      <c r="E329" s="84">
        <v>1231</v>
      </c>
      <c r="F329" s="84">
        <v>1381</v>
      </c>
      <c r="G329" s="84">
        <v>1575</v>
      </c>
      <c r="H329" s="84">
        <v>1915</v>
      </c>
      <c r="I329" s="84">
        <v>2124</v>
      </c>
      <c r="J329" s="84">
        <v>2466</v>
      </c>
      <c r="K329" s="84">
        <v>2744</v>
      </c>
      <c r="L329" s="84"/>
      <c r="M329" s="84"/>
      <c r="N329" s="61" t="s">
        <v>2</v>
      </c>
      <c r="O329" s="84">
        <v>511</v>
      </c>
      <c r="P329" s="84">
        <v>219</v>
      </c>
      <c r="Q329" s="84">
        <v>198</v>
      </c>
      <c r="R329" s="84">
        <v>255</v>
      </c>
      <c r="S329" s="84">
        <v>131</v>
      </c>
      <c r="T329" s="84">
        <v>179</v>
      </c>
      <c r="U329" s="84">
        <v>283</v>
      </c>
      <c r="V329" s="84">
        <v>188</v>
      </c>
      <c r="W329" s="84">
        <v>235</v>
      </c>
      <c r="X329" s="84">
        <v>227</v>
      </c>
      <c r="Y329" s="84"/>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12</v>
      </c>
      <c r="D335" s="84">
        <v>20</v>
      </c>
      <c r="E335" s="84">
        <v>35</v>
      </c>
      <c r="F335" s="84">
        <v>39</v>
      </c>
      <c r="G335" s="84">
        <v>42</v>
      </c>
      <c r="H335" s="84">
        <v>57</v>
      </c>
      <c r="I335" s="84">
        <v>78</v>
      </c>
      <c r="J335" s="84">
        <v>86</v>
      </c>
      <c r="K335" s="84">
        <v>96</v>
      </c>
      <c r="L335" s="84"/>
      <c r="M335" s="84"/>
      <c r="N335" s="140">
        <v>1</v>
      </c>
      <c r="O335" s="84">
        <v>4</v>
      </c>
      <c r="P335" s="84">
        <v>8</v>
      </c>
      <c r="Q335" s="84">
        <v>8</v>
      </c>
      <c r="R335" s="84">
        <v>15</v>
      </c>
      <c r="S335" s="84">
        <v>0</v>
      </c>
      <c r="T335" s="84">
        <v>3</v>
      </c>
      <c r="U335" s="84">
        <v>14</v>
      </c>
      <c r="V335" s="84">
        <v>21</v>
      </c>
      <c r="W335" s="84">
        <v>7</v>
      </c>
      <c r="X335" s="84">
        <v>10</v>
      </c>
      <c r="Y335" s="84"/>
      <c r="Z335" s="84"/>
      <c r="AA335" s="65">
        <v>1</v>
      </c>
    </row>
    <row r="336" spans="1:29" x14ac:dyDescent="0.2">
      <c r="A336" s="65">
        <v>2</v>
      </c>
      <c r="B336" s="84">
        <v>7</v>
      </c>
      <c r="C336" s="84">
        <v>11</v>
      </c>
      <c r="D336" s="84">
        <v>12</v>
      </c>
      <c r="E336" s="84">
        <v>24</v>
      </c>
      <c r="F336" s="84">
        <v>25</v>
      </c>
      <c r="G336" s="84">
        <v>30</v>
      </c>
      <c r="H336" s="84">
        <v>32</v>
      </c>
      <c r="I336" s="84">
        <v>37</v>
      </c>
      <c r="J336" s="84">
        <v>44</v>
      </c>
      <c r="K336" s="84">
        <v>47</v>
      </c>
      <c r="L336" s="84"/>
      <c r="M336" s="84"/>
      <c r="N336" s="140">
        <v>2</v>
      </c>
      <c r="O336" s="84">
        <v>7</v>
      </c>
      <c r="P336" s="84">
        <v>4</v>
      </c>
      <c r="Q336" s="84">
        <v>1</v>
      </c>
      <c r="R336" s="84">
        <v>12</v>
      </c>
      <c r="S336" s="84">
        <v>1</v>
      </c>
      <c r="T336" s="84">
        <v>5</v>
      </c>
      <c r="U336" s="84">
        <v>2</v>
      </c>
      <c r="V336" s="84">
        <v>5</v>
      </c>
      <c r="W336" s="84">
        <v>7</v>
      </c>
      <c r="X336" s="84">
        <v>3</v>
      </c>
      <c r="Y336" s="84"/>
      <c r="Z336" s="84"/>
      <c r="AA336" s="65">
        <v>2</v>
      </c>
    </row>
    <row r="337" spans="1:27" x14ac:dyDescent="0.2">
      <c r="A337" s="65">
        <v>3</v>
      </c>
      <c r="B337" s="84">
        <v>3</v>
      </c>
      <c r="C337" s="84">
        <v>4</v>
      </c>
      <c r="D337" s="84">
        <v>5</v>
      </c>
      <c r="E337" s="84">
        <v>7</v>
      </c>
      <c r="F337" s="84">
        <v>8</v>
      </c>
      <c r="G337" s="84">
        <v>11</v>
      </c>
      <c r="H337" s="84">
        <v>12</v>
      </c>
      <c r="I337" s="84">
        <v>13</v>
      </c>
      <c r="J337" s="84">
        <v>13</v>
      </c>
      <c r="K337" s="84">
        <v>15</v>
      </c>
      <c r="L337" s="84"/>
      <c r="M337" s="84"/>
      <c r="N337" s="140">
        <v>3</v>
      </c>
      <c r="O337" s="84">
        <v>3</v>
      </c>
      <c r="P337" s="84">
        <v>1</v>
      </c>
      <c r="Q337" s="84">
        <v>1</v>
      </c>
      <c r="R337" s="84">
        <v>2</v>
      </c>
      <c r="S337" s="84">
        <v>1</v>
      </c>
      <c r="T337" s="84">
        <v>3</v>
      </c>
      <c r="U337" s="84">
        <v>1</v>
      </c>
      <c r="V337" s="84">
        <v>1</v>
      </c>
      <c r="W337" s="84">
        <v>0</v>
      </c>
      <c r="X337" s="84">
        <v>2</v>
      </c>
      <c r="Y337" s="84"/>
      <c r="Z337" s="84"/>
      <c r="AA337" s="65">
        <v>3</v>
      </c>
    </row>
    <row r="338" spans="1:27" x14ac:dyDescent="0.2">
      <c r="A338" s="65">
        <v>4</v>
      </c>
      <c r="B338" s="84">
        <v>1</v>
      </c>
      <c r="C338" s="84">
        <v>5</v>
      </c>
      <c r="D338" s="84">
        <v>13</v>
      </c>
      <c r="E338" s="84">
        <v>17</v>
      </c>
      <c r="F338" s="84">
        <v>19</v>
      </c>
      <c r="G338" s="84">
        <v>22</v>
      </c>
      <c r="H338" s="84">
        <v>28</v>
      </c>
      <c r="I338" s="84">
        <v>38</v>
      </c>
      <c r="J338" s="84">
        <v>44</v>
      </c>
      <c r="K338" s="84">
        <v>53</v>
      </c>
      <c r="L338" s="84"/>
      <c r="M338" s="84"/>
      <c r="N338" s="140">
        <v>4</v>
      </c>
      <c r="O338" s="84">
        <v>1</v>
      </c>
      <c r="P338" s="84">
        <v>2</v>
      </c>
      <c r="Q338" s="84">
        <v>6</v>
      </c>
      <c r="R338" s="84">
        <v>2</v>
      </c>
      <c r="S338" s="84">
        <v>1</v>
      </c>
      <c r="T338" s="84">
        <v>1</v>
      </c>
      <c r="U338" s="84">
        <v>4</v>
      </c>
      <c r="V338" s="84">
        <v>7</v>
      </c>
      <c r="W338" s="84">
        <v>5</v>
      </c>
      <c r="X338" s="84">
        <v>8</v>
      </c>
      <c r="Y338" s="84"/>
      <c r="Z338" s="84"/>
      <c r="AA338" s="65">
        <v>4</v>
      </c>
    </row>
    <row r="339" spans="1:27" x14ac:dyDescent="0.2">
      <c r="A339" s="65">
        <v>5</v>
      </c>
      <c r="B339" s="84">
        <v>3</v>
      </c>
      <c r="C339" s="84">
        <v>25</v>
      </c>
      <c r="D339" s="84">
        <v>26</v>
      </c>
      <c r="E339" s="84">
        <v>62</v>
      </c>
      <c r="F339" s="84">
        <v>62</v>
      </c>
      <c r="G339" s="84">
        <v>62</v>
      </c>
      <c r="H339" s="84">
        <v>64</v>
      </c>
      <c r="I339" s="84">
        <v>65</v>
      </c>
      <c r="J339" s="84">
        <v>65</v>
      </c>
      <c r="K339" s="84">
        <v>65</v>
      </c>
      <c r="L339" s="84"/>
      <c r="M339" s="84"/>
      <c r="N339" s="140">
        <v>5</v>
      </c>
      <c r="O339" s="84">
        <v>3</v>
      </c>
      <c r="P339" s="84">
        <v>22</v>
      </c>
      <c r="Q339" s="84">
        <v>0</v>
      </c>
      <c r="R339" s="84">
        <v>36</v>
      </c>
      <c r="S339" s="84">
        <v>0</v>
      </c>
      <c r="T339" s="84">
        <v>0</v>
      </c>
      <c r="U339" s="84">
        <v>2</v>
      </c>
      <c r="V339" s="84">
        <v>2</v>
      </c>
      <c r="W339" s="84">
        <v>0</v>
      </c>
      <c r="X339" s="84">
        <v>0</v>
      </c>
      <c r="Y339" s="84"/>
      <c r="Z339" s="84"/>
      <c r="AA339" s="65">
        <v>5</v>
      </c>
    </row>
    <row r="340" spans="1:27" x14ac:dyDescent="0.2">
      <c r="A340" s="65">
        <v>6</v>
      </c>
      <c r="B340" s="84">
        <v>4</v>
      </c>
      <c r="C340" s="84">
        <v>7</v>
      </c>
      <c r="D340" s="84">
        <v>8</v>
      </c>
      <c r="E340" s="84">
        <v>12</v>
      </c>
      <c r="F340" s="84">
        <v>12</v>
      </c>
      <c r="G340" s="84">
        <v>12</v>
      </c>
      <c r="H340" s="84">
        <v>13</v>
      </c>
      <c r="I340" s="84">
        <v>22</v>
      </c>
      <c r="J340" s="84">
        <v>25</v>
      </c>
      <c r="K340" s="84">
        <v>26</v>
      </c>
      <c r="L340" s="84"/>
      <c r="M340" s="84"/>
      <c r="N340" s="140">
        <v>6</v>
      </c>
      <c r="O340" s="84">
        <v>4</v>
      </c>
      <c r="P340" s="84">
        <v>3</v>
      </c>
      <c r="Q340" s="84">
        <v>1</v>
      </c>
      <c r="R340" s="84">
        <v>4</v>
      </c>
      <c r="S340" s="84">
        <v>0</v>
      </c>
      <c r="T340" s="84">
        <v>0</v>
      </c>
      <c r="U340" s="84">
        <v>1</v>
      </c>
      <c r="V340" s="84">
        <v>9</v>
      </c>
      <c r="W340" s="84">
        <v>3</v>
      </c>
      <c r="X340" s="84">
        <v>1</v>
      </c>
      <c r="Y340" s="84"/>
      <c r="Z340" s="84"/>
      <c r="AA340" s="65">
        <v>6</v>
      </c>
    </row>
    <row r="341" spans="1:27" x14ac:dyDescent="0.2">
      <c r="A341" s="65">
        <v>7</v>
      </c>
      <c r="B341" s="84">
        <v>1</v>
      </c>
      <c r="C341" s="84">
        <v>6</v>
      </c>
      <c r="D341" s="84">
        <v>6</v>
      </c>
      <c r="E341" s="84">
        <v>11</v>
      </c>
      <c r="F341" s="84">
        <v>14</v>
      </c>
      <c r="G341" s="84">
        <v>15</v>
      </c>
      <c r="H341" s="84">
        <v>15</v>
      </c>
      <c r="I341" s="84">
        <v>15</v>
      </c>
      <c r="J341" s="84">
        <v>24</v>
      </c>
      <c r="K341" s="84">
        <v>25</v>
      </c>
      <c r="L341" s="84"/>
      <c r="M341" s="84"/>
      <c r="N341" s="140">
        <v>7</v>
      </c>
      <c r="O341" s="84">
        <v>1</v>
      </c>
      <c r="P341" s="84">
        <v>5</v>
      </c>
      <c r="Q341" s="84">
        <v>0</v>
      </c>
      <c r="R341" s="84">
        <v>5</v>
      </c>
      <c r="S341" s="84">
        <v>3</v>
      </c>
      <c r="T341" s="84">
        <v>1</v>
      </c>
      <c r="U341" s="84">
        <v>0</v>
      </c>
      <c r="V341" s="84">
        <v>0</v>
      </c>
      <c r="W341" s="84">
        <v>9</v>
      </c>
      <c r="X341" s="84">
        <v>1</v>
      </c>
      <c r="Y341" s="84"/>
      <c r="Z341" s="84"/>
      <c r="AA341" s="65">
        <v>7</v>
      </c>
    </row>
    <row r="342" spans="1:27" x14ac:dyDescent="0.2">
      <c r="A342" s="65">
        <v>8</v>
      </c>
      <c r="B342" s="84">
        <v>27</v>
      </c>
      <c r="C342" s="84">
        <v>97</v>
      </c>
      <c r="D342" s="84">
        <v>138</v>
      </c>
      <c r="E342" s="84">
        <v>173</v>
      </c>
      <c r="F342" s="84">
        <v>188</v>
      </c>
      <c r="G342" s="84">
        <v>229</v>
      </c>
      <c r="H342" s="84">
        <v>276</v>
      </c>
      <c r="I342" s="84">
        <v>320</v>
      </c>
      <c r="J342" s="84">
        <v>394</v>
      </c>
      <c r="K342" s="84">
        <v>417</v>
      </c>
      <c r="L342" s="84"/>
      <c r="M342" s="84"/>
      <c r="N342" s="140">
        <v>8</v>
      </c>
      <c r="O342" s="84">
        <v>27</v>
      </c>
      <c r="P342" s="84">
        <v>71</v>
      </c>
      <c r="Q342" s="84">
        <v>41</v>
      </c>
      <c r="R342" s="84">
        <v>35</v>
      </c>
      <c r="S342" s="84">
        <v>15</v>
      </c>
      <c r="T342" s="84">
        <v>40</v>
      </c>
      <c r="U342" s="84">
        <v>39</v>
      </c>
      <c r="V342" s="84">
        <v>43</v>
      </c>
      <c r="W342" s="84">
        <v>62</v>
      </c>
      <c r="X342" s="84">
        <v>24</v>
      </c>
      <c r="Y342" s="84"/>
      <c r="Z342" s="84"/>
      <c r="AA342" s="65">
        <v>8</v>
      </c>
    </row>
    <row r="343" spans="1:27" x14ac:dyDescent="0.2">
      <c r="A343" s="65">
        <v>9</v>
      </c>
      <c r="B343" s="84">
        <v>14</v>
      </c>
      <c r="C343" s="84">
        <v>14</v>
      </c>
      <c r="D343" s="84">
        <v>17</v>
      </c>
      <c r="E343" s="84">
        <v>20</v>
      </c>
      <c r="F343" s="84">
        <v>27</v>
      </c>
      <c r="G343" s="84">
        <v>27</v>
      </c>
      <c r="H343" s="84">
        <v>31</v>
      </c>
      <c r="I343" s="84">
        <v>31</v>
      </c>
      <c r="J343" s="84">
        <v>34</v>
      </c>
      <c r="K343" s="84">
        <v>34</v>
      </c>
      <c r="L343" s="84"/>
      <c r="M343" s="84"/>
      <c r="N343" s="140">
        <v>9</v>
      </c>
      <c r="O343" s="84">
        <v>14</v>
      </c>
      <c r="P343" s="84">
        <v>0</v>
      </c>
      <c r="Q343" s="84">
        <v>3</v>
      </c>
      <c r="R343" s="84">
        <v>3</v>
      </c>
      <c r="S343" s="84">
        <v>7</v>
      </c>
      <c r="T343" s="84">
        <v>0</v>
      </c>
      <c r="U343" s="84">
        <v>4</v>
      </c>
      <c r="V343" s="84">
        <v>0</v>
      </c>
      <c r="W343" s="84">
        <v>3</v>
      </c>
      <c r="X343" s="84">
        <v>0</v>
      </c>
      <c r="Y343" s="84"/>
      <c r="Z343" s="84"/>
      <c r="AA343" s="65">
        <v>9</v>
      </c>
    </row>
    <row r="344" spans="1:27" x14ac:dyDescent="0.2">
      <c r="A344" s="65">
        <v>10</v>
      </c>
      <c r="B344" s="84">
        <v>6</v>
      </c>
      <c r="C344" s="84">
        <v>13</v>
      </c>
      <c r="D344" s="84">
        <v>21</v>
      </c>
      <c r="E344" s="84">
        <v>26</v>
      </c>
      <c r="F344" s="84">
        <v>36</v>
      </c>
      <c r="G344" s="84">
        <v>42</v>
      </c>
      <c r="H344" s="84">
        <v>50</v>
      </c>
      <c r="I344" s="84">
        <v>58</v>
      </c>
      <c r="J344" s="84">
        <v>60</v>
      </c>
      <c r="K344" s="84">
        <v>66</v>
      </c>
      <c r="L344" s="84"/>
      <c r="M344" s="84"/>
      <c r="N344" s="140">
        <v>10</v>
      </c>
      <c r="O344" s="84">
        <v>6</v>
      </c>
      <c r="P344" s="84">
        <v>7</v>
      </c>
      <c r="Q344" s="84">
        <v>8</v>
      </c>
      <c r="R344" s="84">
        <v>5</v>
      </c>
      <c r="S344" s="84">
        <v>10</v>
      </c>
      <c r="T344" s="84">
        <v>6</v>
      </c>
      <c r="U344" s="84">
        <v>8</v>
      </c>
      <c r="V344" s="84">
        <v>8</v>
      </c>
      <c r="W344" s="84">
        <v>3</v>
      </c>
      <c r="X344" s="84">
        <v>6</v>
      </c>
      <c r="Y344" s="84"/>
      <c r="Z344" s="84"/>
      <c r="AA344" s="65">
        <v>10</v>
      </c>
    </row>
    <row r="345" spans="1:27" x14ac:dyDescent="0.2">
      <c r="A345" s="65">
        <v>11</v>
      </c>
      <c r="B345" s="84">
        <v>0</v>
      </c>
      <c r="C345" s="84">
        <v>0</v>
      </c>
      <c r="D345" s="84">
        <v>29</v>
      </c>
      <c r="E345" s="84">
        <v>56</v>
      </c>
      <c r="F345" s="84">
        <v>94</v>
      </c>
      <c r="G345" s="84">
        <v>119</v>
      </c>
      <c r="H345" s="84">
        <v>171</v>
      </c>
      <c r="I345" s="84">
        <v>212</v>
      </c>
      <c r="J345" s="84">
        <v>233</v>
      </c>
      <c r="K345" s="84">
        <v>237</v>
      </c>
      <c r="L345" s="84"/>
      <c r="M345" s="84"/>
      <c r="N345" s="140">
        <v>11</v>
      </c>
      <c r="O345" s="84">
        <v>0</v>
      </c>
      <c r="P345" s="84">
        <v>0</v>
      </c>
      <c r="Q345" s="84">
        <v>3</v>
      </c>
      <c r="R345" s="84">
        <v>1</v>
      </c>
      <c r="S345" s="84">
        <v>0</v>
      </c>
      <c r="T345" s="84">
        <v>0</v>
      </c>
      <c r="U345" s="84">
        <v>0</v>
      </c>
      <c r="V345" s="84">
        <v>0</v>
      </c>
      <c r="W345" s="84">
        <v>0</v>
      </c>
      <c r="X345" s="84">
        <v>0</v>
      </c>
      <c r="Y345" s="84"/>
      <c r="Z345" s="84"/>
      <c r="AA345" s="65">
        <v>11</v>
      </c>
    </row>
    <row r="346" spans="1:27" x14ac:dyDescent="0.2">
      <c r="A346" s="65">
        <v>12</v>
      </c>
      <c r="B346" s="84">
        <v>34</v>
      </c>
      <c r="C346" s="84">
        <v>58</v>
      </c>
      <c r="D346" s="84">
        <v>78</v>
      </c>
      <c r="E346" s="84">
        <v>92</v>
      </c>
      <c r="F346" s="84">
        <v>115</v>
      </c>
      <c r="G346" s="84">
        <v>123</v>
      </c>
      <c r="H346" s="84">
        <v>145</v>
      </c>
      <c r="I346" s="84">
        <v>162</v>
      </c>
      <c r="J346" s="84">
        <v>184</v>
      </c>
      <c r="K346" s="84">
        <v>206</v>
      </c>
      <c r="L346" s="84"/>
      <c r="M346" s="84"/>
      <c r="N346" s="140">
        <v>12</v>
      </c>
      <c r="O346" s="84">
        <v>34</v>
      </c>
      <c r="P346" s="84">
        <v>24</v>
      </c>
      <c r="Q346" s="84">
        <v>20</v>
      </c>
      <c r="R346" s="84">
        <v>13</v>
      </c>
      <c r="S346" s="84">
        <v>23</v>
      </c>
      <c r="T346" s="84">
        <v>6</v>
      </c>
      <c r="U346" s="84">
        <v>20</v>
      </c>
      <c r="V346" s="84">
        <v>15</v>
      </c>
      <c r="W346" s="84">
        <v>22</v>
      </c>
      <c r="X346" s="84">
        <v>22</v>
      </c>
      <c r="Y346" s="84"/>
      <c r="Z346" s="84"/>
      <c r="AA346" s="65">
        <v>12</v>
      </c>
    </row>
    <row r="347" spans="1:27" x14ac:dyDescent="0.2">
      <c r="A347" s="65">
        <v>13</v>
      </c>
      <c r="B347" s="84">
        <v>2</v>
      </c>
      <c r="C347" s="84">
        <v>6</v>
      </c>
      <c r="D347" s="84">
        <v>11</v>
      </c>
      <c r="E347" s="84">
        <v>25</v>
      </c>
      <c r="F347" s="84">
        <v>29</v>
      </c>
      <c r="G347" s="84">
        <v>42</v>
      </c>
      <c r="H347" s="84">
        <v>45</v>
      </c>
      <c r="I347" s="84">
        <v>47</v>
      </c>
      <c r="J347" s="84">
        <v>57</v>
      </c>
      <c r="K347" s="84">
        <v>68</v>
      </c>
      <c r="L347" s="84"/>
      <c r="M347" s="84"/>
      <c r="N347" s="140">
        <v>13</v>
      </c>
      <c r="O347" s="84">
        <v>2</v>
      </c>
      <c r="P347" s="84">
        <v>3</v>
      </c>
      <c r="Q347" s="84">
        <v>4</v>
      </c>
      <c r="R347" s="84">
        <v>13</v>
      </c>
      <c r="S347" s="84">
        <v>4</v>
      </c>
      <c r="T347" s="84">
        <v>12</v>
      </c>
      <c r="U347" s="84">
        <v>2</v>
      </c>
      <c r="V347" s="84">
        <v>2</v>
      </c>
      <c r="W347" s="84">
        <v>9</v>
      </c>
      <c r="X347" s="84">
        <v>11</v>
      </c>
      <c r="Y347" s="84"/>
      <c r="Z347" s="84"/>
      <c r="AA347" s="65">
        <v>13</v>
      </c>
    </row>
    <row r="348" spans="1:27" x14ac:dyDescent="0.2">
      <c r="A348" s="65">
        <v>14</v>
      </c>
      <c r="B348" s="84">
        <v>140</v>
      </c>
      <c r="C348" s="84">
        <v>159</v>
      </c>
      <c r="D348" s="84">
        <v>197</v>
      </c>
      <c r="E348" s="84">
        <v>235</v>
      </c>
      <c r="F348" s="84">
        <v>256</v>
      </c>
      <c r="G348" s="84">
        <v>263</v>
      </c>
      <c r="H348" s="84">
        <v>291</v>
      </c>
      <c r="I348" s="84">
        <v>331</v>
      </c>
      <c r="J348" s="84">
        <v>414</v>
      </c>
      <c r="K348" s="84">
        <v>480</v>
      </c>
      <c r="L348" s="84"/>
      <c r="M348" s="84"/>
      <c r="N348" s="140">
        <v>14</v>
      </c>
      <c r="O348" s="84">
        <v>140</v>
      </c>
      <c r="P348" s="84">
        <v>19</v>
      </c>
      <c r="Q348" s="84">
        <v>38</v>
      </c>
      <c r="R348" s="84">
        <v>39</v>
      </c>
      <c r="S348" s="84">
        <v>21</v>
      </c>
      <c r="T348" s="84">
        <v>7</v>
      </c>
      <c r="U348" s="84">
        <v>28</v>
      </c>
      <c r="V348" s="84">
        <v>40</v>
      </c>
      <c r="W348" s="84">
        <v>32</v>
      </c>
      <c r="X348" s="84">
        <v>57</v>
      </c>
      <c r="Y348" s="84"/>
      <c r="Z348" s="84"/>
      <c r="AA348" s="65">
        <v>14</v>
      </c>
    </row>
    <row r="349" spans="1:27" x14ac:dyDescent="0.2">
      <c r="A349" s="65">
        <v>15</v>
      </c>
      <c r="B349" s="84">
        <v>33</v>
      </c>
      <c r="C349" s="84">
        <v>43</v>
      </c>
      <c r="D349" s="84">
        <v>52</v>
      </c>
      <c r="E349" s="84">
        <v>76</v>
      </c>
      <c r="F349" s="84">
        <v>82</v>
      </c>
      <c r="G349" s="84">
        <v>102</v>
      </c>
      <c r="H349" s="84">
        <v>206</v>
      </c>
      <c r="I349" s="84">
        <v>208</v>
      </c>
      <c r="J349" s="84">
        <v>218</v>
      </c>
      <c r="K349" s="84">
        <v>236</v>
      </c>
      <c r="L349" s="84"/>
      <c r="M349" s="84"/>
      <c r="N349" s="140">
        <v>15</v>
      </c>
      <c r="O349" s="84">
        <v>33</v>
      </c>
      <c r="P349" s="84">
        <v>10</v>
      </c>
      <c r="Q349" s="84">
        <v>9</v>
      </c>
      <c r="R349" s="84">
        <v>24</v>
      </c>
      <c r="S349" s="84">
        <v>6</v>
      </c>
      <c r="T349" s="84">
        <v>19</v>
      </c>
      <c r="U349" s="84">
        <v>104</v>
      </c>
      <c r="V349" s="84">
        <v>2</v>
      </c>
      <c r="W349" s="84">
        <v>10</v>
      </c>
      <c r="X349" s="84">
        <v>18</v>
      </c>
      <c r="Y349" s="84"/>
      <c r="Z349" s="84"/>
      <c r="AA349" s="65">
        <v>15</v>
      </c>
    </row>
    <row r="350" spans="1:27" x14ac:dyDescent="0.2">
      <c r="A350" s="65">
        <v>16</v>
      </c>
      <c r="B350" s="84">
        <v>4</v>
      </c>
      <c r="C350" s="84">
        <v>8</v>
      </c>
      <c r="D350" s="84">
        <v>15</v>
      </c>
      <c r="E350" s="84">
        <v>18</v>
      </c>
      <c r="F350" s="84">
        <v>20</v>
      </c>
      <c r="G350" s="84">
        <v>50</v>
      </c>
      <c r="H350" s="84">
        <v>71</v>
      </c>
      <c r="I350" s="84">
        <v>75</v>
      </c>
      <c r="J350" s="84">
        <v>95</v>
      </c>
      <c r="K350" s="84">
        <v>144</v>
      </c>
      <c r="L350" s="84"/>
      <c r="M350" s="84"/>
      <c r="N350" s="140">
        <v>16</v>
      </c>
      <c r="O350" s="84">
        <v>4</v>
      </c>
      <c r="P350" s="84">
        <v>4</v>
      </c>
      <c r="Q350" s="84">
        <v>3</v>
      </c>
      <c r="R350" s="84">
        <v>3</v>
      </c>
      <c r="S350" s="84">
        <v>2</v>
      </c>
      <c r="T350" s="84">
        <v>29</v>
      </c>
      <c r="U350" s="84">
        <v>11</v>
      </c>
      <c r="V350" s="84">
        <v>3</v>
      </c>
      <c r="W350" s="84">
        <v>7</v>
      </c>
      <c r="X350" s="84">
        <v>9</v>
      </c>
      <c r="Y350" s="84"/>
      <c r="Z350" s="84"/>
      <c r="AA350" s="65">
        <v>16</v>
      </c>
    </row>
    <row r="351" spans="1:27" x14ac:dyDescent="0.2">
      <c r="A351" s="65">
        <v>17</v>
      </c>
      <c r="B351" s="84">
        <v>2</v>
      </c>
      <c r="C351" s="84">
        <v>6</v>
      </c>
      <c r="D351" s="84">
        <v>11</v>
      </c>
      <c r="E351" s="84">
        <v>76</v>
      </c>
      <c r="F351" s="84">
        <v>78</v>
      </c>
      <c r="G351" s="84">
        <v>88</v>
      </c>
      <c r="H351" s="84">
        <v>93</v>
      </c>
      <c r="I351" s="84">
        <v>95</v>
      </c>
      <c r="J351" s="84">
        <v>98</v>
      </c>
      <c r="K351" s="84">
        <v>118</v>
      </c>
      <c r="L351" s="84"/>
      <c r="M351" s="84"/>
      <c r="N351" s="140">
        <v>17</v>
      </c>
      <c r="O351" s="84">
        <v>2</v>
      </c>
      <c r="P351" s="84">
        <v>4</v>
      </c>
      <c r="Q351" s="84">
        <v>5</v>
      </c>
      <c r="R351" s="84">
        <v>65</v>
      </c>
      <c r="S351" s="84">
        <v>3</v>
      </c>
      <c r="T351" s="84">
        <v>10</v>
      </c>
      <c r="U351" s="84">
        <v>5</v>
      </c>
      <c r="V351" s="84">
        <v>2</v>
      </c>
      <c r="W351" s="84">
        <v>3</v>
      </c>
      <c r="X351" s="84">
        <v>20</v>
      </c>
      <c r="Y351" s="84"/>
      <c r="Z351" s="84"/>
      <c r="AA351" s="65">
        <v>17</v>
      </c>
    </row>
    <row r="352" spans="1:27" x14ac:dyDescent="0.2">
      <c r="A352" s="65">
        <v>18</v>
      </c>
      <c r="B352" s="84">
        <v>45</v>
      </c>
      <c r="C352" s="84">
        <v>65</v>
      </c>
      <c r="D352" s="84">
        <v>70</v>
      </c>
      <c r="E352" s="84">
        <v>90</v>
      </c>
      <c r="F352" s="84">
        <v>96</v>
      </c>
      <c r="G352" s="84">
        <v>108</v>
      </c>
      <c r="H352" s="84">
        <v>121</v>
      </c>
      <c r="I352" s="84">
        <v>142</v>
      </c>
      <c r="J352" s="84">
        <v>153</v>
      </c>
      <c r="K352" s="84">
        <v>178</v>
      </c>
      <c r="L352" s="84"/>
      <c r="M352" s="84"/>
      <c r="N352" s="140">
        <v>18</v>
      </c>
      <c r="O352" s="84">
        <v>45</v>
      </c>
      <c r="P352" s="84">
        <v>20</v>
      </c>
      <c r="Q352" s="84">
        <v>5</v>
      </c>
      <c r="R352" s="84">
        <v>19</v>
      </c>
      <c r="S352" s="84">
        <v>6</v>
      </c>
      <c r="T352" s="84">
        <v>12</v>
      </c>
      <c r="U352" s="84">
        <v>13</v>
      </c>
      <c r="V352" s="84">
        <v>21</v>
      </c>
      <c r="W352" s="84">
        <v>11</v>
      </c>
      <c r="X352" s="84">
        <v>25</v>
      </c>
      <c r="Y352" s="84"/>
      <c r="Z352" s="84"/>
      <c r="AA352" s="65">
        <v>18</v>
      </c>
    </row>
    <row r="353" spans="1:28" x14ac:dyDescent="0.2">
      <c r="A353" s="65">
        <v>19</v>
      </c>
      <c r="B353" s="84">
        <v>17</v>
      </c>
      <c r="C353" s="84">
        <v>17</v>
      </c>
      <c r="D353" s="84">
        <v>22</v>
      </c>
      <c r="E353" s="84">
        <v>25</v>
      </c>
      <c r="F353" s="84">
        <v>25</v>
      </c>
      <c r="G353" s="84">
        <v>25</v>
      </c>
      <c r="H353" s="84">
        <v>37</v>
      </c>
      <c r="I353" s="84">
        <v>38</v>
      </c>
      <c r="J353" s="84">
        <v>38</v>
      </c>
      <c r="K353" s="84">
        <v>39</v>
      </c>
      <c r="L353" s="84"/>
      <c r="M353" s="84"/>
      <c r="N353" s="140">
        <v>19</v>
      </c>
      <c r="O353" s="84">
        <v>17</v>
      </c>
      <c r="P353" s="84">
        <v>0</v>
      </c>
      <c r="Q353" s="84">
        <v>5</v>
      </c>
      <c r="R353" s="84">
        <v>3</v>
      </c>
      <c r="S353" s="84">
        <v>0</v>
      </c>
      <c r="T353" s="84">
        <v>0</v>
      </c>
      <c r="U353" s="84">
        <v>12</v>
      </c>
      <c r="V353" s="84">
        <v>1</v>
      </c>
      <c r="W353" s="84">
        <v>0</v>
      </c>
      <c r="X353" s="84">
        <v>1</v>
      </c>
      <c r="Y353" s="84"/>
      <c r="Z353" s="84"/>
      <c r="AA353" s="65">
        <v>19</v>
      </c>
    </row>
    <row r="354" spans="1:28" x14ac:dyDescent="0.2">
      <c r="A354" s="65">
        <v>20</v>
      </c>
      <c r="B354" s="84">
        <v>11</v>
      </c>
      <c r="C354" s="84">
        <v>15</v>
      </c>
      <c r="D354" s="84">
        <v>28</v>
      </c>
      <c r="E354" s="84">
        <v>36</v>
      </c>
      <c r="F354" s="84">
        <v>49</v>
      </c>
      <c r="G354" s="84">
        <v>62</v>
      </c>
      <c r="H354" s="84">
        <v>68</v>
      </c>
      <c r="I354" s="84">
        <v>74</v>
      </c>
      <c r="J354" s="84">
        <v>88</v>
      </c>
      <c r="K354" s="84">
        <v>92</v>
      </c>
      <c r="L354" s="84"/>
      <c r="M354" s="84"/>
      <c r="N354" s="140">
        <v>20</v>
      </c>
      <c r="O354" s="84">
        <v>11</v>
      </c>
      <c r="P354" s="84">
        <v>4</v>
      </c>
      <c r="Q354" s="84">
        <v>13</v>
      </c>
      <c r="R354" s="84">
        <v>8</v>
      </c>
      <c r="S354" s="84">
        <v>13</v>
      </c>
      <c r="T354" s="84">
        <v>13</v>
      </c>
      <c r="U354" s="84">
        <v>6</v>
      </c>
      <c r="V354" s="84">
        <v>6</v>
      </c>
      <c r="W354" s="84">
        <v>14</v>
      </c>
      <c r="X354" s="84">
        <v>4</v>
      </c>
      <c r="Y354" s="84"/>
      <c r="Z354" s="84"/>
      <c r="AA354" s="65">
        <v>20</v>
      </c>
    </row>
    <row r="355" spans="1:28" x14ac:dyDescent="0.2">
      <c r="A355" s="65">
        <v>21</v>
      </c>
      <c r="B355" s="84">
        <v>104</v>
      </c>
      <c r="C355" s="84">
        <v>105</v>
      </c>
      <c r="D355" s="84">
        <v>109</v>
      </c>
      <c r="E355" s="84">
        <v>119</v>
      </c>
      <c r="F355" s="84">
        <v>119</v>
      </c>
      <c r="G355" s="84">
        <v>123</v>
      </c>
      <c r="H355" s="84">
        <v>131</v>
      </c>
      <c r="I355" s="84">
        <v>133</v>
      </c>
      <c r="J355" s="84">
        <v>143</v>
      </c>
      <c r="K355" s="84">
        <v>151</v>
      </c>
      <c r="L355" s="84"/>
      <c r="M355" s="84"/>
      <c r="N355" s="140">
        <v>21</v>
      </c>
      <c r="O355" s="84">
        <v>104</v>
      </c>
      <c r="P355" s="84">
        <v>1</v>
      </c>
      <c r="Q355" s="84">
        <v>4</v>
      </c>
      <c r="R355" s="84">
        <v>8</v>
      </c>
      <c r="S355" s="84">
        <v>0</v>
      </c>
      <c r="T355" s="84">
        <v>4</v>
      </c>
      <c r="U355" s="84">
        <v>8</v>
      </c>
      <c r="V355" s="84">
        <v>2</v>
      </c>
      <c r="W355" s="84">
        <v>9</v>
      </c>
      <c r="X355" s="84">
        <v>7</v>
      </c>
      <c r="Y355" s="84"/>
      <c r="Z355" s="84"/>
      <c r="AA355" s="65">
        <v>21</v>
      </c>
    </row>
    <row r="356" spans="1:28" x14ac:dyDescent="0.2">
      <c r="A356" s="65">
        <v>22</v>
      </c>
      <c r="B356" s="84">
        <v>11</v>
      </c>
      <c r="C356" s="84">
        <v>24</v>
      </c>
      <c r="D356" s="84">
        <v>37</v>
      </c>
      <c r="E356" s="84">
        <v>53</v>
      </c>
      <c r="F356" s="84">
        <v>62</v>
      </c>
      <c r="G356" s="84">
        <v>77</v>
      </c>
      <c r="H356" s="84">
        <v>95</v>
      </c>
      <c r="I356" s="84">
        <v>110</v>
      </c>
      <c r="J356" s="84">
        <v>136</v>
      </c>
      <c r="K356" s="84">
        <v>157</v>
      </c>
      <c r="L356" s="84"/>
      <c r="M356" s="84"/>
      <c r="N356" s="140">
        <v>22</v>
      </c>
      <c r="O356" s="84">
        <v>11</v>
      </c>
      <c r="P356" s="84">
        <v>13</v>
      </c>
      <c r="Q356" s="84">
        <v>13</v>
      </c>
      <c r="R356" s="84">
        <v>15</v>
      </c>
      <c r="S356" s="84">
        <v>9</v>
      </c>
      <c r="T356" s="84">
        <v>14</v>
      </c>
      <c r="U356" s="84">
        <v>18</v>
      </c>
      <c r="V356" s="84">
        <v>14</v>
      </c>
      <c r="W356" s="84">
        <v>26</v>
      </c>
      <c r="X356" s="84">
        <v>21</v>
      </c>
      <c r="Y356" s="84"/>
      <c r="Z356" s="84"/>
      <c r="AA356" s="65">
        <v>22</v>
      </c>
    </row>
    <row r="357" spans="1:28" x14ac:dyDescent="0.2">
      <c r="A357" s="65">
        <v>23</v>
      </c>
      <c r="B357" s="84">
        <v>51</v>
      </c>
      <c r="C357" s="84">
        <v>51</v>
      </c>
      <c r="D357" s="84">
        <v>51</v>
      </c>
      <c r="E357" s="84">
        <v>52</v>
      </c>
      <c r="F357" s="84">
        <v>55</v>
      </c>
      <c r="G357" s="84">
        <v>55</v>
      </c>
      <c r="H357" s="84">
        <v>55</v>
      </c>
      <c r="I357" s="84">
        <v>56</v>
      </c>
      <c r="J357" s="84">
        <v>57</v>
      </c>
      <c r="K357" s="84">
        <v>62</v>
      </c>
      <c r="L357" s="84"/>
      <c r="M357" s="84"/>
      <c r="N357" s="140">
        <v>23</v>
      </c>
      <c r="O357" s="84">
        <v>51</v>
      </c>
      <c r="P357" s="84">
        <v>0</v>
      </c>
      <c r="Q357" s="84">
        <v>0</v>
      </c>
      <c r="R357" s="84">
        <v>1</v>
      </c>
      <c r="S357" s="84">
        <v>2</v>
      </c>
      <c r="T357" s="84">
        <v>0</v>
      </c>
      <c r="U357" s="84">
        <v>0</v>
      </c>
      <c r="V357" s="84">
        <v>1</v>
      </c>
      <c r="W357" s="84">
        <v>1</v>
      </c>
      <c r="X357" s="84">
        <v>3</v>
      </c>
      <c r="Y357" s="84"/>
      <c r="Z357" s="84"/>
      <c r="AA357" s="65">
        <v>23</v>
      </c>
    </row>
    <row r="358" spans="1:28" x14ac:dyDescent="0.2">
      <c r="A358" s="65">
        <v>24</v>
      </c>
      <c r="B358" s="84">
        <v>15</v>
      </c>
      <c r="C358" s="84">
        <v>27</v>
      </c>
      <c r="D358" s="84">
        <v>51</v>
      </c>
      <c r="E358" s="84">
        <v>72</v>
      </c>
      <c r="F358" s="84">
        <v>93</v>
      </c>
      <c r="G358" s="84">
        <v>105</v>
      </c>
      <c r="H358" s="84">
        <v>110</v>
      </c>
      <c r="I358" s="84">
        <v>127</v>
      </c>
      <c r="J358" s="84">
        <v>143</v>
      </c>
      <c r="K358" s="84">
        <v>160</v>
      </c>
      <c r="L358" s="84"/>
      <c r="M358" s="84"/>
      <c r="N358" s="140">
        <v>24</v>
      </c>
      <c r="O358" s="84">
        <v>15</v>
      </c>
      <c r="P358" s="84">
        <v>12</v>
      </c>
      <c r="Q358" s="84">
        <v>23</v>
      </c>
      <c r="R358" s="84">
        <v>14</v>
      </c>
      <c r="S358" s="84">
        <v>18</v>
      </c>
      <c r="T358" s="84">
        <v>13</v>
      </c>
      <c r="U358" s="84">
        <v>5</v>
      </c>
      <c r="V358" s="84">
        <v>16</v>
      </c>
      <c r="W358" s="84">
        <v>16</v>
      </c>
      <c r="X358" s="84">
        <v>16</v>
      </c>
      <c r="Y358" s="84"/>
      <c r="Z358" s="84"/>
      <c r="AA358" s="65">
        <v>24</v>
      </c>
    </row>
    <row r="359" spans="1:28" x14ac:dyDescent="0.2">
      <c r="A359" s="72" t="s">
        <v>2</v>
      </c>
      <c r="B359" s="84">
        <v>539</v>
      </c>
      <c r="C359" s="84">
        <v>778</v>
      </c>
      <c r="D359" s="84">
        <v>1027</v>
      </c>
      <c r="E359" s="84">
        <v>1412</v>
      </c>
      <c r="F359" s="84">
        <v>1603</v>
      </c>
      <c r="G359" s="84">
        <v>1834</v>
      </c>
      <c r="H359" s="84">
        <v>2217</v>
      </c>
      <c r="I359" s="84">
        <v>2487</v>
      </c>
      <c r="J359" s="84">
        <v>2846</v>
      </c>
      <c r="K359" s="84">
        <v>3172</v>
      </c>
      <c r="L359" s="84"/>
      <c r="M359" s="84"/>
      <c r="N359" s="72" t="s">
        <v>2</v>
      </c>
      <c r="O359" s="84">
        <v>539</v>
      </c>
      <c r="P359" s="84">
        <v>237</v>
      </c>
      <c r="Q359" s="84">
        <v>214</v>
      </c>
      <c r="R359" s="84">
        <v>345</v>
      </c>
      <c r="S359" s="84">
        <v>145</v>
      </c>
      <c r="T359" s="84">
        <v>198</v>
      </c>
      <c r="U359" s="84">
        <v>307</v>
      </c>
      <c r="V359" s="84">
        <v>221</v>
      </c>
      <c r="W359" s="84">
        <v>259</v>
      </c>
      <c r="X359" s="84">
        <v>269</v>
      </c>
      <c r="Y359" s="84"/>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7</v>
      </c>
      <c r="C365" s="84">
        <v>18</v>
      </c>
      <c r="D365" s="84">
        <v>28</v>
      </c>
      <c r="E365" s="84">
        <v>39</v>
      </c>
      <c r="F365" s="84">
        <v>41</v>
      </c>
      <c r="G365" s="84">
        <v>42</v>
      </c>
      <c r="H365" s="84">
        <v>53</v>
      </c>
      <c r="I365" s="84">
        <v>73</v>
      </c>
      <c r="J365" s="84">
        <v>75</v>
      </c>
      <c r="K365" s="84">
        <v>82</v>
      </c>
      <c r="L365" s="84"/>
      <c r="M365" s="84"/>
      <c r="N365" s="56">
        <v>1</v>
      </c>
      <c r="O365" s="84">
        <v>7</v>
      </c>
      <c r="P365" s="84">
        <v>11</v>
      </c>
      <c r="Q365" s="84">
        <v>9</v>
      </c>
      <c r="R365" s="84">
        <v>11</v>
      </c>
      <c r="S365" s="84">
        <v>1</v>
      </c>
      <c r="T365" s="84">
        <v>1</v>
      </c>
      <c r="U365" s="84">
        <v>11</v>
      </c>
      <c r="V365" s="84">
        <v>18</v>
      </c>
      <c r="W365" s="84">
        <v>2</v>
      </c>
      <c r="X365" s="84">
        <v>6</v>
      </c>
      <c r="Y365" s="84"/>
      <c r="Z365" s="84"/>
      <c r="AA365" s="56">
        <v>1</v>
      </c>
    </row>
    <row r="366" spans="1:28" x14ac:dyDescent="0.2">
      <c r="A366" s="56">
        <v>2</v>
      </c>
      <c r="B366" s="84">
        <v>2</v>
      </c>
      <c r="C366" s="84">
        <v>3</v>
      </c>
      <c r="D366" s="84">
        <v>5</v>
      </c>
      <c r="E366" s="84">
        <v>6</v>
      </c>
      <c r="F366" s="84">
        <v>7</v>
      </c>
      <c r="G366" s="84">
        <v>8</v>
      </c>
      <c r="H366" s="84">
        <v>9</v>
      </c>
      <c r="I366" s="84">
        <v>10</v>
      </c>
      <c r="J366" s="84">
        <v>12</v>
      </c>
      <c r="K366" s="84">
        <v>15</v>
      </c>
      <c r="L366" s="84"/>
      <c r="M366" s="84"/>
      <c r="N366" s="56">
        <v>2</v>
      </c>
      <c r="O366" s="84">
        <v>2</v>
      </c>
      <c r="P366" s="84">
        <v>1</v>
      </c>
      <c r="Q366" s="84">
        <v>2</v>
      </c>
      <c r="R366" s="84">
        <v>1</v>
      </c>
      <c r="S366" s="84">
        <v>1</v>
      </c>
      <c r="T366" s="84">
        <v>1</v>
      </c>
      <c r="U366" s="84">
        <v>1</v>
      </c>
      <c r="V366" s="84">
        <v>1</v>
      </c>
      <c r="W366" s="84">
        <v>2</v>
      </c>
      <c r="X366" s="84">
        <v>3</v>
      </c>
      <c r="Y366" s="84"/>
      <c r="Z366" s="84"/>
      <c r="AA366" s="56">
        <v>2</v>
      </c>
    </row>
    <row r="367" spans="1:28" x14ac:dyDescent="0.2">
      <c r="A367" s="56">
        <v>3</v>
      </c>
      <c r="B367" s="84">
        <v>1</v>
      </c>
      <c r="C367" s="84">
        <v>1</v>
      </c>
      <c r="D367" s="84">
        <v>1</v>
      </c>
      <c r="E367" s="84">
        <v>4</v>
      </c>
      <c r="F367" s="84">
        <v>4</v>
      </c>
      <c r="G367" s="84">
        <v>5</v>
      </c>
      <c r="H367" s="84">
        <v>10</v>
      </c>
      <c r="I367" s="84">
        <v>10</v>
      </c>
      <c r="J367" s="84">
        <v>10</v>
      </c>
      <c r="K367" s="84">
        <v>10</v>
      </c>
      <c r="L367" s="84"/>
      <c r="M367" s="84"/>
      <c r="N367" s="56">
        <v>3</v>
      </c>
      <c r="O367" s="84">
        <v>1</v>
      </c>
      <c r="P367" s="84">
        <v>0</v>
      </c>
      <c r="Q367" s="84">
        <v>0</v>
      </c>
      <c r="R367" s="84">
        <v>3</v>
      </c>
      <c r="S367" s="84">
        <v>0</v>
      </c>
      <c r="T367" s="84">
        <v>1</v>
      </c>
      <c r="U367" s="84">
        <v>5</v>
      </c>
      <c r="V367" s="84">
        <v>0</v>
      </c>
      <c r="W367" s="84">
        <v>0</v>
      </c>
      <c r="X367" s="84">
        <v>0</v>
      </c>
      <c r="Y367" s="84"/>
      <c r="Z367" s="84"/>
      <c r="AA367" s="56">
        <v>3</v>
      </c>
    </row>
    <row r="368" spans="1:28" x14ac:dyDescent="0.2">
      <c r="A368" s="56">
        <v>4</v>
      </c>
      <c r="B368" s="84">
        <v>13</v>
      </c>
      <c r="C368" s="84">
        <v>36</v>
      </c>
      <c r="D368" s="84">
        <v>46</v>
      </c>
      <c r="E368" s="84">
        <v>57</v>
      </c>
      <c r="F368" s="84">
        <v>72</v>
      </c>
      <c r="G368" s="84">
        <v>81</v>
      </c>
      <c r="H368" s="84">
        <v>94</v>
      </c>
      <c r="I368" s="84">
        <v>110</v>
      </c>
      <c r="J368" s="84">
        <v>122</v>
      </c>
      <c r="K368" s="84">
        <v>139</v>
      </c>
      <c r="L368" s="84"/>
      <c r="M368" s="84"/>
      <c r="N368" s="56">
        <v>4</v>
      </c>
      <c r="O368" s="84">
        <v>13</v>
      </c>
      <c r="P368" s="84">
        <v>21</v>
      </c>
      <c r="Q368" s="84">
        <v>10</v>
      </c>
      <c r="R368" s="84">
        <v>9</v>
      </c>
      <c r="S368" s="84">
        <v>14</v>
      </c>
      <c r="T368" s="84">
        <v>8</v>
      </c>
      <c r="U368" s="84">
        <v>8</v>
      </c>
      <c r="V368" s="84">
        <v>15</v>
      </c>
      <c r="W368" s="84">
        <v>12</v>
      </c>
      <c r="X368" s="84">
        <v>15</v>
      </c>
      <c r="Y368" s="84"/>
      <c r="Z368" s="84"/>
      <c r="AA368" s="56">
        <v>4</v>
      </c>
    </row>
    <row r="369" spans="1:27" x14ac:dyDescent="0.2">
      <c r="A369" s="56">
        <v>5</v>
      </c>
      <c r="B369" s="84">
        <v>13</v>
      </c>
      <c r="C369" s="84">
        <v>24</v>
      </c>
      <c r="D369" s="84">
        <v>26</v>
      </c>
      <c r="E369" s="84">
        <v>32</v>
      </c>
      <c r="F369" s="84">
        <v>39</v>
      </c>
      <c r="G369" s="84">
        <v>42</v>
      </c>
      <c r="H369" s="84">
        <v>47</v>
      </c>
      <c r="I369" s="84">
        <v>54</v>
      </c>
      <c r="J369" s="84">
        <v>68</v>
      </c>
      <c r="K369" s="84">
        <v>70</v>
      </c>
      <c r="L369" s="84"/>
      <c r="M369" s="84"/>
      <c r="N369" s="56">
        <v>5</v>
      </c>
      <c r="O369" s="84">
        <v>13</v>
      </c>
      <c r="P369" s="84">
        <v>11</v>
      </c>
      <c r="Q369" s="84">
        <v>2</v>
      </c>
      <c r="R369" s="84">
        <v>6</v>
      </c>
      <c r="S369" s="84">
        <v>7</v>
      </c>
      <c r="T369" s="84">
        <v>1</v>
      </c>
      <c r="U369" s="84">
        <v>0</v>
      </c>
      <c r="V369" s="84">
        <v>0</v>
      </c>
      <c r="W369" s="84">
        <v>0</v>
      </c>
      <c r="X369" s="84">
        <v>0</v>
      </c>
      <c r="Y369" s="84"/>
      <c r="Z369" s="84"/>
      <c r="AA369" s="56">
        <v>5</v>
      </c>
    </row>
    <row r="370" spans="1:27" x14ac:dyDescent="0.2">
      <c r="A370" s="56">
        <v>6</v>
      </c>
      <c r="B370" s="84">
        <v>0</v>
      </c>
      <c r="C370" s="84">
        <v>1</v>
      </c>
      <c r="D370" s="84">
        <v>1</v>
      </c>
      <c r="E370" s="84">
        <v>2</v>
      </c>
      <c r="F370" s="84">
        <v>2</v>
      </c>
      <c r="G370" s="84">
        <v>2</v>
      </c>
      <c r="H370" s="84">
        <v>9</v>
      </c>
      <c r="I370" s="84">
        <v>9</v>
      </c>
      <c r="J370" s="84">
        <v>11</v>
      </c>
      <c r="K370" s="84">
        <v>12</v>
      </c>
      <c r="L370" s="84"/>
      <c r="M370" s="84"/>
      <c r="N370" s="56">
        <v>6</v>
      </c>
      <c r="O370" s="84">
        <v>0</v>
      </c>
      <c r="P370" s="84">
        <v>1</v>
      </c>
      <c r="Q370" s="84">
        <v>0</v>
      </c>
      <c r="R370" s="84">
        <v>1</v>
      </c>
      <c r="S370" s="84">
        <v>0</v>
      </c>
      <c r="T370" s="84">
        <v>0</v>
      </c>
      <c r="U370" s="84">
        <v>7</v>
      </c>
      <c r="V370" s="84">
        <v>0</v>
      </c>
      <c r="W370" s="84">
        <v>2</v>
      </c>
      <c r="X370" s="84">
        <v>1</v>
      </c>
      <c r="Y370" s="84"/>
      <c r="Z370" s="84"/>
      <c r="AA370" s="56">
        <v>6</v>
      </c>
    </row>
    <row r="371" spans="1:27" x14ac:dyDescent="0.2">
      <c r="A371" s="56">
        <v>7</v>
      </c>
      <c r="B371" s="84">
        <v>1</v>
      </c>
      <c r="C371" s="84">
        <v>1</v>
      </c>
      <c r="D371" s="84">
        <v>1</v>
      </c>
      <c r="E371" s="84">
        <v>4</v>
      </c>
      <c r="F371" s="84">
        <v>7</v>
      </c>
      <c r="G371" s="84">
        <v>8</v>
      </c>
      <c r="H371" s="84">
        <v>8</v>
      </c>
      <c r="I371" s="84">
        <v>10</v>
      </c>
      <c r="J371" s="84">
        <v>11</v>
      </c>
      <c r="K371" s="84">
        <v>11</v>
      </c>
      <c r="L371" s="84"/>
      <c r="M371" s="84"/>
      <c r="N371" s="56">
        <v>7</v>
      </c>
      <c r="O371" s="84">
        <v>1</v>
      </c>
      <c r="P371" s="84">
        <v>0</v>
      </c>
      <c r="Q371" s="84">
        <v>0</v>
      </c>
      <c r="R371" s="84">
        <v>3</v>
      </c>
      <c r="S371" s="84">
        <v>3</v>
      </c>
      <c r="T371" s="84">
        <v>1</v>
      </c>
      <c r="U371" s="84">
        <v>0</v>
      </c>
      <c r="V371" s="84">
        <v>2</v>
      </c>
      <c r="W371" s="84">
        <v>1</v>
      </c>
      <c r="X371" s="84">
        <v>0</v>
      </c>
      <c r="Y371" s="84"/>
      <c r="Z371" s="84"/>
      <c r="AA371" s="56">
        <v>7</v>
      </c>
    </row>
    <row r="372" spans="1:27" x14ac:dyDescent="0.2">
      <c r="A372" s="56">
        <v>8</v>
      </c>
      <c r="B372" s="84">
        <v>8</v>
      </c>
      <c r="C372" s="84">
        <v>32</v>
      </c>
      <c r="D372" s="84">
        <v>44</v>
      </c>
      <c r="E372" s="84">
        <v>65</v>
      </c>
      <c r="F372" s="84">
        <v>72</v>
      </c>
      <c r="G372" s="84">
        <v>86</v>
      </c>
      <c r="H372" s="84">
        <v>95</v>
      </c>
      <c r="I372" s="84">
        <v>120</v>
      </c>
      <c r="J372" s="84">
        <v>132</v>
      </c>
      <c r="K372" s="84">
        <v>140</v>
      </c>
      <c r="L372" s="84"/>
      <c r="M372" s="84"/>
      <c r="N372" s="56">
        <v>8</v>
      </c>
      <c r="O372" s="84">
        <v>8</v>
      </c>
      <c r="P372" s="84">
        <v>24</v>
      </c>
      <c r="Q372" s="84">
        <v>12</v>
      </c>
      <c r="R372" s="84">
        <v>21</v>
      </c>
      <c r="S372" s="84">
        <v>7</v>
      </c>
      <c r="T372" s="84">
        <v>13</v>
      </c>
      <c r="U372" s="84">
        <v>9</v>
      </c>
      <c r="V372" s="84">
        <v>25</v>
      </c>
      <c r="W372" s="84">
        <v>12</v>
      </c>
      <c r="X372" s="84">
        <v>8</v>
      </c>
      <c r="Y372" s="84"/>
      <c r="Z372" s="84"/>
      <c r="AA372" s="56">
        <v>8</v>
      </c>
    </row>
    <row r="373" spans="1:27" x14ac:dyDescent="0.2">
      <c r="A373" s="56">
        <v>9</v>
      </c>
      <c r="B373" s="84">
        <v>13</v>
      </c>
      <c r="C373" s="84">
        <v>13</v>
      </c>
      <c r="D373" s="84">
        <v>19</v>
      </c>
      <c r="E373" s="84">
        <v>20</v>
      </c>
      <c r="F373" s="84">
        <v>30</v>
      </c>
      <c r="G373" s="84">
        <v>31</v>
      </c>
      <c r="H373" s="84">
        <v>35</v>
      </c>
      <c r="I373" s="84">
        <v>35</v>
      </c>
      <c r="J373" s="84">
        <v>40</v>
      </c>
      <c r="K373" s="84">
        <v>40</v>
      </c>
      <c r="L373" s="84"/>
      <c r="M373" s="84"/>
      <c r="N373" s="56">
        <v>9</v>
      </c>
      <c r="O373" s="84">
        <v>13</v>
      </c>
      <c r="P373" s="84">
        <v>0</v>
      </c>
      <c r="Q373" s="84">
        <v>6</v>
      </c>
      <c r="R373" s="84">
        <v>1</v>
      </c>
      <c r="S373" s="84">
        <v>10</v>
      </c>
      <c r="T373" s="84">
        <v>0</v>
      </c>
      <c r="U373" s="84">
        <v>4</v>
      </c>
      <c r="V373" s="84">
        <v>0</v>
      </c>
      <c r="W373" s="84">
        <v>4</v>
      </c>
      <c r="X373" s="84">
        <v>0</v>
      </c>
      <c r="Y373" s="84"/>
      <c r="Z373" s="84"/>
      <c r="AA373" s="56">
        <v>9</v>
      </c>
    </row>
    <row r="374" spans="1:27" x14ac:dyDescent="0.2">
      <c r="A374" s="56">
        <v>10</v>
      </c>
      <c r="B374" s="84">
        <v>12</v>
      </c>
      <c r="C374" s="84">
        <v>17</v>
      </c>
      <c r="D374" s="84">
        <v>30</v>
      </c>
      <c r="E374" s="84">
        <v>36</v>
      </c>
      <c r="F374" s="84">
        <v>41</v>
      </c>
      <c r="G374" s="84">
        <v>43</v>
      </c>
      <c r="H374" s="84">
        <v>48</v>
      </c>
      <c r="I374" s="84">
        <v>49</v>
      </c>
      <c r="J374" s="84">
        <v>58</v>
      </c>
      <c r="K374" s="84">
        <v>62</v>
      </c>
      <c r="L374" s="84"/>
      <c r="M374" s="84"/>
      <c r="N374" s="56">
        <v>10</v>
      </c>
      <c r="O374" s="84">
        <v>12</v>
      </c>
      <c r="P374" s="84">
        <v>5</v>
      </c>
      <c r="Q374" s="84">
        <v>13</v>
      </c>
      <c r="R374" s="84">
        <v>6</v>
      </c>
      <c r="S374" s="84">
        <v>5</v>
      </c>
      <c r="T374" s="84">
        <v>2</v>
      </c>
      <c r="U374" s="84">
        <v>5</v>
      </c>
      <c r="V374" s="84">
        <v>1</v>
      </c>
      <c r="W374" s="84">
        <v>9</v>
      </c>
      <c r="X374" s="84">
        <v>4</v>
      </c>
      <c r="Y374" s="84"/>
      <c r="Z374" s="84"/>
      <c r="AA374" s="56">
        <v>10</v>
      </c>
    </row>
    <row r="375" spans="1:27" x14ac:dyDescent="0.2">
      <c r="A375" s="56">
        <v>11</v>
      </c>
      <c r="B375" s="84">
        <v>2</v>
      </c>
      <c r="C375" s="84">
        <v>2</v>
      </c>
      <c r="D375" s="84">
        <v>35</v>
      </c>
      <c r="E375" s="84">
        <v>64</v>
      </c>
      <c r="F375" s="84">
        <v>84</v>
      </c>
      <c r="G375" s="84">
        <v>124</v>
      </c>
      <c r="H375" s="84">
        <v>159</v>
      </c>
      <c r="I375" s="84">
        <v>195</v>
      </c>
      <c r="J375" s="84">
        <v>216</v>
      </c>
      <c r="K375" s="84">
        <v>229</v>
      </c>
      <c r="L375" s="84"/>
      <c r="M375" s="84"/>
      <c r="N375" s="56">
        <v>11</v>
      </c>
      <c r="O375" s="84">
        <v>2</v>
      </c>
      <c r="P375" s="84">
        <v>0</v>
      </c>
      <c r="Q375" s="84">
        <v>11</v>
      </c>
      <c r="R375" s="84">
        <v>7</v>
      </c>
      <c r="S375" s="84">
        <v>0</v>
      </c>
      <c r="T375" s="84">
        <v>0</v>
      </c>
      <c r="U375" s="84">
        <v>0</v>
      </c>
      <c r="V375" s="84">
        <v>1</v>
      </c>
      <c r="W375" s="84">
        <v>0</v>
      </c>
      <c r="X375" s="84">
        <v>1</v>
      </c>
      <c r="Y375" s="84"/>
      <c r="Z375" s="84"/>
      <c r="AA375" s="56">
        <v>11</v>
      </c>
    </row>
    <row r="376" spans="1:27" x14ac:dyDescent="0.2">
      <c r="A376" s="56">
        <v>12</v>
      </c>
      <c r="B376" s="84">
        <v>44</v>
      </c>
      <c r="C376" s="84">
        <v>100</v>
      </c>
      <c r="D376" s="84">
        <v>140</v>
      </c>
      <c r="E376" s="84">
        <v>161</v>
      </c>
      <c r="F376" s="84">
        <v>199</v>
      </c>
      <c r="G376" s="84">
        <v>205</v>
      </c>
      <c r="H376" s="84">
        <v>237</v>
      </c>
      <c r="I376" s="84">
        <v>256</v>
      </c>
      <c r="J376" s="84">
        <v>290</v>
      </c>
      <c r="K376" s="84">
        <v>334</v>
      </c>
      <c r="L376" s="84"/>
      <c r="M376" s="84"/>
      <c r="N376" s="56">
        <v>12</v>
      </c>
      <c r="O376" s="84">
        <v>44</v>
      </c>
      <c r="P376" s="84">
        <v>55</v>
      </c>
      <c r="Q376" s="84">
        <v>40</v>
      </c>
      <c r="R376" s="84">
        <v>21</v>
      </c>
      <c r="S376" s="84">
        <v>37</v>
      </c>
      <c r="T376" s="84">
        <v>6</v>
      </c>
      <c r="U376" s="84">
        <v>32</v>
      </c>
      <c r="V376" s="84">
        <v>17</v>
      </c>
      <c r="W376" s="84">
        <v>33</v>
      </c>
      <c r="X376" s="84">
        <v>44</v>
      </c>
      <c r="Y376" s="84"/>
      <c r="Z376" s="84"/>
      <c r="AA376" s="56">
        <v>12</v>
      </c>
    </row>
    <row r="377" spans="1:27" x14ac:dyDescent="0.2">
      <c r="A377" s="56">
        <v>13</v>
      </c>
      <c r="B377" s="84">
        <v>7</v>
      </c>
      <c r="C377" s="84">
        <v>14</v>
      </c>
      <c r="D377" s="84">
        <v>16</v>
      </c>
      <c r="E377" s="84">
        <v>24</v>
      </c>
      <c r="F377" s="84">
        <v>31</v>
      </c>
      <c r="G377" s="84">
        <v>37</v>
      </c>
      <c r="H377" s="84">
        <v>40</v>
      </c>
      <c r="I377" s="84">
        <v>48</v>
      </c>
      <c r="J377" s="84">
        <v>58</v>
      </c>
      <c r="K377" s="84">
        <v>67</v>
      </c>
      <c r="L377" s="84"/>
      <c r="M377" s="84"/>
      <c r="N377" s="56">
        <v>13</v>
      </c>
      <c r="O377" s="84">
        <v>7</v>
      </c>
      <c r="P377" s="84">
        <v>7</v>
      </c>
      <c r="Q377" s="84">
        <v>1</v>
      </c>
      <c r="R377" s="84">
        <v>8</v>
      </c>
      <c r="S377" s="84">
        <v>7</v>
      </c>
      <c r="T377" s="84">
        <v>6</v>
      </c>
      <c r="U377" s="84">
        <v>3</v>
      </c>
      <c r="V377" s="84">
        <v>8</v>
      </c>
      <c r="W377" s="84">
        <v>10</v>
      </c>
      <c r="X377" s="84">
        <v>9</v>
      </c>
      <c r="Y377" s="84"/>
      <c r="Z377" s="84"/>
      <c r="AA377" s="56">
        <v>13</v>
      </c>
    </row>
    <row r="378" spans="1:27" x14ac:dyDescent="0.2">
      <c r="A378" s="56">
        <v>14</v>
      </c>
      <c r="B378" s="84">
        <v>39</v>
      </c>
      <c r="C378" s="84">
        <v>95</v>
      </c>
      <c r="D378" s="84">
        <v>123</v>
      </c>
      <c r="E378" s="84">
        <v>226</v>
      </c>
      <c r="F378" s="84">
        <v>238</v>
      </c>
      <c r="G378" s="84">
        <v>300</v>
      </c>
      <c r="H378" s="84">
        <v>322</v>
      </c>
      <c r="I378" s="84">
        <v>388</v>
      </c>
      <c r="J378" s="84">
        <v>435</v>
      </c>
      <c r="K378" s="84">
        <v>582</v>
      </c>
      <c r="L378" s="84"/>
      <c r="M378" s="84"/>
      <c r="N378" s="56">
        <v>14</v>
      </c>
      <c r="O378" s="84">
        <v>39</v>
      </c>
      <c r="P378" s="84">
        <v>56</v>
      </c>
      <c r="Q378" s="84">
        <v>28</v>
      </c>
      <c r="R378" s="84">
        <v>103</v>
      </c>
      <c r="S378" s="84">
        <v>12</v>
      </c>
      <c r="T378" s="84">
        <v>62</v>
      </c>
      <c r="U378" s="84">
        <v>21</v>
      </c>
      <c r="V378" s="84">
        <v>66</v>
      </c>
      <c r="W378" s="84">
        <v>47</v>
      </c>
      <c r="X378" s="84">
        <v>147</v>
      </c>
      <c r="Y378" s="84"/>
      <c r="Z378" s="84"/>
      <c r="AA378" s="56">
        <v>14</v>
      </c>
    </row>
    <row r="379" spans="1:27" x14ac:dyDescent="0.2">
      <c r="A379" s="56">
        <v>15</v>
      </c>
      <c r="B379" s="84">
        <v>58</v>
      </c>
      <c r="C379" s="84">
        <v>120</v>
      </c>
      <c r="D379" s="84">
        <v>223</v>
      </c>
      <c r="E379" s="84">
        <v>265</v>
      </c>
      <c r="F379" s="84">
        <v>308</v>
      </c>
      <c r="G379" s="84">
        <v>432</v>
      </c>
      <c r="H379" s="84">
        <v>487</v>
      </c>
      <c r="I379" s="84">
        <v>498</v>
      </c>
      <c r="J379" s="84">
        <v>729</v>
      </c>
      <c r="K379" s="84">
        <v>809</v>
      </c>
      <c r="L379" s="84"/>
      <c r="M379" s="84"/>
      <c r="N379" s="56">
        <v>15</v>
      </c>
      <c r="O379" s="84">
        <v>58</v>
      </c>
      <c r="P379" s="84">
        <v>61</v>
      </c>
      <c r="Q379" s="84">
        <v>103</v>
      </c>
      <c r="R379" s="84">
        <v>42</v>
      </c>
      <c r="S379" s="84">
        <v>43</v>
      </c>
      <c r="T379" s="84">
        <v>124</v>
      </c>
      <c r="U379" s="84">
        <v>53</v>
      </c>
      <c r="V379" s="84">
        <v>11</v>
      </c>
      <c r="W379" s="84">
        <v>232</v>
      </c>
      <c r="X379" s="84">
        <v>80</v>
      </c>
      <c r="Y379" s="84"/>
      <c r="Z379" s="84"/>
      <c r="AA379" s="56">
        <v>15</v>
      </c>
    </row>
    <row r="380" spans="1:27" x14ac:dyDescent="0.2">
      <c r="A380" s="56">
        <v>16</v>
      </c>
      <c r="B380" s="84">
        <v>7</v>
      </c>
      <c r="C380" s="84">
        <v>15</v>
      </c>
      <c r="D380" s="84">
        <v>24</v>
      </c>
      <c r="E380" s="84">
        <v>35</v>
      </c>
      <c r="F380" s="84">
        <v>38</v>
      </c>
      <c r="G380" s="84">
        <v>43</v>
      </c>
      <c r="H380" s="84">
        <v>56</v>
      </c>
      <c r="I380" s="84">
        <v>57</v>
      </c>
      <c r="J380" s="84">
        <v>59</v>
      </c>
      <c r="K380" s="84">
        <v>68</v>
      </c>
      <c r="L380" s="84"/>
      <c r="M380" s="84"/>
      <c r="N380" s="56">
        <v>16</v>
      </c>
      <c r="O380" s="84">
        <v>7</v>
      </c>
      <c r="P380" s="84">
        <v>8</v>
      </c>
      <c r="Q380" s="84">
        <v>9</v>
      </c>
      <c r="R380" s="84">
        <v>11</v>
      </c>
      <c r="S380" s="84">
        <v>4</v>
      </c>
      <c r="T380" s="84">
        <v>5</v>
      </c>
      <c r="U380" s="84">
        <v>13</v>
      </c>
      <c r="V380" s="84">
        <v>1</v>
      </c>
      <c r="W380" s="84">
        <v>3</v>
      </c>
      <c r="X380" s="84">
        <v>9</v>
      </c>
      <c r="Y380" s="84"/>
      <c r="Z380" s="84"/>
      <c r="AA380" s="56">
        <v>16</v>
      </c>
    </row>
    <row r="381" spans="1:27" x14ac:dyDescent="0.2">
      <c r="A381" s="56">
        <v>17</v>
      </c>
      <c r="B381" s="84">
        <v>3</v>
      </c>
      <c r="C381" s="84">
        <v>11</v>
      </c>
      <c r="D381" s="84">
        <v>20</v>
      </c>
      <c r="E381" s="84">
        <v>84</v>
      </c>
      <c r="F381" s="84">
        <v>88</v>
      </c>
      <c r="G381" s="84">
        <v>94</v>
      </c>
      <c r="H381" s="84">
        <v>102</v>
      </c>
      <c r="I381" s="84">
        <v>115</v>
      </c>
      <c r="J381" s="84">
        <v>128</v>
      </c>
      <c r="K381" s="84">
        <v>136</v>
      </c>
      <c r="L381" s="84"/>
      <c r="M381" s="84"/>
      <c r="N381" s="56">
        <v>17</v>
      </c>
      <c r="O381" s="84">
        <v>3</v>
      </c>
      <c r="P381" s="84">
        <v>8</v>
      </c>
      <c r="Q381" s="84">
        <v>9</v>
      </c>
      <c r="R381" s="84">
        <v>64</v>
      </c>
      <c r="S381" s="84">
        <v>4</v>
      </c>
      <c r="T381" s="84">
        <v>6</v>
      </c>
      <c r="U381" s="84">
        <v>5</v>
      </c>
      <c r="V381" s="84">
        <v>6</v>
      </c>
      <c r="W381" s="84">
        <v>9</v>
      </c>
      <c r="X381" s="84">
        <v>8</v>
      </c>
      <c r="Y381" s="84"/>
      <c r="Z381" s="84"/>
      <c r="AA381" s="56">
        <v>17</v>
      </c>
    </row>
    <row r="382" spans="1:27" x14ac:dyDescent="0.2">
      <c r="A382" s="56">
        <v>18</v>
      </c>
      <c r="B382" s="84">
        <v>17</v>
      </c>
      <c r="C382" s="84">
        <v>25</v>
      </c>
      <c r="D382" s="84">
        <v>29</v>
      </c>
      <c r="E382" s="84">
        <v>42</v>
      </c>
      <c r="F382" s="84">
        <v>54</v>
      </c>
      <c r="G382" s="84">
        <v>66</v>
      </c>
      <c r="H382" s="84">
        <v>68</v>
      </c>
      <c r="I382" s="84">
        <v>83</v>
      </c>
      <c r="J382" s="84">
        <v>88</v>
      </c>
      <c r="K382" s="84">
        <v>103</v>
      </c>
      <c r="L382" s="84"/>
      <c r="M382" s="84"/>
      <c r="N382" s="56">
        <v>18</v>
      </c>
      <c r="O382" s="84">
        <v>17</v>
      </c>
      <c r="P382" s="84">
        <v>8</v>
      </c>
      <c r="Q382" s="84">
        <v>3</v>
      </c>
      <c r="R382" s="84">
        <v>13</v>
      </c>
      <c r="S382" s="84">
        <v>12</v>
      </c>
      <c r="T382" s="84">
        <v>12</v>
      </c>
      <c r="U382" s="84">
        <v>2</v>
      </c>
      <c r="V382" s="84">
        <v>15</v>
      </c>
      <c r="W382" s="84">
        <v>5</v>
      </c>
      <c r="X382" s="84">
        <v>15</v>
      </c>
      <c r="Y382" s="84"/>
      <c r="Z382" s="84"/>
      <c r="AA382" s="56">
        <v>18</v>
      </c>
    </row>
    <row r="383" spans="1:27" x14ac:dyDescent="0.2">
      <c r="A383" s="56">
        <v>19</v>
      </c>
      <c r="B383" s="84">
        <v>1</v>
      </c>
      <c r="C383" s="84">
        <v>2</v>
      </c>
      <c r="D383" s="84">
        <v>5</v>
      </c>
      <c r="E383" s="84">
        <v>7</v>
      </c>
      <c r="F383" s="84">
        <v>8</v>
      </c>
      <c r="G383" s="84">
        <v>8</v>
      </c>
      <c r="H383" s="84">
        <v>8</v>
      </c>
      <c r="I383" s="84">
        <v>9</v>
      </c>
      <c r="J383" s="84">
        <v>9</v>
      </c>
      <c r="K383" s="84">
        <v>11</v>
      </c>
      <c r="L383" s="84"/>
      <c r="M383" s="84"/>
      <c r="N383" s="56">
        <v>19</v>
      </c>
      <c r="O383" s="84">
        <v>1</v>
      </c>
      <c r="P383" s="84">
        <v>1</v>
      </c>
      <c r="Q383" s="84">
        <v>3</v>
      </c>
      <c r="R383" s="84">
        <v>2</v>
      </c>
      <c r="S383" s="84">
        <v>1</v>
      </c>
      <c r="T383" s="84">
        <v>0</v>
      </c>
      <c r="U383" s="84">
        <v>0</v>
      </c>
      <c r="V383" s="84">
        <v>1</v>
      </c>
      <c r="W383" s="84">
        <v>0</v>
      </c>
      <c r="X383" s="84">
        <v>2</v>
      </c>
      <c r="Y383" s="84"/>
      <c r="Z383" s="84"/>
      <c r="AA383" s="56">
        <v>19</v>
      </c>
    </row>
    <row r="384" spans="1:27" x14ac:dyDescent="0.2">
      <c r="A384" s="56">
        <v>20</v>
      </c>
      <c r="B384" s="84">
        <v>0</v>
      </c>
      <c r="C384" s="84">
        <v>5</v>
      </c>
      <c r="D384" s="84">
        <v>8</v>
      </c>
      <c r="E384" s="84">
        <v>11</v>
      </c>
      <c r="F384" s="84">
        <v>23</v>
      </c>
      <c r="G384" s="84">
        <v>29</v>
      </c>
      <c r="H384" s="84">
        <v>36</v>
      </c>
      <c r="I384" s="84">
        <v>44</v>
      </c>
      <c r="J384" s="84">
        <v>56</v>
      </c>
      <c r="K384" s="84">
        <v>64</v>
      </c>
      <c r="L384" s="84"/>
      <c r="M384" s="84"/>
      <c r="N384" s="56">
        <v>20</v>
      </c>
      <c r="O384" s="84">
        <v>0</v>
      </c>
      <c r="P384" s="84">
        <v>4</v>
      </c>
      <c r="Q384" s="84">
        <v>3</v>
      </c>
      <c r="R384" s="84">
        <v>3</v>
      </c>
      <c r="S384" s="84">
        <v>12</v>
      </c>
      <c r="T384" s="84">
        <v>6</v>
      </c>
      <c r="U384" s="84">
        <v>7</v>
      </c>
      <c r="V384" s="84">
        <v>8</v>
      </c>
      <c r="W384" s="84">
        <v>12</v>
      </c>
      <c r="X384" s="84">
        <v>8</v>
      </c>
      <c r="Y384" s="84"/>
      <c r="Z384" s="84"/>
      <c r="AA384" s="56">
        <v>20</v>
      </c>
    </row>
    <row r="385" spans="1:29" x14ac:dyDescent="0.2">
      <c r="A385" s="56">
        <v>21</v>
      </c>
      <c r="B385" s="84">
        <v>4</v>
      </c>
      <c r="C385" s="84">
        <v>9</v>
      </c>
      <c r="D385" s="84">
        <v>17</v>
      </c>
      <c r="E385" s="84">
        <v>26</v>
      </c>
      <c r="F385" s="84">
        <v>30</v>
      </c>
      <c r="G385" s="84">
        <v>38</v>
      </c>
      <c r="H385" s="84">
        <v>41</v>
      </c>
      <c r="I385" s="84">
        <v>51</v>
      </c>
      <c r="J385" s="84">
        <v>59</v>
      </c>
      <c r="K385" s="84">
        <v>65</v>
      </c>
      <c r="L385" s="84"/>
      <c r="M385" s="84"/>
      <c r="N385" s="56">
        <v>21</v>
      </c>
      <c r="O385" s="84">
        <v>4</v>
      </c>
      <c r="P385" s="84">
        <v>6</v>
      </c>
      <c r="Q385" s="84">
        <v>8</v>
      </c>
      <c r="R385" s="84">
        <v>9</v>
      </c>
      <c r="S385" s="84">
        <v>4</v>
      </c>
      <c r="T385" s="84">
        <v>8</v>
      </c>
      <c r="U385" s="84">
        <v>3</v>
      </c>
      <c r="V385" s="84">
        <v>10</v>
      </c>
      <c r="W385" s="84">
        <v>8</v>
      </c>
      <c r="X385" s="84">
        <v>6</v>
      </c>
      <c r="Y385" s="84"/>
      <c r="Z385" s="84"/>
      <c r="AA385" s="56">
        <v>21</v>
      </c>
    </row>
    <row r="386" spans="1:29" x14ac:dyDescent="0.2">
      <c r="A386" s="56">
        <v>22</v>
      </c>
      <c r="B386" s="84">
        <v>19</v>
      </c>
      <c r="C386" s="84">
        <v>43</v>
      </c>
      <c r="D386" s="84">
        <v>59</v>
      </c>
      <c r="E386" s="84">
        <v>82</v>
      </c>
      <c r="F386" s="84">
        <v>99</v>
      </c>
      <c r="G386" s="84">
        <v>115</v>
      </c>
      <c r="H386" s="84">
        <v>130</v>
      </c>
      <c r="I386" s="84">
        <v>150</v>
      </c>
      <c r="J386" s="84">
        <v>180</v>
      </c>
      <c r="K386" s="84">
        <v>224</v>
      </c>
      <c r="L386" s="84"/>
      <c r="M386" s="84"/>
      <c r="N386" s="56">
        <v>22</v>
      </c>
      <c r="O386" s="84">
        <v>19</v>
      </c>
      <c r="P386" s="84">
        <v>24</v>
      </c>
      <c r="Q386" s="84">
        <v>17</v>
      </c>
      <c r="R386" s="84">
        <v>23</v>
      </c>
      <c r="S386" s="84">
        <v>17</v>
      </c>
      <c r="T386" s="84">
        <v>16</v>
      </c>
      <c r="U386" s="84">
        <v>15</v>
      </c>
      <c r="V386" s="84">
        <v>20</v>
      </c>
      <c r="W386" s="84">
        <v>30</v>
      </c>
      <c r="X386" s="84">
        <v>44</v>
      </c>
      <c r="Y386" s="84"/>
      <c r="Z386" s="84"/>
      <c r="AA386" s="56">
        <v>22</v>
      </c>
    </row>
    <row r="387" spans="1:29" x14ac:dyDescent="0.2">
      <c r="A387" s="56">
        <v>23</v>
      </c>
      <c r="B387" s="84">
        <v>71</v>
      </c>
      <c r="C387" s="84">
        <v>182</v>
      </c>
      <c r="D387" s="84">
        <v>302</v>
      </c>
      <c r="E387" s="84">
        <v>489</v>
      </c>
      <c r="F387" s="84">
        <v>680</v>
      </c>
      <c r="G387" s="84">
        <v>959</v>
      </c>
      <c r="H387" s="84">
        <v>1190</v>
      </c>
      <c r="I387" s="84">
        <v>1485</v>
      </c>
      <c r="J387" s="84">
        <v>1806</v>
      </c>
      <c r="K387" s="84">
        <v>2178</v>
      </c>
      <c r="L387" s="84"/>
      <c r="M387" s="84"/>
      <c r="N387" s="56">
        <v>23</v>
      </c>
      <c r="O387" s="84">
        <v>71</v>
      </c>
      <c r="P387" s="84">
        <v>110</v>
      </c>
      <c r="Q387" s="84">
        <v>118</v>
      </c>
      <c r="R387" s="84">
        <v>179</v>
      </c>
      <c r="S387" s="84">
        <v>185</v>
      </c>
      <c r="T387" s="84">
        <v>271</v>
      </c>
      <c r="U387" s="84">
        <v>228</v>
      </c>
      <c r="V387" s="84">
        <v>292</v>
      </c>
      <c r="W387" s="84">
        <v>318</v>
      </c>
      <c r="X387" s="84">
        <v>366</v>
      </c>
      <c r="Y387" s="84"/>
      <c r="Z387" s="84"/>
      <c r="AA387" s="56">
        <v>23</v>
      </c>
    </row>
    <row r="388" spans="1:29" x14ac:dyDescent="0.2">
      <c r="A388" s="56">
        <v>24</v>
      </c>
      <c r="B388" s="84">
        <v>24</v>
      </c>
      <c r="C388" s="84">
        <v>39</v>
      </c>
      <c r="D388" s="84">
        <v>73</v>
      </c>
      <c r="E388" s="84">
        <v>100</v>
      </c>
      <c r="F388" s="84">
        <v>119</v>
      </c>
      <c r="G388" s="84">
        <v>141</v>
      </c>
      <c r="H388" s="84">
        <v>164</v>
      </c>
      <c r="I388" s="84">
        <v>181</v>
      </c>
      <c r="J388" s="84">
        <v>228</v>
      </c>
      <c r="K388" s="84">
        <v>261</v>
      </c>
      <c r="L388" s="84"/>
      <c r="M388" s="84"/>
      <c r="N388" s="56">
        <v>24</v>
      </c>
      <c r="O388" s="84">
        <v>24</v>
      </c>
      <c r="P388" s="84">
        <v>15</v>
      </c>
      <c r="Q388" s="84">
        <v>31</v>
      </c>
      <c r="R388" s="84">
        <v>28</v>
      </c>
      <c r="S388" s="84">
        <v>19</v>
      </c>
      <c r="T388" s="84">
        <v>20</v>
      </c>
      <c r="U388" s="84">
        <v>23</v>
      </c>
      <c r="V388" s="84">
        <v>17</v>
      </c>
      <c r="W388" s="84">
        <v>42</v>
      </c>
      <c r="X388" s="84">
        <v>32</v>
      </c>
      <c r="Y388" s="84"/>
      <c r="Z388" s="84"/>
      <c r="AA388" s="56">
        <v>24</v>
      </c>
    </row>
    <row r="389" spans="1:29" x14ac:dyDescent="0.2">
      <c r="A389" s="61" t="s">
        <v>2</v>
      </c>
      <c r="B389" s="84">
        <v>366</v>
      </c>
      <c r="C389" s="84">
        <v>808</v>
      </c>
      <c r="D389" s="84">
        <v>1275</v>
      </c>
      <c r="E389" s="84">
        <v>1881</v>
      </c>
      <c r="F389" s="84">
        <v>2314</v>
      </c>
      <c r="G389" s="84">
        <v>2939</v>
      </c>
      <c r="H389" s="84">
        <v>3448</v>
      </c>
      <c r="I389" s="84">
        <v>4040</v>
      </c>
      <c r="J389" s="84">
        <v>4880</v>
      </c>
      <c r="K389" s="84">
        <v>5712</v>
      </c>
      <c r="L389" s="84"/>
      <c r="M389" s="84"/>
      <c r="N389" s="61" t="s">
        <v>2</v>
      </c>
      <c r="O389" s="84">
        <v>366</v>
      </c>
      <c r="P389" s="84">
        <v>437</v>
      </c>
      <c r="Q389" s="84">
        <v>438</v>
      </c>
      <c r="R389" s="84">
        <v>575</v>
      </c>
      <c r="S389" s="84">
        <v>405</v>
      </c>
      <c r="T389" s="84">
        <v>570</v>
      </c>
      <c r="U389" s="84">
        <v>455</v>
      </c>
      <c r="V389" s="84">
        <v>535</v>
      </c>
      <c r="W389" s="84">
        <v>793</v>
      </c>
      <c r="X389" s="84">
        <v>808</v>
      </c>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7</v>
      </c>
      <c r="C395" s="84">
        <v>20</v>
      </c>
      <c r="D395" s="84">
        <v>30</v>
      </c>
      <c r="E395" s="84">
        <v>46</v>
      </c>
      <c r="F395" s="84">
        <v>50</v>
      </c>
      <c r="G395" s="84">
        <v>52</v>
      </c>
      <c r="H395" s="84">
        <v>64</v>
      </c>
      <c r="I395" s="84">
        <v>82</v>
      </c>
      <c r="J395" s="84">
        <v>86</v>
      </c>
      <c r="K395" s="84">
        <v>96</v>
      </c>
      <c r="L395" s="84"/>
      <c r="M395" s="84"/>
      <c r="N395" s="140">
        <v>1</v>
      </c>
      <c r="O395" s="84">
        <v>7</v>
      </c>
      <c r="P395" s="84">
        <v>13</v>
      </c>
      <c r="Q395" s="84">
        <v>10</v>
      </c>
      <c r="R395" s="84">
        <v>16</v>
      </c>
      <c r="S395" s="84">
        <v>3</v>
      </c>
      <c r="T395" s="84">
        <v>2</v>
      </c>
      <c r="U395" s="84">
        <v>12</v>
      </c>
      <c r="V395" s="84">
        <v>18</v>
      </c>
      <c r="W395" s="84">
        <v>4</v>
      </c>
      <c r="X395" s="84">
        <v>9</v>
      </c>
      <c r="Y395" s="84"/>
      <c r="Z395" s="84"/>
      <c r="AA395" s="65">
        <v>1</v>
      </c>
      <c r="AB395" s="88"/>
      <c r="AC395" s="83"/>
    </row>
    <row r="396" spans="1:29" x14ac:dyDescent="0.2">
      <c r="A396" s="65">
        <v>2</v>
      </c>
      <c r="B396" s="84">
        <v>2</v>
      </c>
      <c r="C396" s="84">
        <v>3</v>
      </c>
      <c r="D396" s="84">
        <v>5</v>
      </c>
      <c r="E396" s="84">
        <v>6</v>
      </c>
      <c r="F396" s="84">
        <v>7</v>
      </c>
      <c r="G396" s="84">
        <v>8</v>
      </c>
      <c r="H396" s="84">
        <v>9</v>
      </c>
      <c r="I396" s="84">
        <v>10</v>
      </c>
      <c r="J396" s="84">
        <v>12</v>
      </c>
      <c r="K396" s="84">
        <v>15</v>
      </c>
      <c r="L396" s="84"/>
      <c r="M396" s="84"/>
      <c r="N396" s="140">
        <v>2</v>
      </c>
      <c r="O396" s="84">
        <v>2</v>
      </c>
      <c r="P396" s="84">
        <v>1</v>
      </c>
      <c r="Q396" s="84">
        <v>2</v>
      </c>
      <c r="R396" s="84">
        <v>1</v>
      </c>
      <c r="S396" s="84">
        <v>1</v>
      </c>
      <c r="T396" s="84">
        <v>1</v>
      </c>
      <c r="U396" s="84">
        <v>1</v>
      </c>
      <c r="V396" s="84">
        <v>1</v>
      </c>
      <c r="W396" s="84">
        <v>2</v>
      </c>
      <c r="X396" s="84">
        <v>3</v>
      </c>
      <c r="Y396" s="84"/>
      <c r="Z396" s="84"/>
      <c r="AA396" s="65">
        <v>2</v>
      </c>
      <c r="AB396" s="88"/>
      <c r="AC396" s="83"/>
    </row>
    <row r="397" spans="1:29" x14ac:dyDescent="0.2">
      <c r="A397" s="65">
        <v>3</v>
      </c>
      <c r="B397" s="84">
        <v>1</v>
      </c>
      <c r="C397" s="84">
        <v>1</v>
      </c>
      <c r="D397" s="84">
        <v>1</v>
      </c>
      <c r="E397" s="84">
        <v>4</v>
      </c>
      <c r="F397" s="84">
        <v>4</v>
      </c>
      <c r="G397" s="84">
        <v>5</v>
      </c>
      <c r="H397" s="84">
        <v>10</v>
      </c>
      <c r="I397" s="84">
        <v>10</v>
      </c>
      <c r="J397" s="84">
        <v>10</v>
      </c>
      <c r="K397" s="84">
        <v>10</v>
      </c>
      <c r="L397" s="84"/>
      <c r="M397" s="84"/>
      <c r="N397" s="140">
        <v>3</v>
      </c>
      <c r="O397" s="84">
        <v>1</v>
      </c>
      <c r="P397" s="84">
        <v>0</v>
      </c>
      <c r="Q397" s="84">
        <v>0</v>
      </c>
      <c r="R397" s="84">
        <v>3</v>
      </c>
      <c r="S397" s="84">
        <v>0</v>
      </c>
      <c r="T397" s="84">
        <v>1</v>
      </c>
      <c r="U397" s="84">
        <v>5</v>
      </c>
      <c r="V397" s="84">
        <v>0</v>
      </c>
      <c r="W397" s="84">
        <v>0</v>
      </c>
      <c r="X397" s="84">
        <v>0</v>
      </c>
      <c r="Y397" s="84"/>
      <c r="Z397" s="84"/>
      <c r="AA397" s="65">
        <v>3</v>
      </c>
      <c r="AB397" s="88"/>
      <c r="AC397" s="83"/>
    </row>
    <row r="398" spans="1:29" x14ac:dyDescent="0.2">
      <c r="A398" s="65">
        <v>4</v>
      </c>
      <c r="B398" s="84">
        <v>14</v>
      </c>
      <c r="C398" s="84">
        <v>37</v>
      </c>
      <c r="D398" s="84">
        <v>47</v>
      </c>
      <c r="E398" s="84">
        <v>58</v>
      </c>
      <c r="F398" s="84">
        <v>73</v>
      </c>
      <c r="G398" s="84">
        <v>81</v>
      </c>
      <c r="H398" s="84">
        <v>94</v>
      </c>
      <c r="I398" s="84">
        <v>110</v>
      </c>
      <c r="J398" s="84">
        <v>122</v>
      </c>
      <c r="K398" s="84">
        <v>139</v>
      </c>
      <c r="L398" s="84"/>
      <c r="M398" s="84"/>
      <c r="N398" s="140">
        <v>4</v>
      </c>
      <c r="O398" s="84">
        <v>14</v>
      </c>
      <c r="P398" s="84">
        <v>21</v>
      </c>
      <c r="Q398" s="84">
        <v>10</v>
      </c>
      <c r="R398" s="84">
        <v>9</v>
      </c>
      <c r="S398" s="84">
        <v>14</v>
      </c>
      <c r="T398" s="84">
        <v>8</v>
      </c>
      <c r="U398" s="84">
        <v>8</v>
      </c>
      <c r="V398" s="84">
        <v>15</v>
      </c>
      <c r="W398" s="84">
        <v>12</v>
      </c>
      <c r="X398" s="84">
        <v>15</v>
      </c>
      <c r="Y398" s="84"/>
      <c r="Z398" s="84"/>
      <c r="AA398" s="65">
        <v>4</v>
      </c>
      <c r="AB398" s="88"/>
      <c r="AC398" s="83"/>
    </row>
    <row r="399" spans="1:29" x14ac:dyDescent="0.2">
      <c r="A399" s="65">
        <v>5</v>
      </c>
      <c r="B399" s="84">
        <v>14</v>
      </c>
      <c r="C399" s="84">
        <v>25</v>
      </c>
      <c r="D399" s="84">
        <v>27</v>
      </c>
      <c r="E399" s="84">
        <v>201</v>
      </c>
      <c r="F399" s="84">
        <v>208</v>
      </c>
      <c r="G399" s="84">
        <v>209</v>
      </c>
      <c r="H399" s="84">
        <v>209</v>
      </c>
      <c r="I399" s="84">
        <v>209</v>
      </c>
      <c r="J399" s="84">
        <v>209</v>
      </c>
      <c r="K399" s="84">
        <v>209</v>
      </c>
      <c r="L399" s="84"/>
      <c r="M399" s="84"/>
      <c r="N399" s="140">
        <v>5</v>
      </c>
      <c r="O399" s="84">
        <v>14</v>
      </c>
      <c r="P399" s="84">
        <v>11</v>
      </c>
      <c r="Q399" s="84">
        <v>2</v>
      </c>
      <c r="R399" s="84">
        <v>174</v>
      </c>
      <c r="S399" s="84">
        <v>8</v>
      </c>
      <c r="T399" s="84">
        <v>1</v>
      </c>
      <c r="U399" s="84">
        <v>0</v>
      </c>
      <c r="V399" s="84">
        <v>0</v>
      </c>
      <c r="W399" s="84">
        <v>0</v>
      </c>
      <c r="X399" s="84">
        <v>0</v>
      </c>
      <c r="Y399" s="84"/>
      <c r="Z399" s="84"/>
      <c r="AA399" s="65">
        <v>5</v>
      </c>
      <c r="AB399" s="88"/>
      <c r="AC399" s="83"/>
    </row>
    <row r="400" spans="1:29" x14ac:dyDescent="0.2">
      <c r="A400" s="65">
        <v>6</v>
      </c>
      <c r="B400" s="84">
        <v>0</v>
      </c>
      <c r="C400" s="84">
        <v>1</v>
      </c>
      <c r="D400" s="84">
        <v>1</v>
      </c>
      <c r="E400" s="84">
        <v>2</v>
      </c>
      <c r="F400" s="84">
        <v>2</v>
      </c>
      <c r="G400" s="84">
        <v>2</v>
      </c>
      <c r="H400" s="84">
        <v>9</v>
      </c>
      <c r="I400" s="84">
        <v>9</v>
      </c>
      <c r="J400" s="84">
        <v>11</v>
      </c>
      <c r="K400" s="84">
        <v>12</v>
      </c>
      <c r="L400" s="84"/>
      <c r="M400" s="84"/>
      <c r="N400" s="140">
        <v>6</v>
      </c>
      <c r="O400" s="84">
        <v>0</v>
      </c>
      <c r="P400" s="84">
        <v>1</v>
      </c>
      <c r="Q400" s="84">
        <v>0</v>
      </c>
      <c r="R400" s="84">
        <v>1</v>
      </c>
      <c r="S400" s="84">
        <v>0</v>
      </c>
      <c r="T400" s="84">
        <v>0</v>
      </c>
      <c r="U400" s="84">
        <v>7</v>
      </c>
      <c r="V400" s="84">
        <v>0</v>
      </c>
      <c r="W400" s="84">
        <v>2</v>
      </c>
      <c r="X400" s="84">
        <v>1</v>
      </c>
      <c r="Y400" s="84"/>
      <c r="Z400" s="84"/>
      <c r="AA400" s="65">
        <v>6</v>
      </c>
      <c r="AB400" s="88"/>
      <c r="AC400" s="83"/>
    </row>
    <row r="401" spans="1:29" x14ac:dyDescent="0.2">
      <c r="A401" s="65">
        <v>7</v>
      </c>
      <c r="B401" s="84">
        <v>1</v>
      </c>
      <c r="C401" s="84">
        <v>1</v>
      </c>
      <c r="D401" s="84">
        <v>1</v>
      </c>
      <c r="E401" s="84">
        <v>4</v>
      </c>
      <c r="F401" s="84">
        <v>7</v>
      </c>
      <c r="G401" s="84">
        <v>8</v>
      </c>
      <c r="H401" s="84">
        <v>8</v>
      </c>
      <c r="I401" s="84">
        <v>10</v>
      </c>
      <c r="J401" s="84">
        <v>11</v>
      </c>
      <c r="K401" s="84">
        <v>11</v>
      </c>
      <c r="L401" s="84"/>
      <c r="M401" s="84"/>
      <c r="N401" s="140">
        <v>7</v>
      </c>
      <c r="O401" s="84">
        <v>1</v>
      </c>
      <c r="P401" s="84">
        <v>0</v>
      </c>
      <c r="Q401" s="84">
        <v>0</v>
      </c>
      <c r="R401" s="84">
        <v>3</v>
      </c>
      <c r="S401" s="84">
        <v>3</v>
      </c>
      <c r="T401" s="84">
        <v>1</v>
      </c>
      <c r="U401" s="84">
        <v>0</v>
      </c>
      <c r="V401" s="84">
        <v>2</v>
      </c>
      <c r="W401" s="84">
        <v>1</v>
      </c>
      <c r="X401" s="84">
        <v>0</v>
      </c>
      <c r="Y401" s="84"/>
      <c r="Z401" s="84"/>
      <c r="AA401" s="65">
        <v>7</v>
      </c>
      <c r="AB401" s="88"/>
      <c r="AC401" s="83"/>
    </row>
    <row r="402" spans="1:29" x14ac:dyDescent="0.2">
      <c r="A402" s="65">
        <v>8</v>
      </c>
      <c r="B402" s="84">
        <v>8</v>
      </c>
      <c r="C402" s="84">
        <v>33</v>
      </c>
      <c r="D402" s="84">
        <v>45</v>
      </c>
      <c r="E402" s="84">
        <v>66</v>
      </c>
      <c r="F402" s="84">
        <v>73</v>
      </c>
      <c r="G402" s="84">
        <v>86</v>
      </c>
      <c r="H402" s="84">
        <v>96</v>
      </c>
      <c r="I402" s="84">
        <v>122</v>
      </c>
      <c r="J402" s="84">
        <v>134</v>
      </c>
      <c r="K402" s="84">
        <v>143</v>
      </c>
      <c r="L402" s="84"/>
      <c r="M402" s="84"/>
      <c r="N402" s="140">
        <v>8</v>
      </c>
      <c r="O402" s="84">
        <v>8</v>
      </c>
      <c r="P402" s="84">
        <v>25</v>
      </c>
      <c r="Q402" s="84">
        <v>12</v>
      </c>
      <c r="R402" s="84">
        <v>21</v>
      </c>
      <c r="S402" s="84">
        <v>7</v>
      </c>
      <c r="T402" s="84">
        <v>13</v>
      </c>
      <c r="U402" s="84">
        <v>10</v>
      </c>
      <c r="V402" s="84">
        <v>26</v>
      </c>
      <c r="W402" s="84">
        <v>12</v>
      </c>
      <c r="X402" s="84">
        <v>9</v>
      </c>
      <c r="Y402" s="84"/>
      <c r="Z402" s="84"/>
      <c r="AA402" s="65">
        <v>8</v>
      </c>
      <c r="AB402" s="88"/>
      <c r="AC402" s="83"/>
    </row>
    <row r="403" spans="1:29" x14ac:dyDescent="0.2">
      <c r="A403" s="65">
        <v>9</v>
      </c>
      <c r="B403" s="84">
        <v>29</v>
      </c>
      <c r="C403" s="84">
        <v>29</v>
      </c>
      <c r="D403" s="84">
        <v>36</v>
      </c>
      <c r="E403" s="84">
        <v>37</v>
      </c>
      <c r="F403" s="84">
        <v>47</v>
      </c>
      <c r="G403" s="84">
        <v>48</v>
      </c>
      <c r="H403" s="84">
        <v>52</v>
      </c>
      <c r="I403" s="84">
        <v>52</v>
      </c>
      <c r="J403" s="84">
        <v>56</v>
      </c>
      <c r="K403" s="84">
        <v>55</v>
      </c>
      <c r="L403" s="84"/>
      <c r="M403" s="84"/>
      <c r="N403" s="140">
        <v>9</v>
      </c>
      <c r="O403" s="84">
        <v>29</v>
      </c>
      <c r="P403" s="84">
        <v>0</v>
      </c>
      <c r="Q403" s="84">
        <v>7</v>
      </c>
      <c r="R403" s="84">
        <v>1</v>
      </c>
      <c r="S403" s="84">
        <v>10</v>
      </c>
      <c r="T403" s="84">
        <v>0</v>
      </c>
      <c r="U403" s="84">
        <v>4</v>
      </c>
      <c r="V403" s="84">
        <v>0</v>
      </c>
      <c r="W403" s="84">
        <v>4</v>
      </c>
      <c r="X403" s="84">
        <v>0</v>
      </c>
      <c r="Y403" s="84"/>
      <c r="Z403" s="84"/>
      <c r="AA403" s="65">
        <v>9</v>
      </c>
      <c r="AB403" s="88"/>
      <c r="AC403" s="83"/>
    </row>
    <row r="404" spans="1:29" x14ac:dyDescent="0.2">
      <c r="A404" s="65">
        <v>10</v>
      </c>
      <c r="B404" s="84">
        <v>12</v>
      </c>
      <c r="C404" s="84">
        <v>17</v>
      </c>
      <c r="D404" s="84">
        <v>30</v>
      </c>
      <c r="E404" s="84">
        <v>36</v>
      </c>
      <c r="F404" s="84">
        <v>42</v>
      </c>
      <c r="G404" s="84">
        <v>45</v>
      </c>
      <c r="H404" s="84">
        <v>58</v>
      </c>
      <c r="I404" s="84">
        <v>59</v>
      </c>
      <c r="J404" s="84">
        <v>68</v>
      </c>
      <c r="K404" s="84">
        <v>72</v>
      </c>
      <c r="L404" s="84"/>
      <c r="M404" s="84"/>
      <c r="N404" s="140">
        <v>10</v>
      </c>
      <c r="O404" s="84">
        <v>12</v>
      </c>
      <c r="P404" s="84">
        <v>5</v>
      </c>
      <c r="Q404" s="84">
        <v>13</v>
      </c>
      <c r="R404" s="84">
        <v>6</v>
      </c>
      <c r="S404" s="84">
        <v>6</v>
      </c>
      <c r="T404" s="84">
        <v>3</v>
      </c>
      <c r="U404" s="84">
        <v>13</v>
      </c>
      <c r="V404" s="84">
        <v>1</v>
      </c>
      <c r="W404" s="84">
        <v>9</v>
      </c>
      <c r="X404" s="84">
        <v>4</v>
      </c>
      <c r="Y404" s="84"/>
      <c r="Z404" s="84"/>
      <c r="AA404" s="65">
        <v>10</v>
      </c>
      <c r="AB404" s="88"/>
      <c r="AC404" s="83"/>
    </row>
    <row r="405" spans="1:29" x14ac:dyDescent="0.2">
      <c r="A405" s="65">
        <v>11</v>
      </c>
      <c r="B405" s="84">
        <v>2</v>
      </c>
      <c r="C405" s="84">
        <v>2</v>
      </c>
      <c r="D405" s="84">
        <v>40</v>
      </c>
      <c r="E405" s="84">
        <v>76</v>
      </c>
      <c r="F405" s="84">
        <v>103</v>
      </c>
      <c r="G405" s="84">
        <v>155</v>
      </c>
      <c r="H405" s="84">
        <v>194</v>
      </c>
      <c r="I405" s="84">
        <v>233</v>
      </c>
      <c r="J405" s="84">
        <v>256</v>
      </c>
      <c r="K405" s="84">
        <v>271</v>
      </c>
      <c r="L405" s="84"/>
      <c r="M405" s="84"/>
      <c r="N405" s="140">
        <v>11</v>
      </c>
      <c r="O405" s="84">
        <v>2</v>
      </c>
      <c r="P405" s="84">
        <v>0</v>
      </c>
      <c r="Q405" s="84">
        <v>12</v>
      </c>
      <c r="R405" s="84">
        <v>7</v>
      </c>
      <c r="S405" s="84">
        <v>0</v>
      </c>
      <c r="T405" s="84">
        <v>0</v>
      </c>
      <c r="U405" s="84">
        <v>0</v>
      </c>
      <c r="V405" s="84">
        <v>1</v>
      </c>
      <c r="W405" s="84">
        <v>0</v>
      </c>
      <c r="X405" s="84">
        <v>1</v>
      </c>
      <c r="Y405" s="84"/>
      <c r="Z405" s="84"/>
      <c r="AA405" s="65">
        <v>11</v>
      </c>
      <c r="AB405" s="88"/>
      <c r="AC405" s="83"/>
    </row>
    <row r="406" spans="1:29" x14ac:dyDescent="0.2">
      <c r="A406" s="65">
        <v>12</v>
      </c>
      <c r="B406" s="84">
        <v>47</v>
      </c>
      <c r="C406" s="84">
        <v>102</v>
      </c>
      <c r="D406" s="84">
        <v>142</v>
      </c>
      <c r="E406" s="84">
        <v>164</v>
      </c>
      <c r="F406" s="84">
        <v>202</v>
      </c>
      <c r="G406" s="84">
        <v>210</v>
      </c>
      <c r="H406" s="84">
        <v>247</v>
      </c>
      <c r="I406" s="84">
        <v>266</v>
      </c>
      <c r="J406" s="84">
        <v>300</v>
      </c>
      <c r="K406" s="84">
        <v>344</v>
      </c>
      <c r="L406" s="84"/>
      <c r="M406" s="84"/>
      <c r="N406" s="140">
        <v>12</v>
      </c>
      <c r="O406" s="84">
        <v>47</v>
      </c>
      <c r="P406" s="84">
        <v>55</v>
      </c>
      <c r="Q406" s="84">
        <v>40</v>
      </c>
      <c r="R406" s="84">
        <v>22</v>
      </c>
      <c r="S406" s="84">
        <v>37</v>
      </c>
      <c r="T406" s="84">
        <v>6</v>
      </c>
      <c r="U406" s="84">
        <v>32</v>
      </c>
      <c r="V406" s="84">
        <v>17</v>
      </c>
      <c r="W406" s="84">
        <v>33</v>
      </c>
      <c r="X406" s="84">
        <v>44</v>
      </c>
      <c r="Y406" s="84"/>
      <c r="Z406" s="84"/>
      <c r="AA406" s="65">
        <v>12</v>
      </c>
      <c r="AB406" s="88"/>
      <c r="AC406" s="83"/>
    </row>
    <row r="407" spans="1:29" x14ac:dyDescent="0.2">
      <c r="A407" s="65">
        <v>13</v>
      </c>
      <c r="B407" s="84">
        <v>7</v>
      </c>
      <c r="C407" s="84">
        <v>14</v>
      </c>
      <c r="D407" s="84">
        <v>16</v>
      </c>
      <c r="E407" s="84">
        <v>24</v>
      </c>
      <c r="F407" s="84">
        <v>31</v>
      </c>
      <c r="G407" s="84">
        <v>37</v>
      </c>
      <c r="H407" s="84">
        <v>40</v>
      </c>
      <c r="I407" s="84">
        <v>48</v>
      </c>
      <c r="J407" s="84">
        <v>58</v>
      </c>
      <c r="K407" s="84">
        <v>67</v>
      </c>
      <c r="L407" s="84"/>
      <c r="M407" s="84"/>
      <c r="N407" s="140">
        <v>13</v>
      </c>
      <c r="O407" s="84">
        <v>7</v>
      </c>
      <c r="P407" s="84">
        <v>7</v>
      </c>
      <c r="Q407" s="84">
        <v>1</v>
      </c>
      <c r="R407" s="84">
        <v>8</v>
      </c>
      <c r="S407" s="84">
        <v>7</v>
      </c>
      <c r="T407" s="84">
        <v>6</v>
      </c>
      <c r="U407" s="84">
        <v>3</v>
      </c>
      <c r="V407" s="84">
        <v>8</v>
      </c>
      <c r="W407" s="84">
        <v>10</v>
      </c>
      <c r="X407" s="84">
        <v>9</v>
      </c>
      <c r="Y407" s="84"/>
      <c r="Z407" s="84"/>
      <c r="AA407" s="65">
        <v>13</v>
      </c>
      <c r="AB407" s="88"/>
      <c r="AC407" s="83"/>
    </row>
    <row r="408" spans="1:29" x14ac:dyDescent="0.2">
      <c r="A408" s="65">
        <v>14</v>
      </c>
      <c r="B408" s="84">
        <v>39</v>
      </c>
      <c r="C408" s="84">
        <v>95</v>
      </c>
      <c r="D408" s="84">
        <v>123</v>
      </c>
      <c r="E408" s="84">
        <v>226</v>
      </c>
      <c r="F408" s="84">
        <v>238</v>
      </c>
      <c r="G408" s="84">
        <v>300</v>
      </c>
      <c r="H408" s="84">
        <v>322</v>
      </c>
      <c r="I408" s="84">
        <v>388</v>
      </c>
      <c r="J408" s="84">
        <v>435</v>
      </c>
      <c r="K408" s="84">
        <v>582</v>
      </c>
      <c r="L408" s="84"/>
      <c r="M408" s="84"/>
      <c r="N408" s="140">
        <v>14</v>
      </c>
      <c r="O408" s="84">
        <v>39</v>
      </c>
      <c r="P408" s="84">
        <v>56</v>
      </c>
      <c r="Q408" s="84">
        <v>28</v>
      </c>
      <c r="R408" s="84">
        <v>103</v>
      </c>
      <c r="S408" s="84">
        <v>12</v>
      </c>
      <c r="T408" s="84">
        <v>62</v>
      </c>
      <c r="U408" s="84">
        <v>21</v>
      </c>
      <c r="V408" s="84">
        <v>66</v>
      </c>
      <c r="W408" s="84">
        <v>47</v>
      </c>
      <c r="X408" s="84">
        <v>147</v>
      </c>
      <c r="Y408" s="84"/>
      <c r="Z408" s="84"/>
      <c r="AA408" s="65">
        <v>14</v>
      </c>
      <c r="AB408" s="88"/>
      <c r="AC408" s="83"/>
    </row>
    <row r="409" spans="1:29" x14ac:dyDescent="0.2">
      <c r="A409" s="65">
        <v>15</v>
      </c>
      <c r="B409" s="84">
        <v>58</v>
      </c>
      <c r="C409" s="84">
        <v>120</v>
      </c>
      <c r="D409" s="84">
        <v>223</v>
      </c>
      <c r="E409" s="84">
        <v>265</v>
      </c>
      <c r="F409" s="84">
        <v>308</v>
      </c>
      <c r="G409" s="84">
        <v>432</v>
      </c>
      <c r="H409" s="84">
        <v>487</v>
      </c>
      <c r="I409" s="84">
        <v>498</v>
      </c>
      <c r="J409" s="84">
        <v>729</v>
      </c>
      <c r="K409" s="84">
        <v>809</v>
      </c>
      <c r="L409" s="84"/>
      <c r="M409" s="84"/>
      <c r="N409" s="140">
        <v>15</v>
      </c>
      <c r="O409" s="84">
        <v>58</v>
      </c>
      <c r="P409" s="84">
        <v>61</v>
      </c>
      <c r="Q409" s="84">
        <v>103</v>
      </c>
      <c r="R409" s="84">
        <v>42</v>
      </c>
      <c r="S409" s="84">
        <v>43</v>
      </c>
      <c r="T409" s="84">
        <v>124</v>
      </c>
      <c r="U409" s="84">
        <v>53</v>
      </c>
      <c r="V409" s="84">
        <v>11</v>
      </c>
      <c r="W409" s="84">
        <v>232</v>
      </c>
      <c r="X409" s="84">
        <v>80</v>
      </c>
      <c r="Y409" s="84"/>
      <c r="Z409" s="84"/>
      <c r="AA409" s="65">
        <v>15</v>
      </c>
      <c r="AB409" s="88"/>
      <c r="AC409" s="83"/>
    </row>
    <row r="410" spans="1:29" x14ac:dyDescent="0.2">
      <c r="A410" s="65">
        <v>16</v>
      </c>
      <c r="B410" s="84">
        <v>7</v>
      </c>
      <c r="C410" s="84">
        <v>15</v>
      </c>
      <c r="D410" s="84">
        <v>24</v>
      </c>
      <c r="E410" s="84">
        <v>35</v>
      </c>
      <c r="F410" s="84">
        <v>38</v>
      </c>
      <c r="G410" s="84">
        <v>43</v>
      </c>
      <c r="H410" s="84">
        <v>56</v>
      </c>
      <c r="I410" s="84">
        <v>57</v>
      </c>
      <c r="J410" s="84">
        <v>59</v>
      </c>
      <c r="K410" s="84">
        <v>68</v>
      </c>
      <c r="L410" s="84"/>
      <c r="M410" s="84"/>
      <c r="N410" s="140">
        <v>16</v>
      </c>
      <c r="O410" s="84">
        <v>7</v>
      </c>
      <c r="P410" s="84">
        <v>8</v>
      </c>
      <c r="Q410" s="84">
        <v>9</v>
      </c>
      <c r="R410" s="84">
        <v>11</v>
      </c>
      <c r="S410" s="84">
        <v>4</v>
      </c>
      <c r="T410" s="84">
        <v>5</v>
      </c>
      <c r="U410" s="84">
        <v>13</v>
      </c>
      <c r="V410" s="84">
        <v>1</v>
      </c>
      <c r="W410" s="84">
        <v>3</v>
      </c>
      <c r="X410" s="84">
        <v>9</v>
      </c>
      <c r="Y410" s="84"/>
      <c r="Z410" s="84"/>
      <c r="AA410" s="65">
        <v>16</v>
      </c>
      <c r="AB410" s="88"/>
      <c r="AC410" s="83"/>
    </row>
    <row r="411" spans="1:29" x14ac:dyDescent="0.2">
      <c r="A411" s="65">
        <v>17</v>
      </c>
      <c r="B411" s="84">
        <v>3</v>
      </c>
      <c r="C411" s="84">
        <v>11</v>
      </c>
      <c r="D411" s="84">
        <v>20</v>
      </c>
      <c r="E411" s="84">
        <v>150</v>
      </c>
      <c r="F411" s="84">
        <v>157</v>
      </c>
      <c r="G411" s="84">
        <v>163</v>
      </c>
      <c r="H411" s="84">
        <v>173</v>
      </c>
      <c r="I411" s="84">
        <v>179</v>
      </c>
      <c r="J411" s="84">
        <v>189</v>
      </c>
      <c r="K411" s="84">
        <v>201</v>
      </c>
      <c r="L411" s="84"/>
      <c r="M411" s="84"/>
      <c r="N411" s="140">
        <v>17</v>
      </c>
      <c r="O411" s="84">
        <v>3</v>
      </c>
      <c r="P411" s="84">
        <v>8</v>
      </c>
      <c r="Q411" s="84">
        <v>9</v>
      </c>
      <c r="R411" s="84">
        <v>130</v>
      </c>
      <c r="S411" s="84">
        <v>7</v>
      </c>
      <c r="T411" s="84">
        <v>6</v>
      </c>
      <c r="U411" s="84">
        <v>10</v>
      </c>
      <c r="V411" s="84">
        <v>6</v>
      </c>
      <c r="W411" s="84">
        <v>10</v>
      </c>
      <c r="X411" s="84">
        <v>12</v>
      </c>
      <c r="Y411" s="84"/>
      <c r="Z411" s="84"/>
      <c r="AA411" s="65">
        <v>17</v>
      </c>
      <c r="AB411" s="88"/>
      <c r="AC411" s="83"/>
    </row>
    <row r="412" spans="1:29" x14ac:dyDescent="0.2">
      <c r="A412" s="65">
        <v>18</v>
      </c>
      <c r="B412" s="84">
        <v>17</v>
      </c>
      <c r="C412" s="84">
        <v>25</v>
      </c>
      <c r="D412" s="84">
        <v>29</v>
      </c>
      <c r="E412" s="84">
        <v>42</v>
      </c>
      <c r="F412" s="84">
        <v>54</v>
      </c>
      <c r="G412" s="84">
        <v>66</v>
      </c>
      <c r="H412" s="84">
        <v>68</v>
      </c>
      <c r="I412" s="84">
        <v>83</v>
      </c>
      <c r="J412" s="84">
        <v>88</v>
      </c>
      <c r="K412" s="84">
        <v>110</v>
      </c>
      <c r="L412" s="84"/>
      <c r="M412" s="84"/>
      <c r="N412" s="140">
        <v>18</v>
      </c>
      <c r="O412" s="84">
        <v>17</v>
      </c>
      <c r="P412" s="84">
        <v>8</v>
      </c>
      <c r="Q412" s="84">
        <v>3</v>
      </c>
      <c r="R412" s="84">
        <v>13</v>
      </c>
      <c r="S412" s="84">
        <v>12</v>
      </c>
      <c r="T412" s="84">
        <v>12</v>
      </c>
      <c r="U412" s="84">
        <v>2</v>
      </c>
      <c r="V412" s="84">
        <v>15</v>
      </c>
      <c r="W412" s="84">
        <v>5</v>
      </c>
      <c r="X412" s="84">
        <v>21</v>
      </c>
      <c r="Y412" s="84"/>
      <c r="Z412" s="84"/>
      <c r="AA412" s="65">
        <v>18</v>
      </c>
      <c r="AB412" s="88"/>
      <c r="AC412" s="83"/>
    </row>
    <row r="413" spans="1:29" x14ac:dyDescent="0.2">
      <c r="A413" s="65">
        <v>19</v>
      </c>
      <c r="B413" s="84">
        <v>1</v>
      </c>
      <c r="C413" s="84">
        <v>2</v>
      </c>
      <c r="D413" s="84">
        <v>5</v>
      </c>
      <c r="E413" s="84">
        <v>7</v>
      </c>
      <c r="F413" s="84">
        <v>8</v>
      </c>
      <c r="G413" s="84">
        <v>8</v>
      </c>
      <c r="H413" s="84">
        <v>8</v>
      </c>
      <c r="I413" s="84">
        <v>9</v>
      </c>
      <c r="J413" s="84">
        <v>9</v>
      </c>
      <c r="K413" s="84">
        <v>11</v>
      </c>
      <c r="L413" s="84"/>
      <c r="M413" s="84"/>
      <c r="N413" s="140">
        <v>19</v>
      </c>
      <c r="O413" s="84">
        <v>1</v>
      </c>
      <c r="P413" s="84">
        <v>1</v>
      </c>
      <c r="Q413" s="84">
        <v>3</v>
      </c>
      <c r="R413" s="84">
        <v>2</v>
      </c>
      <c r="S413" s="84">
        <v>1</v>
      </c>
      <c r="T413" s="84">
        <v>0</v>
      </c>
      <c r="U413" s="84">
        <v>0</v>
      </c>
      <c r="V413" s="84">
        <v>1</v>
      </c>
      <c r="W413" s="84">
        <v>0</v>
      </c>
      <c r="X413" s="84">
        <v>2</v>
      </c>
      <c r="Y413" s="84"/>
      <c r="Z413" s="84"/>
      <c r="AA413" s="65">
        <v>19</v>
      </c>
      <c r="AB413" s="88"/>
      <c r="AC413" s="83"/>
    </row>
    <row r="414" spans="1:29" x14ac:dyDescent="0.2">
      <c r="A414" s="65">
        <v>20</v>
      </c>
      <c r="B414" s="84">
        <v>0</v>
      </c>
      <c r="C414" s="84">
        <v>5</v>
      </c>
      <c r="D414" s="84">
        <v>8</v>
      </c>
      <c r="E414" s="84">
        <v>11</v>
      </c>
      <c r="F414" s="84">
        <v>23</v>
      </c>
      <c r="G414" s="84">
        <v>30</v>
      </c>
      <c r="H414" s="84">
        <v>37</v>
      </c>
      <c r="I414" s="84">
        <v>45</v>
      </c>
      <c r="J414" s="84">
        <v>59</v>
      </c>
      <c r="K414" s="84">
        <v>67</v>
      </c>
      <c r="L414" s="84"/>
      <c r="M414" s="84"/>
      <c r="N414" s="140">
        <v>20</v>
      </c>
      <c r="O414" s="84">
        <v>0</v>
      </c>
      <c r="P414" s="84">
        <v>4</v>
      </c>
      <c r="Q414" s="84">
        <v>3</v>
      </c>
      <c r="R414" s="84">
        <v>3</v>
      </c>
      <c r="S414" s="84">
        <v>12</v>
      </c>
      <c r="T414" s="84">
        <v>7</v>
      </c>
      <c r="U414" s="84">
        <v>7</v>
      </c>
      <c r="V414" s="84">
        <v>8</v>
      </c>
      <c r="W414" s="84">
        <v>14</v>
      </c>
      <c r="X414" s="84">
        <v>8</v>
      </c>
      <c r="Y414" s="84"/>
      <c r="Z414" s="84"/>
      <c r="AA414" s="65">
        <v>20</v>
      </c>
      <c r="AB414" s="88"/>
      <c r="AC414" s="83"/>
    </row>
    <row r="415" spans="1:29" x14ac:dyDescent="0.2">
      <c r="A415" s="65">
        <v>21</v>
      </c>
      <c r="B415" s="84">
        <v>4</v>
      </c>
      <c r="C415" s="84">
        <v>9</v>
      </c>
      <c r="D415" s="84">
        <v>17</v>
      </c>
      <c r="E415" s="84">
        <v>26</v>
      </c>
      <c r="F415" s="84">
        <v>30</v>
      </c>
      <c r="G415" s="84">
        <v>38</v>
      </c>
      <c r="H415" s="84">
        <v>41</v>
      </c>
      <c r="I415" s="84">
        <v>51</v>
      </c>
      <c r="J415" s="84">
        <v>59</v>
      </c>
      <c r="K415" s="84">
        <v>65</v>
      </c>
      <c r="L415" s="84"/>
      <c r="M415" s="84"/>
      <c r="N415" s="140">
        <v>21</v>
      </c>
      <c r="O415" s="84">
        <v>4</v>
      </c>
      <c r="P415" s="84">
        <v>6</v>
      </c>
      <c r="Q415" s="84">
        <v>8</v>
      </c>
      <c r="R415" s="84">
        <v>9</v>
      </c>
      <c r="S415" s="84">
        <v>4</v>
      </c>
      <c r="T415" s="84">
        <v>8</v>
      </c>
      <c r="U415" s="84">
        <v>3</v>
      </c>
      <c r="V415" s="84">
        <v>10</v>
      </c>
      <c r="W415" s="84">
        <v>8</v>
      </c>
      <c r="X415" s="84">
        <v>6</v>
      </c>
      <c r="Y415" s="84"/>
      <c r="Z415" s="84"/>
      <c r="AA415" s="65">
        <v>21</v>
      </c>
      <c r="AB415" s="88"/>
      <c r="AC415" s="83"/>
    </row>
    <row r="416" spans="1:29" x14ac:dyDescent="0.2">
      <c r="A416" s="65">
        <v>22</v>
      </c>
      <c r="B416" s="84">
        <v>19</v>
      </c>
      <c r="C416" s="84">
        <v>43</v>
      </c>
      <c r="D416" s="84">
        <v>59</v>
      </c>
      <c r="E416" s="84">
        <v>82</v>
      </c>
      <c r="F416" s="84">
        <v>99</v>
      </c>
      <c r="G416" s="84">
        <v>115</v>
      </c>
      <c r="H416" s="84">
        <v>130</v>
      </c>
      <c r="I416" s="84">
        <v>151</v>
      </c>
      <c r="J416" s="84">
        <v>181</v>
      </c>
      <c r="K416" s="84">
        <v>225</v>
      </c>
      <c r="L416" s="84"/>
      <c r="M416" s="84"/>
      <c r="N416" s="140">
        <v>22</v>
      </c>
      <c r="O416" s="84">
        <v>19</v>
      </c>
      <c r="P416" s="84">
        <v>24</v>
      </c>
      <c r="Q416" s="84">
        <v>17</v>
      </c>
      <c r="R416" s="84">
        <v>23</v>
      </c>
      <c r="S416" s="84">
        <v>17</v>
      </c>
      <c r="T416" s="84">
        <v>16</v>
      </c>
      <c r="U416" s="84">
        <v>15</v>
      </c>
      <c r="V416" s="84">
        <v>20</v>
      </c>
      <c r="W416" s="84">
        <v>30</v>
      </c>
      <c r="X416" s="84">
        <v>44</v>
      </c>
      <c r="Y416" s="84"/>
      <c r="Z416" s="84"/>
      <c r="AA416" s="65">
        <v>22</v>
      </c>
      <c r="AB416" s="88"/>
      <c r="AC416" s="83"/>
    </row>
    <row r="417" spans="1:29" x14ac:dyDescent="0.2">
      <c r="A417" s="65">
        <v>23</v>
      </c>
      <c r="B417" s="84">
        <v>71</v>
      </c>
      <c r="C417" s="84">
        <v>182</v>
      </c>
      <c r="D417" s="84">
        <v>307</v>
      </c>
      <c r="E417" s="84">
        <v>503</v>
      </c>
      <c r="F417" s="84">
        <v>698</v>
      </c>
      <c r="G417" s="84">
        <v>992</v>
      </c>
      <c r="H417" s="84">
        <v>1234</v>
      </c>
      <c r="I417" s="84">
        <v>1535</v>
      </c>
      <c r="J417" s="84">
        <v>1918</v>
      </c>
      <c r="K417" s="84">
        <v>2357</v>
      </c>
      <c r="L417" s="84"/>
      <c r="M417" s="84"/>
      <c r="N417" s="140">
        <v>23</v>
      </c>
      <c r="O417" s="84">
        <v>71</v>
      </c>
      <c r="P417" s="84">
        <v>110</v>
      </c>
      <c r="Q417" s="84">
        <v>118</v>
      </c>
      <c r="R417" s="84">
        <v>180</v>
      </c>
      <c r="S417" s="84">
        <v>185</v>
      </c>
      <c r="T417" s="84">
        <v>271</v>
      </c>
      <c r="U417" s="84">
        <v>233</v>
      </c>
      <c r="V417" s="84">
        <v>293</v>
      </c>
      <c r="W417" s="84">
        <v>318</v>
      </c>
      <c r="X417" s="84">
        <v>366</v>
      </c>
      <c r="Y417" s="84"/>
      <c r="Z417" s="84"/>
      <c r="AA417" s="65">
        <v>23</v>
      </c>
      <c r="AB417" s="88"/>
      <c r="AC417" s="83"/>
    </row>
    <row r="418" spans="1:29" x14ac:dyDescent="0.2">
      <c r="A418" s="65">
        <v>24</v>
      </c>
      <c r="B418" s="84">
        <v>24</v>
      </c>
      <c r="C418" s="84">
        <v>39</v>
      </c>
      <c r="D418" s="84">
        <v>74</v>
      </c>
      <c r="E418" s="84">
        <v>109</v>
      </c>
      <c r="F418" s="84">
        <v>128</v>
      </c>
      <c r="G418" s="84">
        <v>148</v>
      </c>
      <c r="H418" s="84">
        <v>172</v>
      </c>
      <c r="I418" s="84">
        <v>189</v>
      </c>
      <c r="J418" s="84">
        <v>235</v>
      </c>
      <c r="K418" s="84">
        <v>268</v>
      </c>
      <c r="L418" s="84"/>
      <c r="M418" s="84"/>
      <c r="N418" s="140">
        <v>24</v>
      </c>
      <c r="O418" s="84">
        <v>24</v>
      </c>
      <c r="P418" s="84">
        <v>15</v>
      </c>
      <c r="Q418" s="84">
        <v>31</v>
      </c>
      <c r="R418" s="84">
        <v>29</v>
      </c>
      <c r="S418" s="84">
        <v>19</v>
      </c>
      <c r="T418" s="84">
        <v>20</v>
      </c>
      <c r="U418" s="84">
        <v>24</v>
      </c>
      <c r="V418" s="84">
        <v>17</v>
      </c>
      <c r="W418" s="84">
        <v>42</v>
      </c>
      <c r="X418" s="84">
        <v>32</v>
      </c>
      <c r="Y418" s="84"/>
      <c r="Z418" s="84"/>
      <c r="AA418" s="65">
        <v>24</v>
      </c>
      <c r="AB418" s="88"/>
      <c r="AC418" s="83"/>
    </row>
    <row r="419" spans="1:29" x14ac:dyDescent="0.2">
      <c r="A419" s="72" t="s">
        <v>2</v>
      </c>
      <c r="B419" s="84">
        <v>387</v>
      </c>
      <c r="C419" s="84">
        <v>831</v>
      </c>
      <c r="D419" s="84">
        <v>1310</v>
      </c>
      <c r="E419" s="84">
        <v>2180</v>
      </c>
      <c r="F419" s="84">
        <v>2630</v>
      </c>
      <c r="G419" s="84">
        <v>3281</v>
      </c>
      <c r="H419" s="84">
        <v>3818</v>
      </c>
      <c r="I419" s="84">
        <v>4405</v>
      </c>
      <c r="J419" s="84">
        <v>5294</v>
      </c>
      <c r="K419" s="84">
        <v>6207</v>
      </c>
      <c r="L419" s="84"/>
      <c r="M419" s="84"/>
      <c r="N419" s="72" t="s">
        <v>2</v>
      </c>
      <c r="O419" s="84">
        <v>387</v>
      </c>
      <c r="P419" s="84">
        <v>440</v>
      </c>
      <c r="Q419" s="84">
        <v>441</v>
      </c>
      <c r="R419" s="84">
        <v>817</v>
      </c>
      <c r="S419" s="84">
        <v>412</v>
      </c>
      <c r="T419" s="84">
        <v>573</v>
      </c>
      <c r="U419" s="84">
        <v>476</v>
      </c>
      <c r="V419" s="84">
        <v>537</v>
      </c>
      <c r="W419" s="84">
        <v>798</v>
      </c>
      <c r="X419" s="84">
        <v>822</v>
      </c>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17.41</v>
      </c>
      <c r="C425" s="89">
        <v>16.38</v>
      </c>
      <c r="D425" s="89">
        <v>16.440000000000001</v>
      </c>
      <c r="E425" s="89">
        <v>16.55</v>
      </c>
      <c r="F425" s="89">
        <v>16.989999999999998</v>
      </c>
      <c r="G425" s="89">
        <v>17.100000000000001</v>
      </c>
      <c r="H425" s="89">
        <v>16.55</v>
      </c>
      <c r="I425" s="89">
        <v>15.93</v>
      </c>
      <c r="J425" s="89">
        <v>16.02</v>
      </c>
      <c r="K425" s="89">
        <v>15.92</v>
      </c>
      <c r="L425" s="89"/>
      <c r="M425" s="89"/>
      <c r="N425" s="56">
        <v>1</v>
      </c>
      <c r="O425" s="89">
        <v>17.41</v>
      </c>
      <c r="P425" s="89">
        <v>15.8</v>
      </c>
      <c r="Q425" s="89">
        <v>16.82</v>
      </c>
      <c r="R425" s="89">
        <v>16.75</v>
      </c>
      <c r="S425" s="89">
        <v>16.7</v>
      </c>
      <c r="T425" s="89">
        <v>16.53</v>
      </c>
      <c r="U425" s="89">
        <v>14.53</v>
      </c>
      <c r="V425" s="89">
        <v>13.77</v>
      </c>
      <c r="W425" s="89">
        <v>16.71</v>
      </c>
      <c r="X425" s="89">
        <v>14.11</v>
      </c>
      <c r="Y425" s="89"/>
      <c r="Z425" s="89"/>
      <c r="AA425" s="56">
        <v>1</v>
      </c>
    </row>
    <row r="426" spans="1:29" x14ac:dyDescent="0.2">
      <c r="A426" s="56">
        <v>2</v>
      </c>
      <c r="B426" s="89">
        <v>19.13</v>
      </c>
      <c r="C426" s="89">
        <v>19.78</v>
      </c>
      <c r="D426" s="89">
        <v>18.940000000000001</v>
      </c>
      <c r="E426" s="89">
        <v>18.98</v>
      </c>
      <c r="F426" s="89">
        <v>19.36</v>
      </c>
      <c r="G426" s="89">
        <v>19.03</v>
      </c>
      <c r="H426" s="89">
        <v>19.010000000000002</v>
      </c>
      <c r="I426" s="89">
        <v>19.66</v>
      </c>
      <c r="J426" s="89">
        <v>19.07</v>
      </c>
      <c r="K426" s="89">
        <v>18.649999999999999</v>
      </c>
      <c r="L426" s="89"/>
      <c r="M426" s="89"/>
      <c r="N426" s="56">
        <v>2</v>
      </c>
      <c r="O426" s="89">
        <v>19.13</v>
      </c>
      <c r="P426" s="89">
        <v>20.96</v>
      </c>
      <c r="Q426" s="89">
        <v>15.98</v>
      </c>
      <c r="R426" s="89">
        <v>19.04</v>
      </c>
      <c r="S426" s="89">
        <v>22.2</v>
      </c>
      <c r="T426" s="89">
        <v>19.75</v>
      </c>
      <c r="U426" s="89">
        <v>16.25</v>
      </c>
      <c r="V426" s="89">
        <v>20.8</v>
      </c>
      <c r="W426" s="89">
        <v>15.42</v>
      </c>
      <c r="X426" s="89">
        <v>14.67</v>
      </c>
      <c r="Y426" s="89"/>
      <c r="Z426" s="89"/>
      <c r="AA426" s="56">
        <v>2</v>
      </c>
    </row>
    <row r="427" spans="1:29" x14ac:dyDescent="0.2">
      <c r="A427" s="56">
        <v>3</v>
      </c>
      <c r="B427" s="89">
        <v>15.76</v>
      </c>
      <c r="C427" s="89">
        <v>14.4</v>
      </c>
      <c r="D427" s="89">
        <v>14.72</v>
      </c>
      <c r="E427" s="89">
        <v>14.74</v>
      </c>
      <c r="F427" s="89">
        <v>15.08</v>
      </c>
      <c r="G427" s="89">
        <v>15.72</v>
      </c>
      <c r="H427" s="89">
        <v>15.31</v>
      </c>
      <c r="I427" s="89">
        <v>15.74</v>
      </c>
      <c r="J427" s="89">
        <v>16.100000000000001</v>
      </c>
      <c r="K427" s="89">
        <v>16.09</v>
      </c>
      <c r="L427" s="89"/>
      <c r="M427" s="89"/>
      <c r="N427" s="56">
        <v>3</v>
      </c>
      <c r="O427" s="89">
        <v>15.76</v>
      </c>
      <c r="P427" s="89">
        <v>9</v>
      </c>
      <c r="Q427" s="89">
        <v>16.29</v>
      </c>
      <c r="R427" s="89">
        <v>14.76</v>
      </c>
      <c r="S427" s="89">
        <v>14.81</v>
      </c>
      <c r="T427" s="89">
        <v>17.3</v>
      </c>
      <c r="U427" s="89">
        <v>13.43</v>
      </c>
      <c r="V427" s="89">
        <v>24</v>
      </c>
      <c r="W427" s="89"/>
      <c r="X427" s="89">
        <v>15.98</v>
      </c>
      <c r="Y427" s="89"/>
      <c r="Z427" s="89"/>
      <c r="AA427" s="56">
        <v>3</v>
      </c>
    </row>
    <row r="428" spans="1:29" x14ac:dyDescent="0.2">
      <c r="A428" s="56">
        <v>4</v>
      </c>
      <c r="B428" s="89">
        <v>16.64</v>
      </c>
      <c r="C428" s="89">
        <v>15.9</v>
      </c>
      <c r="D428" s="89">
        <v>16.350000000000001</v>
      </c>
      <c r="E428" s="89">
        <v>16.670000000000002</v>
      </c>
      <c r="F428" s="89">
        <v>16.78</v>
      </c>
      <c r="G428" s="89">
        <v>16.809999999999999</v>
      </c>
      <c r="H428" s="89">
        <v>16.64</v>
      </c>
      <c r="I428" s="89">
        <v>17.059999999999999</v>
      </c>
      <c r="J428" s="89">
        <v>17.559999999999999</v>
      </c>
      <c r="K428" s="89">
        <v>17.71</v>
      </c>
      <c r="L428" s="89"/>
      <c r="M428" s="89"/>
      <c r="N428" s="56">
        <v>4</v>
      </c>
      <c r="O428" s="89">
        <v>16.64</v>
      </c>
      <c r="P428" s="89">
        <v>15.31</v>
      </c>
      <c r="Q428" s="89">
        <v>17.239999999999998</v>
      </c>
      <c r="R428" s="89">
        <v>19.2</v>
      </c>
      <c r="S428" s="89">
        <v>16.98</v>
      </c>
      <c r="T428" s="89">
        <v>16.920000000000002</v>
      </c>
      <c r="U428" s="89">
        <v>18.100000000000001</v>
      </c>
      <c r="V428" s="89">
        <v>20.21</v>
      </c>
      <c r="W428" s="89">
        <v>20.73</v>
      </c>
      <c r="X428" s="89">
        <v>19.11</v>
      </c>
      <c r="Y428" s="89"/>
      <c r="Z428" s="89"/>
      <c r="AA428" s="56">
        <v>4</v>
      </c>
    </row>
    <row r="429" spans="1:29" x14ac:dyDescent="0.2">
      <c r="A429" s="56">
        <v>5</v>
      </c>
      <c r="B429" s="89">
        <v>13.65</v>
      </c>
      <c r="C429" s="89">
        <v>13.28</v>
      </c>
      <c r="D429" s="89">
        <v>13.24</v>
      </c>
      <c r="E429" s="89">
        <v>13.49</v>
      </c>
      <c r="F429" s="89">
        <v>13.24</v>
      </c>
      <c r="G429" s="89">
        <v>13.21</v>
      </c>
      <c r="H429" s="89">
        <v>13.65</v>
      </c>
      <c r="I429" s="89">
        <v>14.21</v>
      </c>
      <c r="J429" s="89">
        <v>13.97</v>
      </c>
      <c r="K429" s="89">
        <v>13.91</v>
      </c>
      <c r="L429" s="89"/>
      <c r="M429" s="89"/>
      <c r="N429" s="56">
        <v>5</v>
      </c>
      <c r="O429" s="89">
        <v>13.65</v>
      </c>
      <c r="P429" s="89">
        <v>13.24</v>
      </c>
      <c r="Q429" s="89">
        <v>10.28</v>
      </c>
      <c r="R429" s="89">
        <v>14.96</v>
      </c>
      <c r="S429" s="89">
        <v>10.91</v>
      </c>
      <c r="T429" s="89">
        <v>17</v>
      </c>
      <c r="U429" s="89">
        <v>18.18</v>
      </c>
      <c r="V429" s="89">
        <v>12.56</v>
      </c>
      <c r="W429" s="89"/>
      <c r="X429" s="89">
        <v>11.5</v>
      </c>
      <c r="Y429" s="89"/>
      <c r="Z429" s="89"/>
      <c r="AA429" s="56">
        <v>5</v>
      </c>
    </row>
    <row r="430" spans="1:29" x14ac:dyDescent="0.2">
      <c r="A430" s="56">
        <v>6</v>
      </c>
      <c r="B430" s="89">
        <v>22.08</v>
      </c>
      <c r="C430" s="89">
        <v>20.57</v>
      </c>
      <c r="D430" s="89">
        <v>20.13</v>
      </c>
      <c r="E430" s="89">
        <v>18.36</v>
      </c>
      <c r="F430" s="89">
        <v>18.47</v>
      </c>
      <c r="G430" s="89">
        <v>18.47</v>
      </c>
      <c r="H430" s="89">
        <v>17.48</v>
      </c>
      <c r="I430" s="89">
        <v>16.11</v>
      </c>
      <c r="J430" s="89">
        <v>16.739999999999998</v>
      </c>
      <c r="K430" s="89">
        <v>16.79</v>
      </c>
      <c r="L430" s="89"/>
      <c r="M430" s="89"/>
      <c r="N430" s="56">
        <v>6</v>
      </c>
      <c r="O430" s="89">
        <v>22.08</v>
      </c>
      <c r="P430" s="89">
        <v>18.55</v>
      </c>
      <c r="Q430" s="89">
        <v>17.100000000000001</v>
      </c>
      <c r="R430" s="89">
        <v>14.68</v>
      </c>
      <c r="S430" s="89"/>
      <c r="T430" s="89"/>
      <c r="U430" s="89">
        <v>16.18</v>
      </c>
      <c r="V430" s="89">
        <v>12.92</v>
      </c>
      <c r="W430" s="89">
        <v>17.05</v>
      </c>
      <c r="X430" s="89">
        <v>16.91</v>
      </c>
      <c r="Y430" s="89"/>
      <c r="Z430" s="89"/>
      <c r="AA430" s="56">
        <v>6</v>
      </c>
    </row>
    <row r="431" spans="1:29" x14ac:dyDescent="0.2">
      <c r="A431" s="56">
        <v>7</v>
      </c>
      <c r="B431" s="89">
        <v>17.59</v>
      </c>
      <c r="C431" s="89">
        <v>15.15</v>
      </c>
      <c r="D431" s="89">
        <v>15.15</v>
      </c>
      <c r="E431" s="89">
        <v>19.53</v>
      </c>
      <c r="F431" s="89">
        <v>19.89</v>
      </c>
      <c r="G431" s="89">
        <v>19.75</v>
      </c>
      <c r="H431" s="89">
        <v>19.75</v>
      </c>
      <c r="I431" s="89">
        <v>20.149999999999999</v>
      </c>
      <c r="J431" s="89">
        <v>18.989999999999998</v>
      </c>
      <c r="K431" s="89">
        <v>19.010000000000002</v>
      </c>
      <c r="L431" s="89"/>
      <c r="M431" s="89"/>
      <c r="N431" s="56">
        <v>7</v>
      </c>
      <c r="O431" s="89">
        <v>17.59</v>
      </c>
      <c r="P431" s="89">
        <v>14.17</v>
      </c>
      <c r="Q431" s="89"/>
      <c r="R431" s="89">
        <v>23.37</v>
      </c>
      <c r="S431" s="89">
        <v>20.66</v>
      </c>
      <c r="T431" s="89">
        <v>18.14</v>
      </c>
      <c r="U431" s="89"/>
      <c r="V431" s="89">
        <v>25</v>
      </c>
      <c r="W431" s="89">
        <v>15.94</v>
      </c>
      <c r="X431" s="89">
        <v>19</v>
      </c>
      <c r="Y431" s="89"/>
      <c r="Z431" s="89"/>
      <c r="AA431" s="56">
        <v>7</v>
      </c>
    </row>
    <row r="432" spans="1:29" x14ac:dyDescent="0.2">
      <c r="A432" s="56">
        <v>8</v>
      </c>
      <c r="B432" s="89">
        <v>22.98</v>
      </c>
      <c r="C432" s="89">
        <v>20.84</v>
      </c>
      <c r="D432" s="89">
        <v>20.02</v>
      </c>
      <c r="E432" s="89">
        <v>20.65</v>
      </c>
      <c r="F432" s="89">
        <v>20.67</v>
      </c>
      <c r="G432" s="89">
        <v>20.75</v>
      </c>
      <c r="H432" s="89">
        <v>20.49</v>
      </c>
      <c r="I432" s="89">
        <v>20.83</v>
      </c>
      <c r="J432" s="89">
        <v>20.83</v>
      </c>
      <c r="K432" s="89">
        <v>20.8</v>
      </c>
      <c r="L432" s="89"/>
      <c r="M432" s="89"/>
      <c r="N432" s="56">
        <v>8</v>
      </c>
      <c r="O432" s="89">
        <v>22.98</v>
      </c>
      <c r="P432" s="89">
        <v>20.12</v>
      </c>
      <c r="Q432" s="89">
        <v>18.21</v>
      </c>
      <c r="R432" s="89">
        <v>22.32</v>
      </c>
      <c r="S432" s="89">
        <v>21.46</v>
      </c>
      <c r="T432" s="89">
        <v>21.02</v>
      </c>
      <c r="U432" s="89">
        <v>18.690000000000001</v>
      </c>
      <c r="V432" s="89">
        <v>20.85</v>
      </c>
      <c r="W432" s="89">
        <v>20.74</v>
      </c>
      <c r="X432" s="89">
        <v>19.59</v>
      </c>
      <c r="Y432" s="89"/>
      <c r="Z432" s="89"/>
      <c r="AA432" s="56">
        <v>8</v>
      </c>
    </row>
    <row r="433" spans="1:27" x14ac:dyDescent="0.2">
      <c r="A433" s="56">
        <v>9</v>
      </c>
      <c r="B433" s="89">
        <v>16.27</v>
      </c>
      <c r="C433" s="89">
        <v>16.27</v>
      </c>
      <c r="D433" s="89">
        <v>16.57</v>
      </c>
      <c r="E433" s="89">
        <v>16.739999999999998</v>
      </c>
      <c r="F433" s="89">
        <v>17.62</v>
      </c>
      <c r="G433" s="89">
        <v>17.850000000000001</v>
      </c>
      <c r="H433" s="89">
        <v>18.29</v>
      </c>
      <c r="I433" s="89">
        <v>18.149999999999999</v>
      </c>
      <c r="J433" s="89">
        <v>17.53</v>
      </c>
      <c r="K433" s="89">
        <v>17.53</v>
      </c>
      <c r="L433" s="89"/>
      <c r="M433" s="89"/>
      <c r="N433" s="56">
        <v>9</v>
      </c>
      <c r="O433" s="89">
        <v>16.27</v>
      </c>
      <c r="P433" s="89"/>
      <c r="Q433" s="89">
        <v>17.32</v>
      </c>
      <c r="R433" s="89">
        <v>18.079999999999998</v>
      </c>
      <c r="S433" s="89">
        <v>18.88</v>
      </c>
      <c r="T433" s="89"/>
      <c r="U433" s="89">
        <v>20.399999999999999</v>
      </c>
      <c r="V433" s="89"/>
      <c r="W433" s="89">
        <v>14.23</v>
      </c>
      <c r="X433" s="89"/>
      <c r="Y433" s="89"/>
      <c r="Z433" s="89"/>
      <c r="AA433" s="56">
        <v>9</v>
      </c>
    </row>
    <row r="434" spans="1:27" x14ac:dyDescent="0.2">
      <c r="A434" s="56">
        <v>10</v>
      </c>
      <c r="B434" s="89">
        <v>13.85</v>
      </c>
      <c r="C434" s="89">
        <v>13.61</v>
      </c>
      <c r="D434" s="89">
        <v>13.85</v>
      </c>
      <c r="E434" s="89">
        <v>13.83</v>
      </c>
      <c r="F434" s="89">
        <v>13.79</v>
      </c>
      <c r="G434" s="89">
        <v>13.77</v>
      </c>
      <c r="H434" s="89">
        <v>14.05</v>
      </c>
      <c r="I434" s="89">
        <v>14.21</v>
      </c>
      <c r="J434" s="89">
        <v>14.1</v>
      </c>
      <c r="K434" s="89">
        <v>14.23</v>
      </c>
      <c r="L434" s="89"/>
      <c r="M434" s="89"/>
      <c r="N434" s="56">
        <v>10</v>
      </c>
      <c r="O434" s="89">
        <v>13.85</v>
      </c>
      <c r="P434" s="89">
        <v>13.24</v>
      </c>
      <c r="Q434" s="89">
        <v>14.19</v>
      </c>
      <c r="R434" s="89">
        <v>13.73</v>
      </c>
      <c r="S434" s="89">
        <v>13.67</v>
      </c>
      <c r="T434" s="89">
        <v>13.56</v>
      </c>
      <c r="U434" s="89">
        <v>15.84</v>
      </c>
      <c r="V434" s="89">
        <v>15.98</v>
      </c>
      <c r="W434" s="89">
        <v>13.61</v>
      </c>
      <c r="X434" s="89">
        <v>15.71</v>
      </c>
      <c r="Y434" s="89"/>
      <c r="Z434" s="89"/>
      <c r="AA434" s="56">
        <v>10</v>
      </c>
    </row>
    <row r="435" spans="1:27" x14ac:dyDescent="0.2">
      <c r="A435" s="56">
        <v>11</v>
      </c>
      <c r="B435" s="89">
        <v>19.95</v>
      </c>
      <c r="C435" s="89">
        <v>19.95</v>
      </c>
      <c r="D435" s="89">
        <v>15.36</v>
      </c>
      <c r="E435" s="89">
        <v>14.9</v>
      </c>
      <c r="F435" s="89">
        <v>14.98</v>
      </c>
      <c r="G435" s="89">
        <v>14.96</v>
      </c>
      <c r="H435" s="89">
        <v>15.29</v>
      </c>
      <c r="I435" s="89">
        <v>15.35</v>
      </c>
      <c r="J435" s="89">
        <v>15.36</v>
      </c>
      <c r="K435" s="89">
        <v>15.53</v>
      </c>
      <c r="L435" s="89"/>
      <c r="M435" s="89"/>
      <c r="N435" s="56">
        <v>11</v>
      </c>
      <c r="O435" s="89">
        <v>19.95</v>
      </c>
      <c r="P435" s="89"/>
      <c r="Q435" s="89">
        <v>12.87</v>
      </c>
      <c r="R435" s="89">
        <v>11.92</v>
      </c>
      <c r="S435" s="89"/>
      <c r="T435" s="89"/>
      <c r="U435" s="89"/>
      <c r="V435" s="89">
        <v>14.42</v>
      </c>
      <c r="W435" s="89"/>
      <c r="X435" s="89">
        <v>15</v>
      </c>
      <c r="Y435" s="89"/>
      <c r="Z435" s="89"/>
      <c r="AA435" s="56">
        <v>11</v>
      </c>
    </row>
    <row r="436" spans="1:27" x14ac:dyDescent="0.2">
      <c r="A436" s="56">
        <v>12</v>
      </c>
      <c r="B436" s="89">
        <v>15.7</v>
      </c>
      <c r="C436" s="89">
        <v>14.88</v>
      </c>
      <c r="D436" s="89">
        <v>14.69</v>
      </c>
      <c r="E436" s="89">
        <v>14.43</v>
      </c>
      <c r="F436" s="89">
        <v>13.97</v>
      </c>
      <c r="G436" s="89">
        <v>14.02</v>
      </c>
      <c r="H436" s="89">
        <v>13.99</v>
      </c>
      <c r="I436" s="89">
        <v>14.05</v>
      </c>
      <c r="J436" s="89">
        <v>14.23</v>
      </c>
      <c r="K436" s="89">
        <v>13.97</v>
      </c>
      <c r="L436" s="89"/>
      <c r="M436" s="89"/>
      <c r="N436" s="56">
        <v>12</v>
      </c>
      <c r="O436" s="89">
        <v>15.7</v>
      </c>
      <c r="P436" s="89">
        <v>14.07</v>
      </c>
      <c r="Q436" s="89">
        <v>14.57</v>
      </c>
      <c r="R436" s="89">
        <v>12.66</v>
      </c>
      <c r="S436" s="89">
        <v>12.6</v>
      </c>
      <c r="T436" s="89">
        <v>14.34</v>
      </c>
      <c r="U436" s="89">
        <v>13.83</v>
      </c>
      <c r="V436" s="89">
        <v>14.86</v>
      </c>
      <c r="W436" s="89">
        <v>15.4</v>
      </c>
      <c r="X436" s="89">
        <v>12.42</v>
      </c>
      <c r="Y436" s="89"/>
      <c r="Z436" s="89"/>
      <c r="AA436" s="56">
        <v>12</v>
      </c>
    </row>
    <row r="437" spans="1:27" x14ac:dyDescent="0.2">
      <c r="A437" s="56">
        <v>13</v>
      </c>
      <c r="B437" s="89">
        <v>14.96</v>
      </c>
      <c r="C437" s="89">
        <v>13.28</v>
      </c>
      <c r="D437" s="89">
        <v>14.24</v>
      </c>
      <c r="E437" s="89">
        <v>14.56</v>
      </c>
      <c r="F437" s="89">
        <v>14.44</v>
      </c>
      <c r="G437" s="89">
        <v>14.32</v>
      </c>
      <c r="H437" s="89">
        <v>14.14</v>
      </c>
      <c r="I437" s="89">
        <v>14.05</v>
      </c>
      <c r="J437" s="89">
        <v>14.25</v>
      </c>
      <c r="K437" s="89">
        <v>14.32</v>
      </c>
      <c r="L437" s="89"/>
      <c r="M437" s="89"/>
      <c r="N437" s="56">
        <v>13</v>
      </c>
      <c r="O437" s="89">
        <v>14.96</v>
      </c>
      <c r="P437" s="89">
        <v>12.02</v>
      </c>
      <c r="Q437" s="89">
        <v>14.55</v>
      </c>
      <c r="R437" s="89">
        <v>15.29</v>
      </c>
      <c r="S437" s="89">
        <v>13.7</v>
      </c>
      <c r="T437" s="89">
        <v>12.78</v>
      </c>
      <c r="U437" s="89">
        <v>12.62</v>
      </c>
      <c r="V437" s="89">
        <v>13.52</v>
      </c>
      <c r="W437" s="89">
        <v>14</v>
      </c>
      <c r="X437" s="89">
        <v>14.71</v>
      </c>
      <c r="Y437" s="89"/>
      <c r="Z437" s="89"/>
      <c r="AA437" s="56">
        <v>13</v>
      </c>
    </row>
    <row r="438" spans="1:27" x14ac:dyDescent="0.2">
      <c r="A438" s="56">
        <v>14</v>
      </c>
      <c r="B438" s="89">
        <v>22.11</v>
      </c>
      <c r="C438" s="89">
        <v>20.89</v>
      </c>
      <c r="D438" s="89">
        <v>21.05</v>
      </c>
      <c r="E438" s="89">
        <v>20.100000000000001</v>
      </c>
      <c r="F438" s="89">
        <v>20.16</v>
      </c>
      <c r="G438" s="89">
        <v>19.46</v>
      </c>
      <c r="H438" s="89">
        <v>19.489999999999998</v>
      </c>
      <c r="I438" s="89">
        <v>19.57</v>
      </c>
      <c r="J438" s="89">
        <v>19.22</v>
      </c>
      <c r="K438" s="89">
        <v>19.010000000000002</v>
      </c>
      <c r="L438" s="89"/>
      <c r="M438" s="89"/>
      <c r="N438" s="56">
        <v>14</v>
      </c>
      <c r="O438" s="89">
        <v>22.11</v>
      </c>
      <c r="P438" s="89">
        <v>18</v>
      </c>
      <c r="Q438" s="89">
        <v>21.64</v>
      </c>
      <c r="R438" s="89">
        <v>18</v>
      </c>
      <c r="S438" s="89">
        <v>21.01</v>
      </c>
      <c r="T438" s="89">
        <v>14.68</v>
      </c>
      <c r="U438" s="89">
        <v>19.96</v>
      </c>
      <c r="V438" s="89">
        <v>19.649999999999999</v>
      </c>
      <c r="W438" s="89">
        <v>16.87</v>
      </c>
      <c r="X438" s="89">
        <v>18.010000000000002</v>
      </c>
      <c r="Y438" s="89"/>
      <c r="Z438" s="89"/>
      <c r="AA438" s="56">
        <v>14</v>
      </c>
    </row>
    <row r="439" spans="1:27" x14ac:dyDescent="0.2">
      <c r="A439" s="56">
        <v>15</v>
      </c>
      <c r="B439" s="89">
        <v>19.03</v>
      </c>
      <c r="C439" s="89">
        <v>17.940000000000001</v>
      </c>
      <c r="D439" s="89">
        <v>16.760000000000002</v>
      </c>
      <c r="E439" s="89">
        <v>17.170000000000002</v>
      </c>
      <c r="F439" s="89">
        <v>17.059999999999999</v>
      </c>
      <c r="G439" s="89">
        <v>16.3</v>
      </c>
      <c r="H439" s="89">
        <v>16.579999999999998</v>
      </c>
      <c r="I439" s="89">
        <v>16.7</v>
      </c>
      <c r="J439" s="89">
        <v>16.399999999999999</v>
      </c>
      <c r="K439" s="89">
        <v>16.600000000000001</v>
      </c>
      <c r="L439" s="89"/>
      <c r="M439" s="89"/>
      <c r="N439" s="56">
        <v>15</v>
      </c>
      <c r="O439" s="89">
        <v>19.03</v>
      </c>
      <c r="P439" s="89">
        <v>16.52</v>
      </c>
      <c r="Q439" s="89">
        <v>14.91</v>
      </c>
      <c r="R439" s="89">
        <v>18.8</v>
      </c>
      <c r="S439" s="89">
        <v>15.71</v>
      </c>
      <c r="T439" s="89">
        <v>13.93</v>
      </c>
      <c r="U439" s="89">
        <v>17.63</v>
      </c>
      <c r="V439" s="89">
        <v>23.5</v>
      </c>
      <c r="W439" s="89">
        <v>15.49</v>
      </c>
      <c r="X439" s="89">
        <v>18.399999999999999</v>
      </c>
      <c r="Y439" s="89"/>
      <c r="Z439" s="89"/>
      <c r="AA439" s="56">
        <v>15</v>
      </c>
    </row>
    <row r="440" spans="1:27" x14ac:dyDescent="0.2">
      <c r="A440" s="56">
        <v>16</v>
      </c>
      <c r="B440" s="89">
        <v>20.11</v>
      </c>
      <c r="C440" s="89">
        <v>16.43</v>
      </c>
      <c r="D440" s="89">
        <v>17.45</v>
      </c>
      <c r="E440" s="89">
        <v>17.440000000000001</v>
      </c>
      <c r="F440" s="89">
        <v>17.149999999999999</v>
      </c>
      <c r="G440" s="89">
        <v>18.649999999999999</v>
      </c>
      <c r="H440" s="89">
        <v>18.03</v>
      </c>
      <c r="I440" s="89">
        <v>18.079999999999998</v>
      </c>
      <c r="J440" s="89">
        <v>18.36</v>
      </c>
      <c r="K440" s="89">
        <v>17.62</v>
      </c>
      <c r="L440" s="89"/>
      <c r="M440" s="89"/>
      <c r="N440" s="56">
        <v>16</v>
      </c>
      <c r="O440" s="89">
        <v>20.11</v>
      </c>
      <c r="P440" s="89">
        <v>14.09</v>
      </c>
      <c r="Q440" s="89">
        <v>17.66</v>
      </c>
      <c r="R440" s="89">
        <v>16.149999999999999</v>
      </c>
      <c r="S440" s="89">
        <v>16.28</v>
      </c>
      <c r="T440" s="89">
        <v>20.170000000000002</v>
      </c>
      <c r="U440" s="89">
        <v>15.68</v>
      </c>
      <c r="V440" s="89">
        <v>17.41</v>
      </c>
      <c r="W440" s="89">
        <v>19.739999999999998</v>
      </c>
      <c r="X440" s="89">
        <v>13.93</v>
      </c>
      <c r="Y440" s="89"/>
      <c r="Z440" s="89"/>
      <c r="AA440" s="56">
        <v>16</v>
      </c>
    </row>
    <row r="441" spans="1:27" x14ac:dyDescent="0.2">
      <c r="A441" s="56">
        <v>17</v>
      </c>
      <c r="B441" s="89">
        <v>15.6</v>
      </c>
      <c r="C441" s="89">
        <v>15.09</v>
      </c>
      <c r="D441" s="89">
        <v>15.22</v>
      </c>
      <c r="E441" s="89">
        <v>14.19</v>
      </c>
      <c r="F441" s="89">
        <v>14.23</v>
      </c>
      <c r="G441" s="89">
        <v>14.37</v>
      </c>
      <c r="H441" s="89">
        <v>13.79</v>
      </c>
      <c r="I441" s="89">
        <v>13.61</v>
      </c>
      <c r="J441" s="89">
        <v>13.55</v>
      </c>
      <c r="K441" s="89">
        <v>13.62</v>
      </c>
      <c r="L441" s="89"/>
      <c r="M441" s="89"/>
      <c r="N441" s="56">
        <v>17</v>
      </c>
      <c r="O441" s="89">
        <v>15.6</v>
      </c>
      <c r="P441" s="89">
        <v>14.85</v>
      </c>
      <c r="Q441" s="89">
        <v>15.39</v>
      </c>
      <c r="R441" s="89">
        <v>13.89</v>
      </c>
      <c r="S441" s="89">
        <v>15.13</v>
      </c>
      <c r="T441" s="89">
        <v>15.88</v>
      </c>
      <c r="U441" s="89">
        <v>13.74</v>
      </c>
      <c r="V441" s="89">
        <v>12.11</v>
      </c>
      <c r="W441" s="89">
        <v>13.47</v>
      </c>
      <c r="X441" s="89">
        <v>14.4</v>
      </c>
      <c r="Y441" s="89"/>
      <c r="Z441" s="89"/>
      <c r="AA441" s="56">
        <v>17</v>
      </c>
    </row>
    <row r="442" spans="1:27" x14ac:dyDescent="0.2">
      <c r="A442" s="56">
        <v>18</v>
      </c>
      <c r="B442" s="89">
        <v>21.99</v>
      </c>
      <c r="C442" s="89">
        <v>21.27</v>
      </c>
      <c r="D442" s="89">
        <v>21</v>
      </c>
      <c r="E442" s="89">
        <v>19.98</v>
      </c>
      <c r="F442" s="89">
        <v>19.489999999999998</v>
      </c>
      <c r="G442" s="89">
        <v>19.29</v>
      </c>
      <c r="H442" s="89">
        <v>19.350000000000001</v>
      </c>
      <c r="I442" s="89">
        <v>19.079999999999998</v>
      </c>
      <c r="J442" s="89">
        <v>18.97</v>
      </c>
      <c r="K442" s="89">
        <v>18.7</v>
      </c>
      <c r="L442" s="89"/>
      <c r="M442" s="89"/>
      <c r="N442" s="56">
        <v>18</v>
      </c>
      <c r="O442" s="89">
        <v>21.99</v>
      </c>
      <c r="P442" s="89">
        <v>19.75</v>
      </c>
      <c r="Q442" s="89">
        <v>17.88</v>
      </c>
      <c r="R442" s="89">
        <v>16.760000000000002</v>
      </c>
      <c r="S442" s="89">
        <v>15.91</v>
      </c>
      <c r="T442" s="89">
        <v>17.71</v>
      </c>
      <c r="U442" s="89">
        <v>19.66</v>
      </c>
      <c r="V442" s="89">
        <v>18.010000000000002</v>
      </c>
      <c r="W442" s="89">
        <v>17.75</v>
      </c>
      <c r="X442" s="89">
        <v>16.989999999999998</v>
      </c>
      <c r="Y442" s="89"/>
      <c r="Z442" s="89"/>
      <c r="AA442" s="56">
        <v>18</v>
      </c>
    </row>
    <row r="443" spans="1:27" x14ac:dyDescent="0.2">
      <c r="A443" s="56">
        <v>19</v>
      </c>
      <c r="B443" s="89">
        <v>18.28</v>
      </c>
      <c r="C443" s="89">
        <v>18.32</v>
      </c>
      <c r="D443" s="89">
        <v>16.850000000000001</v>
      </c>
      <c r="E443" s="89">
        <v>16.440000000000001</v>
      </c>
      <c r="F443" s="89">
        <v>16.260000000000002</v>
      </c>
      <c r="G443" s="89">
        <v>16.88</v>
      </c>
      <c r="H443" s="89">
        <v>19.62</v>
      </c>
      <c r="I443" s="89">
        <v>19.72</v>
      </c>
      <c r="J443" s="89">
        <v>19.68</v>
      </c>
      <c r="K443" s="89">
        <v>19.489999999999998</v>
      </c>
      <c r="L443" s="89"/>
      <c r="M443" s="89"/>
      <c r="N443" s="56">
        <v>19</v>
      </c>
      <c r="O443" s="89">
        <v>18.28</v>
      </c>
      <c r="P443" s="89">
        <v>19</v>
      </c>
      <c r="Q443" s="89">
        <v>13.36</v>
      </c>
      <c r="R443" s="89">
        <v>14.63</v>
      </c>
      <c r="S443" s="89">
        <v>9</v>
      </c>
      <c r="T443" s="89"/>
      <c r="U443" s="89">
        <v>27.37</v>
      </c>
      <c r="V443" s="89">
        <v>16.760000000000002</v>
      </c>
      <c r="W443" s="89"/>
      <c r="X443" s="89">
        <v>15.51</v>
      </c>
      <c r="Y443" s="89"/>
      <c r="Z443" s="89"/>
      <c r="AA443" s="56">
        <v>19</v>
      </c>
    </row>
    <row r="444" spans="1:27" x14ac:dyDescent="0.2">
      <c r="A444" s="56">
        <v>20</v>
      </c>
      <c r="B444" s="89">
        <v>17.82</v>
      </c>
      <c r="C444" s="89">
        <v>18.190000000000001</v>
      </c>
      <c r="D444" s="89">
        <v>18.48</v>
      </c>
      <c r="E444" s="89">
        <v>17.36</v>
      </c>
      <c r="F444" s="89">
        <v>17.260000000000002</v>
      </c>
      <c r="G444" s="89">
        <v>16.61</v>
      </c>
      <c r="H444" s="89">
        <v>16.36</v>
      </c>
      <c r="I444" s="89">
        <v>16.690000000000001</v>
      </c>
      <c r="J444" s="89">
        <v>16.79</v>
      </c>
      <c r="K444" s="89">
        <v>16.850000000000001</v>
      </c>
      <c r="L444" s="89"/>
      <c r="M444" s="89"/>
      <c r="N444" s="56">
        <v>20</v>
      </c>
      <c r="O444" s="89">
        <v>17.82</v>
      </c>
      <c r="P444" s="89">
        <v>19.61</v>
      </c>
      <c r="Q444" s="89">
        <v>18.87</v>
      </c>
      <c r="R444" s="89">
        <v>14.06</v>
      </c>
      <c r="S444" s="89">
        <v>16.39</v>
      </c>
      <c r="T444" s="89">
        <v>13.56</v>
      </c>
      <c r="U444" s="89">
        <v>14.6</v>
      </c>
      <c r="V444" s="89">
        <v>18.23</v>
      </c>
      <c r="W444" s="89">
        <v>16.03</v>
      </c>
      <c r="X444" s="89">
        <v>17.18</v>
      </c>
      <c r="Y444" s="89"/>
      <c r="Z444" s="89"/>
      <c r="AA444" s="56">
        <v>20</v>
      </c>
    </row>
    <row r="445" spans="1:27" x14ac:dyDescent="0.2">
      <c r="A445" s="56">
        <v>21</v>
      </c>
      <c r="B445" s="89">
        <v>22.39</v>
      </c>
      <c r="C445" s="89">
        <v>21.93</v>
      </c>
      <c r="D445" s="89">
        <v>21.29</v>
      </c>
      <c r="E445" s="89">
        <v>20.65</v>
      </c>
      <c r="F445" s="89">
        <v>20.32</v>
      </c>
      <c r="G445" s="89">
        <v>20.13</v>
      </c>
      <c r="H445" s="89">
        <v>19.78</v>
      </c>
      <c r="I445" s="89">
        <v>19.68</v>
      </c>
      <c r="J445" s="89">
        <v>19.41</v>
      </c>
      <c r="K445" s="89">
        <v>19.2</v>
      </c>
      <c r="L445" s="89"/>
      <c r="M445" s="89"/>
      <c r="N445" s="56">
        <v>21</v>
      </c>
      <c r="O445" s="89">
        <v>22.39</v>
      </c>
      <c r="P445" s="89">
        <v>11.75</v>
      </c>
      <c r="Q445" s="89">
        <v>15.51</v>
      </c>
      <c r="R445" s="89">
        <v>15.08</v>
      </c>
      <c r="S445" s="89">
        <v>9.8800000000000008</v>
      </c>
      <c r="T445" s="89">
        <v>16.68</v>
      </c>
      <c r="U445" s="89">
        <v>13.68</v>
      </c>
      <c r="V445" s="89">
        <v>19.25</v>
      </c>
      <c r="W445" s="89">
        <v>15.89</v>
      </c>
      <c r="X445" s="89">
        <v>15.75</v>
      </c>
      <c r="Y445" s="89"/>
      <c r="Z445" s="89"/>
      <c r="AA445" s="56">
        <v>21</v>
      </c>
    </row>
    <row r="446" spans="1:27" x14ac:dyDescent="0.2">
      <c r="A446" s="56">
        <v>22</v>
      </c>
      <c r="B446" s="89">
        <v>14.8</v>
      </c>
      <c r="C446" s="89">
        <v>15.37</v>
      </c>
      <c r="D446" s="89">
        <v>16.25</v>
      </c>
      <c r="E446" s="89">
        <v>16.079999999999998</v>
      </c>
      <c r="F446" s="89">
        <v>15.99</v>
      </c>
      <c r="G446" s="89">
        <v>15.91</v>
      </c>
      <c r="H446" s="89">
        <v>16.18</v>
      </c>
      <c r="I446" s="89">
        <v>16.239999999999998</v>
      </c>
      <c r="J446" s="89">
        <v>15.97</v>
      </c>
      <c r="K446" s="89">
        <v>15.92</v>
      </c>
      <c r="L446" s="89"/>
      <c r="M446" s="89"/>
      <c r="N446" s="56">
        <v>22</v>
      </c>
      <c r="O446" s="89">
        <v>14.8</v>
      </c>
      <c r="P446" s="89">
        <v>15.83</v>
      </c>
      <c r="Q446" s="89">
        <v>18.14</v>
      </c>
      <c r="R446" s="89">
        <v>15.89</v>
      </c>
      <c r="S446" s="89">
        <v>17.02</v>
      </c>
      <c r="T446" s="89">
        <v>14.51</v>
      </c>
      <c r="U446" s="89">
        <v>18.03</v>
      </c>
      <c r="V446" s="89">
        <v>15.68</v>
      </c>
      <c r="W446" s="89">
        <v>14.77</v>
      </c>
      <c r="X446" s="89">
        <v>16.170000000000002</v>
      </c>
      <c r="Y446" s="89"/>
      <c r="Z446" s="89"/>
      <c r="AA446" s="56">
        <v>22</v>
      </c>
    </row>
    <row r="447" spans="1:27" x14ac:dyDescent="0.2">
      <c r="A447" s="56">
        <v>23</v>
      </c>
      <c r="B447" s="89">
        <v>14.72</v>
      </c>
      <c r="C447" s="89">
        <v>13.33</v>
      </c>
      <c r="D447" s="89">
        <v>12.78</v>
      </c>
      <c r="E447" s="89">
        <v>12.11</v>
      </c>
      <c r="F447" s="89">
        <v>11.92</v>
      </c>
      <c r="G447" s="89">
        <v>11.61</v>
      </c>
      <c r="H447" s="89">
        <v>11.41</v>
      </c>
      <c r="I447" s="89">
        <v>11.29</v>
      </c>
      <c r="J447" s="89">
        <v>11.16</v>
      </c>
      <c r="K447" s="89">
        <v>11.11</v>
      </c>
      <c r="L447" s="89"/>
      <c r="M447" s="89"/>
      <c r="N447" s="56">
        <v>23</v>
      </c>
      <c r="O447" s="89">
        <v>14.72</v>
      </c>
      <c r="P447" s="89">
        <v>11.83</v>
      </c>
      <c r="Q447" s="89">
        <v>11.52</v>
      </c>
      <c r="R447" s="89">
        <v>10.82</v>
      </c>
      <c r="S447" s="89">
        <v>10.86</v>
      </c>
      <c r="T447" s="89">
        <v>10.65</v>
      </c>
      <c r="U447" s="89">
        <v>10.47</v>
      </c>
      <c r="V447" s="89">
        <v>10.45</v>
      </c>
      <c r="W447" s="89">
        <v>10.43</v>
      </c>
      <c r="X447" s="89">
        <v>10.72</v>
      </c>
      <c r="Y447" s="89"/>
      <c r="Z447" s="89"/>
      <c r="AA447" s="56">
        <v>23</v>
      </c>
    </row>
    <row r="448" spans="1:27" x14ac:dyDescent="0.2">
      <c r="A448" s="56">
        <v>24</v>
      </c>
      <c r="B448" s="89">
        <v>14.49</v>
      </c>
      <c r="C448" s="89">
        <v>15.48</v>
      </c>
      <c r="D448" s="89">
        <v>16.100000000000001</v>
      </c>
      <c r="E448" s="89">
        <v>16.59</v>
      </c>
      <c r="F448" s="89">
        <v>16.86</v>
      </c>
      <c r="G448" s="89">
        <v>16.77</v>
      </c>
      <c r="H448" s="89">
        <v>16.8</v>
      </c>
      <c r="I448" s="89">
        <v>16.489999999999998</v>
      </c>
      <c r="J448" s="89">
        <v>16.420000000000002</v>
      </c>
      <c r="K448" s="89">
        <v>16.399999999999999</v>
      </c>
      <c r="L448" s="89"/>
      <c r="M448" s="89"/>
      <c r="N448" s="56">
        <v>24</v>
      </c>
      <c r="O448" s="89">
        <v>14.49</v>
      </c>
      <c r="P448" s="89">
        <v>16.350000000000001</v>
      </c>
      <c r="Q448" s="89">
        <v>17.02</v>
      </c>
      <c r="R448" s="89">
        <v>17.73</v>
      </c>
      <c r="S448" s="89">
        <v>17.87</v>
      </c>
      <c r="T448" s="89">
        <v>17.170000000000002</v>
      </c>
      <c r="U448" s="89">
        <v>16.34</v>
      </c>
      <c r="V448" s="89">
        <v>13.71</v>
      </c>
      <c r="W448" s="89">
        <v>16.13</v>
      </c>
      <c r="X448" s="89">
        <v>16.23</v>
      </c>
      <c r="Y448" s="89"/>
      <c r="Z448" s="89"/>
      <c r="AA448" s="56">
        <v>24</v>
      </c>
    </row>
    <row r="449" spans="1:28" x14ac:dyDescent="0.2">
      <c r="A449" s="72" t="s">
        <v>2</v>
      </c>
      <c r="B449" s="89">
        <v>18.809999999999999</v>
      </c>
      <c r="C449" s="89">
        <v>17.54</v>
      </c>
      <c r="D449" s="89">
        <v>17</v>
      </c>
      <c r="E449" s="89">
        <v>16.61</v>
      </c>
      <c r="F449" s="89">
        <v>16.32</v>
      </c>
      <c r="G449" s="89">
        <v>15.96</v>
      </c>
      <c r="H449" s="89">
        <v>15.85</v>
      </c>
      <c r="I449" s="89">
        <v>15.81</v>
      </c>
      <c r="J449" s="89">
        <v>15.67</v>
      </c>
      <c r="K449" s="89">
        <v>15.57</v>
      </c>
      <c r="L449" s="89"/>
      <c r="M449" s="89"/>
      <c r="N449" s="72" t="s">
        <v>2</v>
      </c>
      <c r="O449" s="89">
        <v>18.809999999999999</v>
      </c>
      <c r="P449" s="89">
        <v>15.85</v>
      </c>
      <c r="Q449" s="89">
        <v>15.77</v>
      </c>
      <c r="R449" s="89">
        <v>15.71</v>
      </c>
      <c r="S449" s="89">
        <v>14.53</v>
      </c>
      <c r="T449" s="89">
        <v>14.05</v>
      </c>
      <c r="U449" s="89">
        <v>15.25</v>
      </c>
      <c r="V449" s="89">
        <v>15.1</v>
      </c>
      <c r="W449" s="89">
        <v>14.55</v>
      </c>
      <c r="X449" s="89">
        <v>14.65</v>
      </c>
      <c r="Y449" s="89"/>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3</v>
      </c>
      <c r="C485" s="84">
        <v>7</v>
      </c>
      <c r="D485" s="84">
        <v>11</v>
      </c>
      <c r="E485" s="84">
        <v>14</v>
      </c>
      <c r="F485" s="84">
        <v>15</v>
      </c>
      <c r="G485" s="84">
        <v>16</v>
      </c>
      <c r="H485" s="84">
        <v>18</v>
      </c>
      <c r="I485" s="84">
        <v>21</v>
      </c>
      <c r="J485" s="84">
        <v>23</v>
      </c>
      <c r="K485" s="84">
        <v>26</v>
      </c>
      <c r="L485" s="84"/>
      <c r="M485" s="84"/>
      <c r="N485" s="56">
        <v>1</v>
      </c>
      <c r="O485" s="84">
        <v>3</v>
      </c>
      <c r="P485" s="84">
        <v>4</v>
      </c>
      <c r="Q485" s="84">
        <v>4</v>
      </c>
      <c r="R485" s="84">
        <v>3</v>
      </c>
      <c r="S485" s="84">
        <v>0</v>
      </c>
      <c r="T485" s="84">
        <v>1</v>
      </c>
      <c r="U485" s="84">
        <v>2</v>
      </c>
      <c r="V485" s="84">
        <v>2</v>
      </c>
      <c r="W485" s="84">
        <v>1</v>
      </c>
      <c r="X485" s="84">
        <v>2</v>
      </c>
      <c r="Y485" s="84"/>
      <c r="Z485" s="84"/>
      <c r="AA485" s="56">
        <v>1</v>
      </c>
    </row>
    <row r="486" spans="1:27" x14ac:dyDescent="0.2">
      <c r="A486" s="56">
        <v>2</v>
      </c>
      <c r="B486" s="84">
        <v>1</v>
      </c>
      <c r="C486" s="84">
        <v>3</v>
      </c>
      <c r="D486" s="84">
        <v>9</v>
      </c>
      <c r="E486" s="84">
        <v>9</v>
      </c>
      <c r="F486" s="84">
        <v>10</v>
      </c>
      <c r="G486" s="84">
        <v>10</v>
      </c>
      <c r="H486" s="84">
        <v>10</v>
      </c>
      <c r="I486" s="84">
        <v>10</v>
      </c>
      <c r="J486" s="84">
        <v>11</v>
      </c>
      <c r="K486" s="84">
        <v>12</v>
      </c>
      <c r="L486" s="84"/>
      <c r="M486" s="84"/>
      <c r="N486" s="56">
        <v>2</v>
      </c>
      <c r="O486" s="84">
        <v>1</v>
      </c>
      <c r="P486" s="84">
        <v>2</v>
      </c>
      <c r="Q486" s="84">
        <v>6</v>
      </c>
      <c r="R486" s="84">
        <v>0</v>
      </c>
      <c r="S486" s="84">
        <v>1</v>
      </c>
      <c r="T486" s="84">
        <v>0</v>
      </c>
      <c r="U486" s="84">
        <v>0</v>
      </c>
      <c r="V486" s="84">
        <v>0</v>
      </c>
      <c r="W486" s="84">
        <v>1</v>
      </c>
      <c r="X486" s="84">
        <v>1</v>
      </c>
      <c r="Y486" s="84"/>
      <c r="Z486" s="84"/>
      <c r="AA486" s="56">
        <v>2</v>
      </c>
    </row>
    <row r="487" spans="1:27" x14ac:dyDescent="0.2">
      <c r="A487" s="56">
        <v>3</v>
      </c>
      <c r="B487" s="84">
        <v>0</v>
      </c>
      <c r="C487" s="84">
        <v>0</v>
      </c>
      <c r="D487" s="84">
        <v>0</v>
      </c>
      <c r="E487" s="84">
        <v>1</v>
      </c>
      <c r="F487" s="84">
        <v>1</v>
      </c>
      <c r="G487" s="84">
        <v>2</v>
      </c>
      <c r="H487" s="84">
        <v>3</v>
      </c>
      <c r="I487" s="84">
        <v>3</v>
      </c>
      <c r="J487" s="84">
        <v>4</v>
      </c>
      <c r="K487" s="84">
        <v>4</v>
      </c>
      <c r="L487" s="84"/>
      <c r="M487" s="84"/>
      <c r="N487" s="56">
        <v>3</v>
      </c>
      <c r="O487" s="84">
        <v>0</v>
      </c>
      <c r="P487" s="84">
        <v>0</v>
      </c>
      <c r="Q487" s="84">
        <v>0</v>
      </c>
      <c r="R487" s="84">
        <v>1</v>
      </c>
      <c r="S487" s="84">
        <v>0</v>
      </c>
      <c r="T487" s="84">
        <v>1</v>
      </c>
      <c r="U487" s="84">
        <v>1</v>
      </c>
      <c r="V487" s="84">
        <v>0</v>
      </c>
      <c r="W487" s="84">
        <v>1</v>
      </c>
      <c r="X487" s="84">
        <v>0</v>
      </c>
      <c r="Y487" s="84"/>
      <c r="Z487" s="84"/>
      <c r="AA487" s="56">
        <v>3</v>
      </c>
    </row>
    <row r="488" spans="1:27" x14ac:dyDescent="0.2">
      <c r="A488" s="56">
        <v>4</v>
      </c>
      <c r="B488" s="84">
        <v>3</v>
      </c>
      <c r="C488" s="84">
        <v>4</v>
      </c>
      <c r="D488" s="84">
        <v>4</v>
      </c>
      <c r="E488" s="84">
        <v>8</v>
      </c>
      <c r="F488" s="84">
        <v>8</v>
      </c>
      <c r="G488" s="84">
        <v>10</v>
      </c>
      <c r="H488" s="84">
        <v>12</v>
      </c>
      <c r="I488" s="84">
        <v>16</v>
      </c>
      <c r="J488" s="84">
        <v>17</v>
      </c>
      <c r="K488" s="84">
        <v>20</v>
      </c>
      <c r="L488" s="84"/>
      <c r="M488" s="84"/>
      <c r="N488" s="56">
        <v>4</v>
      </c>
      <c r="O488" s="84">
        <v>3</v>
      </c>
      <c r="P488" s="84">
        <v>0</v>
      </c>
      <c r="Q488" s="84">
        <v>0</v>
      </c>
      <c r="R488" s="84">
        <v>4</v>
      </c>
      <c r="S488" s="84">
        <v>0</v>
      </c>
      <c r="T488" s="84">
        <v>0</v>
      </c>
      <c r="U488" s="84">
        <v>1</v>
      </c>
      <c r="V488" s="84">
        <v>3</v>
      </c>
      <c r="W488" s="84">
        <v>1</v>
      </c>
      <c r="X488" s="84">
        <v>3</v>
      </c>
      <c r="Y488" s="84"/>
      <c r="Z488" s="84"/>
      <c r="AA488" s="56">
        <v>4</v>
      </c>
    </row>
    <row r="489" spans="1:27" x14ac:dyDescent="0.2">
      <c r="A489" s="56">
        <v>5</v>
      </c>
      <c r="B489" s="84">
        <v>6</v>
      </c>
      <c r="C489" s="84">
        <v>22</v>
      </c>
      <c r="D489" s="84">
        <v>24</v>
      </c>
      <c r="E489" s="84">
        <v>25</v>
      </c>
      <c r="F489" s="84">
        <v>27</v>
      </c>
      <c r="G489" s="84">
        <v>30</v>
      </c>
      <c r="H489" s="84">
        <v>31</v>
      </c>
      <c r="I489" s="84">
        <v>40</v>
      </c>
      <c r="J489" s="84">
        <v>51</v>
      </c>
      <c r="K489" s="84">
        <v>54</v>
      </c>
      <c r="L489" s="84"/>
      <c r="M489" s="84"/>
      <c r="N489" s="56">
        <v>5</v>
      </c>
      <c r="O489" s="84">
        <v>6</v>
      </c>
      <c r="P489" s="84">
        <v>15</v>
      </c>
      <c r="Q489" s="84">
        <v>2</v>
      </c>
      <c r="R489" s="84">
        <v>1</v>
      </c>
      <c r="S489" s="84">
        <v>2</v>
      </c>
      <c r="T489" s="84">
        <v>0</v>
      </c>
      <c r="U489" s="84">
        <v>0</v>
      </c>
      <c r="V489" s="84">
        <v>0</v>
      </c>
      <c r="W489" s="84">
        <v>0</v>
      </c>
      <c r="X489" s="84">
        <v>0</v>
      </c>
      <c r="Y489" s="84"/>
      <c r="Z489" s="84"/>
      <c r="AA489" s="56">
        <v>5</v>
      </c>
    </row>
    <row r="490" spans="1:27" x14ac:dyDescent="0.2">
      <c r="A490" s="56">
        <v>6</v>
      </c>
      <c r="B490" s="84">
        <v>1</v>
      </c>
      <c r="C490" s="84">
        <v>2</v>
      </c>
      <c r="D490" s="84">
        <v>4</v>
      </c>
      <c r="E490" s="84">
        <v>6</v>
      </c>
      <c r="F490" s="84">
        <v>6</v>
      </c>
      <c r="G490" s="84">
        <v>6</v>
      </c>
      <c r="H490" s="84">
        <v>7</v>
      </c>
      <c r="I490" s="84">
        <v>7</v>
      </c>
      <c r="J490" s="84">
        <v>8</v>
      </c>
      <c r="K490" s="84">
        <v>8</v>
      </c>
      <c r="L490" s="84"/>
      <c r="M490" s="84"/>
      <c r="N490" s="56">
        <v>6</v>
      </c>
      <c r="O490" s="84">
        <v>1</v>
      </c>
      <c r="P490" s="84">
        <v>1</v>
      </c>
      <c r="Q490" s="84">
        <v>2</v>
      </c>
      <c r="R490" s="84">
        <v>2</v>
      </c>
      <c r="S490" s="84">
        <v>0</v>
      </c>
      <c r="T490" s="84">
        <v>0</v>
      </c>
      <c r="U490" s="84">
        <v>1</v>
      </c>
      <c r="V490" s="84">
        <v>0</v>
      </c>
      <c r="W490" s="84">
        <v>1</v>
      </c>
      <c r="X490" s="84">
        <v>0</v>
      </c>
      <c r="Y490" s="84"/>
      <c r="Z490" s="84"/>
      <c r="AA490" s="56">
        <v>6</v>
      </c>
    </row>
    <row r="491" spans="1:27" x14ac:dyDescent="0.2">
      <c r="A491" s="56">
        <v>7</v>
      </c>
      <c r="B491" s="84">
        <v>0</v>
      </c>
      <c r="C491" s="84">
        <v>0</v>
      </c>
      <c r="D491" s="84">
        <v>0</v>
      </c>
      <c r="E491" s="84">
        <v>2</v>
      </c>
      <c r="F491" s="84">
        <v>4</v>
      </c>
      <c r="G491" s="84">
        <v>4</v>
      </c>
      <c r="H491" s="84">
        <v>4</v>
      </c>
      <c r="I491" s="84">
        <v>5</v>
      </c>
      <c r="J491" s="84">
        <v>5</v>
      </c>
      <c r="K491" s="84">
        <v>5</v>
      </c>
      <c r="L491" s="84"/>
      <c r="M491" s="84"/>
      <c r="N491" s="56">
        <v>7</v>
      </c>
      <c r="O491" s="84">
        <v>0</v>
      </c>
      <c r="P491" s="84">
        <v>0</v>
      </c>
      <c r="Q491" s="84">
        <v>0</v>
      </c>
      <c r="R491" s="84">
        <v>2</v>
      </c>
      <c r="S491" s="84">
        <v>2</v>
      </c>
      <c r="T491" s="84">
        <v>0</v>
      </c>
      <c r="U491" s="84">
        <v>0</v>
      </c>
      <c r="V491" s="84">
        <v>1</v>
      </c>
      <c r="W491" s="84">
        <v>0</v>
      </c>
      <c r="X491" s="84">
        <v>0</v>
      </c>
      <c r="Y491" s="84"/>
      <c r="Z491" s="84"/>
      <c r="AA491" s="56">
        <v>7</v>
      </c>
    </row>
    <row r="492" spans="1:27" x14ac:dyDescent="0.2">
      <c r="A492" s="56">
        <v>8</v>
      </c>
      <c r="B492" s="84">
        <v>7</v>
      </c>
      <c r="C492" s="84">
        <v>14</v>
      </c>
      <c r="D492" s="84">
        <v>19</v>
      </c>
      <c r="E492" s="84">
        <v>23</v>
      </c>
      <c r="F492" s="84">
        <v>28</v>
      </c>
      <c r="G492" s="84">
        <v>38</v>
      </c>
      <c r="H492" s="84">
        <v>42</v>
      </c>
      <c r="I492" s="84">
        <v>48</v>
      </c>
      <c r="J492" s="84">
        <v>51</v>
      </c>
      <c r="K492" s="84">
        <v>56</v>
      </c>
      <c r="L492" s="84"/>
      <c r="M492" s="84"/>
      <c r="N492" s="56">
        <v>8</v>
      </c>
      <c r="O492" s="84">
        <v>7</v>
      </c>
      <c r="P492" s="84">
        <v>7</v>
      </c>
      <c r="Q492" s="84">
        <v>5</v>
      </c>
      <c r="R492" s="84">
        <v>4</v>
      </c>
      <c r="S492" s="84">
        <v>5</v>
      </c>
      <c r="T492" s="84">
        <v>10</v>
      </c>
      <c r="U492" s="84">
        <v>4</v>
      </c>
      <c r="V492" s="84">
        <v>6</v>
      </c>
      <c r="W492" s="84">
        <v>3</v>
      </c>
      <c r="X492" s="84">
        <v>5</v>
      </c>
      <c r="Y492" s="84"/>
      <c r="Z492" s="84"/>
      <c r="AA492" s="56">
        <v>8</v>
      </c>
    </row>
    <row r="493" spans="1:27" x14ac:dyDescent="0.2">
      <c r="A493" s="56">
        <v>9</v>
      </c>
      <c r="B493" s="84">
        <v>8</v>
      </c>
      <c r="C493" s="84">
        <v>10</v>
      </c>
      <c r="D493" s="84">
        <v>10</v>
      </c>
      <c r="E493" s="84">
        <v>22</v>
      </c>
      <c r="F493" s="84">
        <v>23</v>
      </c>
      <c r="G493" s="84">
        <v>23</v>
      </c>
      <c r="H493" s="84">
        <v>23</v>
      </c>
      <c r="I493" s="84">
        <v>23</v>
      </c>
      <c r="J493" s="84">
        <v>23</v>
      </c>
      <c r="K493" s="84">
        <v>23</v>
      </c>
      <c r="L493" s="84"/>
      <c r="M493" s="84"/>
      <c r="N493" s="56">
        <v>9</v>
      </c>
      <c r="O493" s="84">
        <v>8</v>
      </c>
      <c r="P493" s="84">
        <v>2</v>
      </c>
      <c r="Q493" s="84">
        <v>0</v>
      </c>
      <c r="R493" s="84">
        <v>12</v>
      </c>
      <c r="S493" s="84">
        <v>1</v>
      </c>
      <c r="T493" s="84">
        <v>0</v>
      </c>
      <c r="U493" s="84">
        <v>0</v>
      </c>
      <c r="V493" s="84">
        <v>0</v>
      </c>
      <c r="W493" s="84">
        <v>0</v>
      </c>
      <c r="X493" s="84">
        <v>0</v>
      </c>
      <c r="Y493" s="84"/>
      <c r="Z493" s="84"/>
      <c r="AA493" s="56">
        <v>9</v>
      </c>
    </row>
    <row r="494" spans="1:27" x14ac:dyDescent="0.2">
      <c r="A494" s="56">
        <v>10</v>
      </c>
      <c r="B494" s="84">
        <v>1</v>
      </c>
      <c r="C494" s="84">
        <v>4</v>
      </c>
      <c r="D494" s="84">
        <v>7</v>
      </c>
      <c r="E494" s="84">
        <v>7</v>
      </c>
      <c r="F494" s="84">
        <v>7</v>
      </c>
      <c r="G494" s="84">
        <v>8</v>
      </c>
      <c r="H494" s="84">
        <v>8</v>
      </c>
      <c r="I494" s="84">
        <v>9</v>
      </c>
      <c r="J494" s="84">
        <v>9</v>
      </c>
      <c r="K494" s="84">
        <v>9</v>
      </c>
      <c r="L494" s="84"/>
      <c r="M494" s="84"/>
      <c r="N494" s="56">
        <v>10</v>
      </c>
      <c r="O494" s="84">
        <v>1</v>
      </c>
      <c r="P494" s="84">
        <v>3</v>
      </c>
      <c r="Q494" s="84">
        <v>3</v>
      </c>
      <c r="R494" s="84">
        <v>0</v>
      </c>
      <c r="S494" s="84">
        <v>0</v>
      </c>
      <c r="T494" s="84">
        <v>1</v>
      </c>
      <c r="U494" s="84">
        <v>0</v>
      </c>
      <c r="V494" s="84">
        <v>1</v>
      </c>
      <c r="W494" s="84">
        <v>0</v>
      </c>
      <c r="X494" s="84">
        <v>0</v>
      </c>
      <c r="Y494" s="84"/>
      <c r="Z494" s="84"/>
      <c r="AA494" s="56">
        <v>10</v>
      </c>
    </row>
    <row r="495" spans="1:27" x14ac:dyDescent="0.2">
      <c r="A495" s="56">
        <v>11</v>
      </c>
      <c r="B495" s="84">
        <v>0</v>
      </c>
      <c r="C495" s="84">
        <v>0</v>
      </c>
      <c r="D495" s="84">
        <v>13</v>
      </c>
      <c r="E495" s="84">
        <v>18</v>
      </c>
      <c r="F495" s="84">
        <v>23</v>
      </c>
      <c r="G495" s="84">
        <v>32</v>
      </c>
      <c r="H495" s="84">
        <v>40</v>
      </c>
      <c r="I495" s="84">
        <v>48</v>
      </c>
      <c r="J495" s="84">
        <v>60</v>
      </c>
      <c r="K495" s="84">
        <v>68</v>
      </c>
      <c r="L495" s="84"/>
      <c r="M495" s="84"/>
      <c r="N495" s="56">
        <v>11</v>
      </c>
      <c r="O495" s="84">
        <v>0</v>
      </c>
      <c r="P495" s="84">
        <v>0</v>
      </c>
      <c r="Q495" s="84">
        <v>4</v>
      </c>
      <c r="R495" s="84">
        <v>1</v>
      </c>
      <c r="S495" s="84">
        <v>0</v>
      </c>
      <c r="T495" s="84">
        <v>0</v>
      </c>
      <c r="U495" s="84">
        <v>0</v>
      </c>
      <c r="V495" s="84">
        <v>0</v>
      </c>
      <c r="W495" s="84">
        <v>0</v>
      </c>
      <c r="X495" s="84">
        <v>1</v>
      </c>
      <c r="Y495" s="84"/>
      <c r="Z495" s="84"/>
      <c r="AA495" s="56">
        <v>11</v>
      </c>
    </row>
    <row r="496" spans="1:27" x14ac:dyDescent="0.2">
      <c r="A496" s="56">
        <v>12</v>
      </c>
      <c r="B496" s="84">
        <v>28</v>
      </c>
      <c r="C496" s="84">
        <v>43</v>
      </c>
      <c r="D496" s="84">
        <v>50</v>
      </c>
      <c r="E496" s="84">
        <v>64</v>
      </c>
      <c r="F496" s="84">
        <v>76</v>
      </c>
      <c r="G496" s="84">
        <v>77</v>
      </c>
      <c r="H496" s="84">
        <v>86</v>
      </c>
      <c r="I496" s="84">
        <v>92</v>
      </c>
      <c r="J496" s="84">
        <v>104</v>
      </c>
      <c r="K496" s="84">
        <v>114</v>
      </c>
      <c r="L496" s="84"/>
      <c r="M496" s="84"/>
      <c r="N496" s="56">
        <v>12</v>
      </c>
      <c r="O496" s="84">
        <v>28</v>
      </c>
      <c r="P496" s="84">
        <v>15</v>
      </c>
      <c r="Q496" s="84">
        <v>7</v>
      </c>
      <c r="R496" s="84">
        <v>14</v>
      </c>
      <c r="S496" s="84">
        <v>12</v>
      </c>
      <c r="T496" s="84">
        <v>1</v>
      </c>
      <c r="U496" s="84">
        <v>9</v>
      </c>
      <c r="V496" s="84">
        <v>6</v>
      </c>
      <c r="W496" s="84">
        <v>12</v>
      </c>
      <c r="X496" s="84">
        <v>10</v>
      </c>
      <c r="Y496" s="84"/>
      <c r="Z496" s="84"/>
      <c r="AA496" s="56">
        <v>12</v>
      </c>
    </row>
    <row r="497" spans="1:27" x14ac:dyDescent="0.2">
      <c r="A497" s="56">
        <v>13</v>
      </c>
      <c r="B497" s="84">
        <v>7</v>
      </c>
      <c r="C497" s="84">
        <v>13</v>
      </c>
      <c r="D497" s="84">
        <v>18</v>
      </c>
      <c r="E497" s="84">
        <v>24</v>
      </c>
      <c r="F497" s="84">
        <v>28</v>
      </c>
      <c r="G497" s="84">
        <v>31</v>
      </c>
      <c r="H497" s="84">
        <v>35</v>
      </c>
      <c r="I497" s="84">
        <v>37</v>
      </c>
      <c r="J497" s="84">
        <v>40</v>
      </c>
      <c r="K497" s="84">
        <v>42</v>
      </c>
      <c r="L497" s="84"/>
      <c r="M497" s="84"/>
      <c r="N497" s="56">
        <v>13</v>
      </c>
      <c r="O497" s="84">
        <v>7</v>
      </c>
      <c r="P497" s="84">
        <v>6</v>
      </c>
      <c r="Q497" s="84">
        <v>5</v>
      </c>
      <c r="R497" s="84">
        <v>6</v>
      </c>
      <c r="S497" s="84">
        <v>4</v>
      </c>
      <c r="T497" s="84">
        <v>3</v>
      </c>
      <c r="U497" s="84">
        <v>4</v>
      </c>
      <c r="V497" s="84">
        <v>2</v>
      </c>
      <c r="W497" s="84">
        <v>3</v>
      </c>
      <c r="X497" s="84">
        <v>2</v>
      </c>
      <c r="Y497" s="84"/>
      <c r="Z497" s="84"/>
      <c r="AA497" s="56">
        <v>13</v>
      </c>
    </row>
    <row r="498" spans="1:27" x14ac:dyDescent="0.2">
      <c r="A498" s="56">
        <v>14</v>
      </c>
      <c r="B498" s="84">
        <v>46</v>
      </c>
      <c r="C498" s="84">
        <v>101</v>
      </c>
      <c r="D498" s="84">
        <v>127</v>
      </c>
      <c r="E498" s="84">
        <v>196</v>
      </c>
      <c r="F498" s="84">
        <v>219</v>
      </c>
      <c r="G498" s="84">
        <v>286</v>
      </c>
      <c r="H498" s="84">
        <v>348</v>
      </c>
      <c r="I498" s="84">
        <v>427</v>
      </c>
      <c r="J498" s="84">
        <v>484</v>
      </c>
      <c r="K498" s="84">
        <v>579</v>
      </c>
      <c r="L498" s="84"/>
      <c r="M498" s="84"/>
      <c r="N498" s="56">
        <v>14</v>
      </c>
      <c r="O498" s="84">
        <v>46</v>
      </c>
      <c r="P498" s="84">
        <v>55</v>
      </c>
      <c r="Q498" s="84">
        <v>26</v>
      </c>
      <c r="R498" s="84">
        <v>69</v>
      </c>
      <c r="S498" s="84">
        <v>22</v>
      </c>
      <c r="T498" s="84">
        <v>67</v>
      </c>
      <c r="U498" s="84">
        <v>61</v>
      </c>
      <c r="V498" s="84">
        <v>79</v>
      </c>
      <c r="W498" s="84">
        <v>57</v>
      </c>
      <c r="X498" s="84">
        <v>95</v>
      </c>
      <c r="Y498" s="84"/>
      <c r="Z498" s="84"/>
      <c r="AA498" s="56">
        <v>14</v>
      </c>
    </row>
    <row r="499" spans="1:27" x14ac:dyDescent="0.2">
      <c r="A499" s="56">
        <v>15</v>
      </c>
      <c r="B499" s="84">
        <v>65</v>
      </c>
      <c r="C499" s="84">
        <v>134</v>
      </c>
      <c r="D499" s="84">
        <v>204</v>
      </c>
      <c r="E499" s="84">
        <v>256</v>
      </c>
      <c r="F499" s="84">
        <v>287</v>
      </c>
      <c r="G499" s="84">
        <v>384</v>
      </c>
      <c r="H499" s="84">
        <v>437</v>
      </c>
      <c r="I499" s="84">
        <v>467</v>
      </c>
      <c r="J499" s="84">
        <v>656</v>
      </c>
      <c r="K499" s="84">
        <v>724</v>
      </c>
      <c r="L499" s="84"/>
      <c r="M499" s="84"/>
      <c r="N499" s="56">
        <v>15</v>
      </c>
      <c r="O499" s="84">
        <v>65</v>
      </c>
      <c r="P499" s="84">
        <v>69</v>
      </c>
      <c r="Q499" s="84">
        <v>70</v>
      </c>
      <c r="R499" s="84">
        <v>51</v>
      </c>
      <c r="S499" s="84">
        <v>31</v>
      </c>
      <c r="T499" s="84">
        <v>97</v>
      </c>
      <c r="U499" s="84">
        <v>52</v>
      </c>
      <c r="V499" s="84">
        <v>32</v>
      </c>
      <c r="W499" s="84">
        <v>190</v>
      </c>
      <c r="X499" s="84">
        <v>68</v>
      </c>
      <c r="Y499" s="84"/>
      <c r="Z499" s="84"/>
      <c r="AA499" s="56">
        <v>15</v>
      </c>
    </row>
    <row r="500" spans="1:27" x14ac:dyDescent="0.2">
      <c r="A500" s="56">
        <v>16</v>
      </c>
      <c r="B500" s="84">
        <v>11</v>
      </c>
      <c r="C500" s="84">
        <v>21</v>
      </c>
      <c r="D500" s="84">
        <v>31</v>
      </c>
      <c r="E500" s="84">
        <v>41</v>
      </c>
      <c r="F500" s="84">
        <v>42</v>
      </c>
      <c r="G500" s="84">
        <v>56</v>
      </c>
      <c r="H500" s="84">
        <v>65</v>
      </c>
      <c r="I500" s="84">
        <v>79</v>
      </c>
      <c r="J500" s="84">
        <v>85</v>
      </c>
      <c r="K500" s="84">
        <v>93</v>
      </c>
      <c r="L500" s="84"/>
      <c r="M500" s="84"/>
      <c r="N500" s="56">
        <v>16</v>
      </c>
      <c r="O500" s="84">
        <v>11</v>
      </c>
      <c r="P500" s="84">
        <v>10</v>
      </c>
      <c r="Q500" s="84">
        <v>10</v>
      </c>
      <c r="R500" s="84">
        <v>10</v>
      </c>
      <c r="S500" s="84">
        <v>1</v>
      </c>
      <c r="T500" s="84">
        <v>14</v>
      </c>
      <c r="U500" s="84">
        <v>9</v>
      </c>
      <c r="V500" s="84">
        <v>14</v>
      </c>
      <c r="W500" s="84">
        <v>6</v>
      </c>
      <c r="X500" s="84">
        <v>8</v>
      </c>
      <c r="Y500" s="84"/>
      <c r="Z500" s="84"/>
      <c r="AA500" s="56">
        <v>16</v>
      </c>
    </row>
    <row r="501" spans="1:27" x14ac:dyDescent="0.2">
      <c r="A501" s="56">
        <v>17</v>
      </c>
      <c r="B501" s="84">
        <v>1</v>
      </c>
      <c r="C501" s="84">
        <v>4</v>
      </c>
      <c r="D501" s="84">
        <v>5</v>
      </c>
      <c r="E501" s="84">
        <v>25</v>
      </c>
      <c r="F501" s="84">
        <v>25</v>
      </c>
      <c r="G501" s="84">
        <v>27</v>
      </c>
      <c r="H501" s="84">
        <v>28</v>
      </c>
      <c r="I501" s="84">
        <v>31</v>
      </c>
      <c r="J501" s="84">
        <v>35</v>
      </c>
      <c r="K501" s="84">
        <v>39</v>
      </c>
      <c r="L501" s="84"/>
      <c r="M501" s="84"/>
      <c r="N501" s="56">
        <v>17</v>
      </c>
      <c r="O501" s="84">
        <v>1</v>
      </c>
      <c r="P501" s="84">
        <v>3</v>
      </c>
      <c r="Q501" s="84">
        <v>1</v>
      </c>
      <c r="R501" s="84">
        <v>20</v>
      </c>
      <c r="S501" s="84">
        <v>0</v>
      </c>
      <c r="T501" s="84">
        <v>2</v>
      </c>
      <c r="U501" s="84">
        <v>1</v>
      </c>
      <c r="V501" s="84">
        <v>3</v>
      </c>
      <c r="W501" s="84">
        <v>3</v>
      </c>
      <c r="X501" s="84">
        <v>4</v>
      </c>
      <c r="Y501" s="84"/>
      <c r="Z501" s="84"/>
      <c r="AA501" s="56">
        <v>17</v>
      </c>
    </row>
    <row r="502" spans="1:27" x14ac:dyDescent="0.2">
      <c r="A502" s="56">
        <v>18</v>
      </c>
      <c r="B502" s="84">
        <v>5</v>
      </c>
      <c r="C502" s="84">
        <v>9</v>
      </c>
      <c r="D502" s="84">
        <v>12</v>
      </c>
      <c r="E502" s="84">
        <v>23</v>
      </c>
      <c r="F502" s="84">
        <v>27</v>
      </c>
      <c r="G502" s="84">
        <v>27</v>
      </c>
      <c r="H502" s="84">
        <v>29</v>
      </c>
      <c r="I502" s="84">
        <v>32</v>
      </c>
      <c r="J502" s="84">
        <v>32</v>
      </c>
      <c r="K502" s="84">
        <v>43</v>
      </c>
      <c r="L502" s="84"/>
      <c r="M502" s="84"/>
      <c r="N502" s="56">
        <v>18</v>
      </c>
      <c r="O502" s="84">
        <v>5</v>
      </c>
      <c r="P502" s="84">
        <v>4</v>
      </c>
      <c r="Q502" s="84">
        <v>2</v>
      </c>
      <c r="R502" s="84">
        <v>11</v>
      </c>
      <c r="S502" s="84">
        <v>4</v>
      </c>
      <c r="T502" s="84">
        <v>0</v>
      </c>
      <c r="U502" s="84">
        <v>2</v>
      </c>
      <c r="V502" s="84">
        <v>3</v>
      </c>
      <c r="W502" s="84">
        <v>0</v>
      </c>
      <c r="X502" s="84">
        <v>11</v>
      </c>
      <c r="Y502" s="84"/>
      <c r="Z502" s="84"/>
      <c r="AA502" s="56">
        <v>18</v>
      </c>
    </row>
    <row r="503" spans="1:27" x14ac:dyDescent="0.2">
      <c r="A503" s="56">
        <v>19</v>
      </c>
      <c r="B503" s="84">
        <v>1</v>
      </c>
      <c r="C503" s="84">
        <v>1</v>
      </c>
      <c r="D503" s="84">
        <v>1</v>
      </c>
      <c r="E503" s="84">
        <v>1</v>
      </c>
      <c r="F503" s="84">
        <v>1</v>
      </c>
      <c r="G503" s="84">
        <v>1</v>
      </c>
      <c r="H503" s="84">
        <v>1</v>
      </c>
      <c r="I503" s="84">
        <v>3</v>
      </c>
      <c r="J503" s="84">
        <v>3</v>
      </c>
      <c r="K503" s="84">
        <v>3</v>
      </c>
      <c r="L503" s="84"/>
      <c r="M503" s="84"/>
      <c r="N503" s="56">
        <v>19</v>
      </c>
      <c r="O503" s="84">
        <v>1</v>
      </c>
      <c r="P503" s="84">
        <v>0</v>
      </c>
      <c r="Q503" s="84">
        <v>0</v>
      </c>
      <c r="R503" s="84">
        <v>0</v>
      </c>
      <c r="S503" s="84">
        <v>0</v>
      </c>
      <c r="T503" s="84">
        <v>0</v>
      </c>
      <c r="U503" s="84">
        <v>0</v>
      </c>
      <c r="V503" s="84">
        <v>2</v>
      </c>
      <c r="W503" s="84">
        <v>0</v>
      </c>
      <c r="X503" s="84">
        <v>0</v>
      </c>
      <c r="Y503" s="84"/>
      <c r="Z503" s="84"/>
      <c r="AA503" s="56">
        <v>19</v>
      </c>
    </row>
    <row r="504" spans="1:27" x14ac:dyDescent="0.2">
      <c r="A504" s="56">
        <v>20</v>
      </c>
      <c r="B504" s="84">
        <v>1</v>
      </c>
      <c r="C504" s="84">
        <v>4</v>
      </c>
      <c r="D504" s="84">
        <v>7</v>
      </c>
      <c r="E504" s="84">
        <v>10</v>
      </c>
      <c r="F504" s="84">
        <v>14</v>
      </c>
      <c r="G504" s="84">
        <v>17</v>
      </c>
      <c r="H504" s="84">
        <v>21</v>
      </c>
      <c r="I504" s="84">
        <v>23</v>
      </c>
      <c r="J504" s="84">
        <v>38</v>
      </c>
      <c r="K504" s="84">
        <v>41</v>
      </c>
      <c r="L504" s="84"/>
      <c r="M504" s="84"/>
      <c r="N504" s="56">
        <v>20</v>
      </c>
      <c r="O504" s="84">
        <v>1</v>
      </c>
      <c r="P504" s="84">
        <v>2</v>
      </c>
      <c r="Q504" s="84">
        <v>3</v>
      </c>
      <c r="R504" s="84">
        <v>3</v>
      </c>
      <c r="S504" s="84">
        <v>4</v>
      </c>
      <c r="T504" s="84">
        <v>3</v>
      </c>
      <c r="U504" s="84">
        <v>4</v>
      </c>
      <c r="V504" s="84">
        <v>2</v>
      </c>
      <c r="W504" s="84">
        <v>15</v>
      </c>
      <c r="X504" s="84">
        <v>3</v>
      </c>
      <c r="Y504" s="84"/>
      <c r="Z504" s="84"/>
      <c r="AA504" s="56">
        <v>20</v>
      </c>
    </row>
    <row r="505" spans="1:27" x14ac:dyDescent="0.2">
      <c r="A505" s="56">
        <v>21</v>
      </c>
      <c r="B505" s="84">
        <v>6</v>
      </c>
      <c r="C505" s="84">
        <v>11</v>
      </c>
      <c r="D505" s="84">
        <v>19</v>
      </c>
      <c r="E505" s="84">
        <v>27</v>
      </c>
      <c r="F505" s="84">
        <v>35</v>
      </c>
      <c r="G505" s="84">
        <v>36</v>
      </c>
      <c r="H505" s="84">
        <v>41</v>
      </c>
      <c r="I505" s="84">
        <v>44</v>
      </c>
      <c r="J505" s="84">
        <v>54</v>
      </c>
      <c r="K505" s="84">
        <v>58</v>
      </c>
      <c r="L505" s="84"/>
      <c r="M505" s="84"/>
      <c r="N505" s="56">
        <v>21</v>
      </c>
      <c r="O505" s="84">
        <v>6</v>
      </c>
      <c r="P505" s="84">
        <v>5</v>
      </c>
      <c r="Q505" s="84">
        <v>8</v>
      </c>
      <c r="R505" s="84">
        <v>8</v>
      </c>
      <c r="S505" s="84">
        <v>8</v>
      </c>
      <c r="T505" s="84">
        <v>1</v>
      </c>
      <c r="U505" s="84">
        <v>5</v>
      </c>
      <c r="V505" s="84">
        <v>3</v>
      </c>
      <c r="W505" s="84">
        <v>10</v>
      </c>
      <c r="X505" s="84">
        <v>4</v>
      </c>
      <c r="Y505" s="84"/>
      <c r="Z505" s="84"/>
      <c r="AA505" s="56">
        <v>21</v>
      </c>
    </row>
    <row r="506" spans="1:27" x14ac:dyDescent="0.2">
      <c r="A506" s="56">
        <v>22</v>
      </c>
      <c r="B506" s="84">
        <v>24</v>
      </c>
      <c r="C506" s="84">
        <v>52</v>
      </c>
      <c r="D506" s="84">
        <v>85</v>
      </c>
      <c r="E506" s="84">
        <v>108</v>
      </c>
      <c r="F506" s="84">
        <v>133</v>
      </c>
      <c r="G506" s="84">
        <v>166</v>
      </c>
      <c r="H506" s="84">
        <v>201</v>
      </c>
      <c r="I506" s="84">
        <v>233</v>
      </c>
      <c r="J506" s="84">
        <v>285</v>
      </c>
      <c r="K506" s="84">
        <v>329</v>
      </c>
      <c r="L506" s="84"/>
      <c r="M506" s="84"/>
      <c r="N506" s="56">
        <v>22</v>
      </c>
      <c r="O506" s="84">
        <v>24</v>
      </c>
      <c r="P506" s="84">
        <v>28</v>
      </c>
      <c r="Q506" s="84">
        <v>32</v>
      </c>
      <c r="R506" s="84">
        <v>23</v>
      </c>
      <c r="S506" s="84">
        <v>24</v>
      </c>
      <c r="T506" s="84">
        <v>33</v>
      </c>
      <c r="U506" s="84">
        <v>35</v>
      </c>
      <c r="V506" s="84">
        <v>32</v>
      </c>
      <c r="W506" s="84">
        <v>52</v>
      </c>
      <c r="X506" s="84">
        <v>44</v>
      </c>
      <c r="Y506" s="84"/>
      <c r="Z506" s="84"/>
      <c r="AA506" s="56">
        <v>22</v>
      </c>
    </row>
    <row r="507" spans="1:27" x14ac:dyDescent="0.2">
      <c r="A507" s="56">
        <v>23</v>
      </c>
      <c r="B507" s="84">
        <v>34</v>
      </c>
      <c r="C507" s="84">
        <v>54</v>
      </c>
      <c r="D507" s="84">
        <v>85</v>
      </c>
      <c r="E507" s="84">
        <v>122</v>
      </c>
      <c r="F507" s="84">
        <v>156</v>
      </c>
      <c r="G507" s="84">
        <v>195</v>
      </c>
      <c r="H507" s="84">
        <v>230</v>
      </c>
      <c r="I507" s="84">
        <v>265</v>
      </c>
      <c r="J507" s="84">
        <v>323</v>
      </c>
      <c r="K507" s="84">
        <v>364</v>
      </c>
      <c r="L507" s="84"/>
      <c r="M507" s="84"/>
      <c r="N507" s="56">
        <v>23</v>
      </c>
      <c r="O507" s="84">
        <v>34</v>
      </c>
      <c r="P507" s="84">
        <v>20</v>
      </c>
      <c r="Q507" s="84">
        <v>28</v>
      </c>
      <c r="R507" s="84">
        <v>36</v>
      </c>
      <c r="S507" s="84">
        <v>34</v>
      </c>
      <c r="T507" s="84">
        <v>37</v>
      </c>
      <c r="U507" s="84">
        <v>33</v>
      </c>
      <c r="V507" s="84">
        <v>36</v>
      </c>
      <c r="W507" s="84">
        <v>55</v>
      </c>
      <c r="X507" s="84">
        <v>37</v>
      </c>
      <c r="Y507" s="84"/>
      <c r="Z507" s="84"/>
      <c r="AA507" s="56">
        <v>23</v>
      </c>
    </row>
    <row r="508" spans="1:27" x14ac:dyDescent="0.2">
      <c r="A508" s="56">
        <v>24</v>
      </c>
      <c r="B508" s="84">
        <v>9</v>
      </c>
      <c r="C508" s="84">
        <v>14</v>
      </c>
      <c r="D508" s="84">
        <v>19</v>
      </c>
      <c r="E508" s="84">
        <v>29</v>
      </c>
      <c r="F508" s="84">
        <v>35</v>
      </c>
      <c r="G508" s="84">
        <v>43</v>
      </c>
      <c r="H508" s="84">
        <v>52</v>
      </c>
      <c r="I508" s="84">
        <v>57</v>
      </c>
      <c r="J508" s="84">
        <v>65</v>
      </c>
      <c r="K508" s="84">
        <v>75</v>
      </c>
      <c r="L508" s="84"/>
      <c r="M508" s="84"/>
      <c r="N508" s="56">
        <v>24</v>
      </c>
      <c r="O508" s="84">
        <v>9</v>
      </c>
      <c r="P508" s="84">
        <v>5</v>
      </c>
      <c r="Q508" s="84">
        <v>5</v>
      </c>
      <c r="R508" s="84">
        <v>9</v>
      </c>
      <c r="S508" s="84">
        <v>6</v>
      </c>
      <c r="T508" s="84">
        <v>7</v>
      </c>
      <c r="U508" s="84">
        <v>9</v>
      </c>
      <c r="V508" s="84">
        <v>4</v>
      </c>
      <c r="W508" s="84">
        <v>7</v>
      </c>
      <c r="X508" s="84">
        <v>10</v>
      </c>
      <c r="Y508" s="84"/>
      <c r="Z508" s="84"/>
      <c r="AA508" s="56">
        <v>24</v>
      </c>
    </row>
    <row r="509" spans="1:27" x14ac:dyDescent="0.2">
      <c r="A509" s="72" t="s">
        <v>2</v>
      </c>
      <c r="B509" s="84">
        <v>253</v>
      </c>
      <c r="C509" s="84">
        <v>527</v>
      </c>
      <c r="D509" s="84">
        <v>764</v>
      </c>
      <c r="E509" s="84">
        <v>1061</v>
      </c>
      <c r="F509" s="84">
        <v>1230</v>
      </c>
      <c r="G509" s="84">
        <v>1525</v>
      </c>
      <c r="H509" s="84">
        <v>1772</v>
      </c>
      <c r="I509" s="84">
        <v>2020</v>
      </c>
      <c r="J509" s="84">
        <v>2466</v>
      </c>
      <c r="K509" s="84">
        <v>2789</v>
      </c>
      <c r="L509" s="84"/>
      <c r="M509" s="84"/>
      <c r="N509" s="72" t="s">
        <v>2</v>
      </c>
      <c r="O509" s="84">
        <v>253</v>
      </c>
      <c r="P509" s="84">
        <v>256</v>
      </c>
      <c r="Q509" s="84">
        <v>223</v>
      </c>
      <c r="R509" s="84">
        <v>290</v>
      </c>
      <c r="S509" s="84">
        <v>161</v>
      </c>
      <c r="T509" s="84">
        <v>278</v>
      </c>
      <c r="U509" s="84">
        <v>233</v>
      </c>
      <c r="V509" s="84">
        <v>231</v>
      </c>
      <c r="W509" s="84">
        <v>418</v>
      </c>
      <c r="X509" s="84">
        <v>308</v>
      </c>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231</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4</v>
      </c>
      <c r="C515" s="84">
        <v>9</v>
      </c>
      <c r="D515" s="84">
        <v>15</v>
      </c>
      <c r="E515" s="84">
        <v>20</v>
      </c>
      <c r="F515" s="84">
        <v>22</v>
      </c>
      <c r="G515" s="84">
        <v>24</v>
      </c>
      <c r="H515" s="84">
        <v>26</v>
      </c>
      <c r="I515" s="84">
        <v>28</v>
      </c>
      <c r="J515" s="84">
        <v>29</v>
      </c>
      <c r="K515" s="84">
        <v>34</v>
      </c>
      <c r="L515" s="84"/>
      <c r="M515" s="84"/>
      <c r="N515" s="140">
        <v>1</v>
      </c>
      <c r="O515" s="84">
        <v>4</v>
      </c>
      <c r="P515" s="84">
        <v>5</v>
      </c>
      <c r="Q515" s="84">
        <v>6</v>
      </c>
      <c r="R515" s="84">
        <v>5</v>
      </c>
      <c r="S515" s="84">
        <v>2</v>
      </c>
      <c r="T515" s="84">
        <v>2</v>
      </c>
      <c r="U515" s="84">
        <v>3</v>
      </c>
      <c r="V515" s="84">
        <v>2</v>
      </c>
      <c r="W515" s="84">
        <v>1</v>
      </c>
      <c r="X515" s="84">
        <v>3</v>
      </c>
      <c r="Y515" s="84"/>
      <c r="Z515" s="84"/>
      <c r="AA515" s="65">
        <v>1</v>
      </c>
    </row>
    <row r="516" spans="1:27" x14ac:dyDescent="0.2">
      <c r="A516" s="65">
        <v>2</v>
      </c>
      <c r="B516" s="84">
        <v>1</v>
      </c>
      <c r="C516" s="84">
        <v>3</v>
      </c>
      <c r="D516" s="84">
        <v>9</v>
      </c>
      <c r="E516" s="84">
        <v>9</v>
      </c>
      <c r="F516" s="84">
        <v>10</v>
      </c>
      <c r="G516" s="84">
        <v>10</v>
      </c>
      <c r="H516" s="84">
        <v>10</v>
      </c>
      <c r="I516" s="84">
        <v>10</v>
      </c>
      <c r="J516" s="84">
        <v>11</v>
      </c>
      <c r="K516" s="84">
        <v>12</v>
      </c>
      <c r="L516" s="84"/>
      <c r="M516" s="84"/>
      <c r="N516" s="140">
        <v>2</v>
      </c>
      <c r="O516" s="84">
        <v>1</v>
      </c>
      <c r="P516" s="84">
        <v>2</v>
      </c>
      <c r="Q516" s="84">
        <v>6</v>
      </c>
      <c r="R516" s="84">
        <v>0</v>
      </c>
      <c r="S516" s="84">
        <v>1</v>
      </c>
      <c r="T516" s="84">
        <v>0</v>
      </c>
      <c r="U516" s="84">
        <v>0</v>
      </c>
      <c r="V516" s="84">
        <v>0</v>
      </c>
      <c r="W516" s="84">
        <v>1</v>
      </c>
      <c r="X516" s="84">
        <v>1</v>
      </c>
      <c r="Y516" s="84"/>
      <c r="Z516" s="84"/>
      <c r="AA516" s="65">
        <v>2</v>
      </c>
    </row>
    <row r="517" spans="1:27" x14ac:dyDescent="0.2">
      <c r="A517" s="65">
        <v>3</v>
      </c>
      <c r="B517" s="84">
        <v>0</v>
      </c>
      <c r="C517" s="84">
        <v>0</v>
      </c>
      <c r="D517" s="84">
        <v>0</v>
      </c>
      <c r="E517" s="84">
        <v>1</v>
      </c>
      <c r="F517" s="84">
        <v>1</v>
      </c>
      <c r="G517" s="84">
        <v>2</v>
      </c>
      <c r="H517" s="84">
        <v>3</v>
      </c>
      <c r="I517" s="84">
        <v>3</v>
      </c>
      <c r="J517" s="84">
        <v>4</v>
      </c>
      <c r="K517" s="84">
        <v>4</v>
      </c>
      <c r="L517" s="84"/>
      <c r="M517" s="84"/>
      <c r="N517" s="140">
        <v>3</v>
      </c>
      <c r="O517" s="84">
        <v>0</v>
      </c>
      <c r="P517" s="84">
        <v>0</v>
      </c>
      <c r="Q517" s="84">
        <v>0</v>
      </c>
      <c r="R517" s="84">
        <v>1</v>
      </c>
      <c r="S517" s="84">
        <v>0</v>
      </c>
      <c r="T517" s="84">
        <v>1</v>
      </c>
      <c r="U517" s="84">
        <v>1</v>
      </c>
      <c r="V517" s="84">
        <v>0</v>
      </c>
      <c r="W517" s="84">
        <v>1</v>
      </c>
      <c r="X517" s="84">
        <v>0</v>
      </c>
      <c r="Y517" s="84"/>
      <c r="Z517" s="84"/>
      <c r="AA517" s="65">
        <v>3</v>
      </c>
    </row>
    <row r="518" spans="1:27" x14ac:dyDescent="0.2">
      <c r="A518" s="65">
        <v>4</v>
      </c>
      <c r="B518" s="84">
        <v>3</v>
      </c>
      <c r="C518" s="84">
        <v>4</v>
      </c>
      <c r="D518" s="84">
        <v>4</v>
      </c>
      <c r="E518" s="84">
        <v>9</v>
      </c>
      <c r="F518" s="84">
        <v>9</v>
      </c>
      <c r="G518" s="84">
        <v>11</v>
      </c>
      <c r="H518" s="84">
        <v>12</v>
      </c>
      <c r="I518" s="84">
        <v>16</v>
      </c>
      <c r="J518" s="84">
        <v>17</v>
      </c>
      <c r="K518" s="84">
        <v>20</v>
      </c>
      <c r="L518" s="84"/>
      <c r="M518" s="84"/>
      <c r="N518" s="140">
        <v>4</v>
      </c>
      <c r="O518" s="84">
        <v>3</v>
      </c>
      <c r="P518" s="84">
        <v>0</v>
      </c>
      <c r="Q518" s="84">
        <v>0</v>
      </c>
      <c r="R518" s="84">
        <v>5</v>
      </c>
      <c r="S518" s="84">
        <v>0</v>
      </c>
      <c r="T518" s="84">
        <v>0</v>
      </c>
      <c r="U518" s="84">
        <v>1</v>
      </c>
      <c r="V518" s="84">
        <v>3</v>
      </c>
      <c r="W518" s="84">
        <v>1</v>
      </c>
      <c r="X518" s="84">
        <v>3</v>
      </c>
      <c r="Y518" s="84"/>
      <c r="Z518" s="84"/>
      <c r="AA518" s="65">
        <v>4</v>
      </c>
    </row>
    <row r="519" spans="1:27" x14ac:dyDescent="0.2">
      <c r="A519" s="65">
        <v>5</v>
      </c>
      <c r="B519" s="84">
        <v>6</v>
      </c>
      <c r="C519" s="84">
        <v>22</v>
      </c>
      <c r="D519" s="84">
        <v>24</v>
      </c>
      <c r="E519" s="84">
        <v>181</v>
      </c>
      <c r="F519" s="84">
        <v>182</v>
      </c>
      <c r="G519" s="84">
        <v>184</v>
      </c>
      <c r="H519" s="84">
        <v>184</v>
      </c>
      <c r="I519" s="84">
        <v>185</v>
      </c>
      <c r="J519" s="84">
        <v>185</v>
      </c>
      <c r="K519" s="84">
        <v>185</v>
      </c>
      <c r="L519" s="84"/>
      <c r="M519" s="84"/>
      <c r="N519" s="140">
        <v>5</v>
      </c>
      <c r="O519" s="84">
        <v>6</v>
      </c>
      <c r="P519" s="84">
        <v>15</v>
      </c>
      <c r="Q519" s="84">
        <v>2</v>
      </c>
      <c r="R519" s="84">
        <v>157</v>
      </c>
      <c r="S519" s="84">
        <v>2</v>
      </c>
      <c r="T519" s="84">
        <v>1</v>
      </c>
      <c r="U519" s="84">
        <v>0</v>
      </c>
      <c r="V519" s="84">
        <v>0</v>
      </c>
      <c r="W519" s="84">
        <v>0</v>
      </c>
      <c r="X519" s="84">
        <v>0</v>
      </c>
      <c r="Y519" s="84"/>
      <c r="Z519" s="84"/>
      <c r="AA519" s="65">
        <v>5</v>
      </c>
    </row>
    <row r="520" spans="1:27" x14ac:dyDescent="0.2">
      <c r="A520" s="65">
        <v>6</v>
      </c>
      <c r="B520" s="84">
        <v>1</v>
      </c>
      <c r="C520" s="84">
        <v>2</v>
      </c>
      <c r="D520" s="84">
        <v>4</v>
      </c>
      <c r="E520" s="84">
        <v>6</v>
      </c>
      <c r="F520" s="84">
        <v>6</v>
      </c>
      <c r="G520" s="84">
        <v>6</v>
      </c>
      <c r="H520" s="84">
        <v>7</v>
      </c>
      <c r="I520" s="84">
        <v>7</v>
      </c>
      <c r="J520" s="84">
        <v>8</v>
      </c>
      <c r="K520" s="84">
        <v>8</v>
      </c>
      <c r="L520" s="84"/>
      <c r="M520" s="84"/>
      <c r="N520" s="140">
        <v>6</v>
      </c>
      <c r="O520" s="84">
        <v>1</v>
      </c>
      <c r="P520" s="84">
        <v>1</v>
      </c>
      <c r="Q520" s="84">
        <v>2</v>
      </c>
      <c r="R520" s="84">
        <v>2</v>
      </c>
      <c r="S520" s="84">
        <v>0</v>
      </c>
      <c r="T520" s="84">
        <v>0</v>
      </c>
      <c r="U520" s="84">
        <v>1</v>
      </c>
      <c r="V520" s="84">
        <v>0</v>
      </c>
      <c r="W520" s="84">
        <v>1</v>
      </c>
      <c r="X520" s="84">
        <v>0</v>
      </c>
      <c r="Y520" s="84"/>
      <c r="Z520" s="84"/>
      <c r="AA520" s="65">
        <v>6</v>
      </c>
    </row>
    <row r="521" spans="1:27" x14ac:dyDescent="0.2">
      <c r="A521" s="65">
        <v>7</v>
      </c>
      <c r="B521" s="84">
        <v>0</v>
      </c>
      <c r="C521" s="84">
        <v>0</v>
      </c>
      <c r="D521" s="84">
        <v>0</v>
      </c>
      <c r="E521" s="84">
        <v>2</v>
      </c>
      <c r="F521" s="84">
        <v>4</v>
      </c>
      <c r="G521" s="84">
        <v>4</v>
      </c>
      <c r="H521" s="84">
        <v>4</v>
      </c>
      <c r="I521" s="84">
        <v>5</v>
      </c>
      <c r="J521" s="84">
        <v>5</v>
      </c>
      <c r="K521" s="84">
        <v>5</v>
      </c>
      <c r="L521" s="84"/>
      <c r="M521" s="84"/>
      <c r="N521" s="140">
        <v>7</v>
      </c>
      <c r="O521" s="84">
        <v>0</v>
      </c>
      <c r="P521" s="84">
        <v>0</v>
      </c>
      <c r="Q521" s="84">
        <v>0</v>
      </c>
      <c r="R521" s="84">
        <v>2</v>
      </c>
      <c r="S521" s="84">
        <v>2</v>
      </c>
      <c r="T521" s="84">
        <v>0</v>
      </c>
      <c r="U521" s="84">
        <v>0</v>
      </c>
      <c r="V521" s="84">
        <v>1</v>
      </c>
      <c r="W521" s="84">
        <v>0</v>
      </c>
      <c r="X521" s="84">
        <v>0</v>
      </c>
      <c r="Y521" s="84"/>
      <c r="Z521" s="84"/>
      <c r="AA521" s="65">
        <v>7</v>
      </c>
    </row>
    <row r="522" spans="1:27" x14ac:dyDescent="0.2">
      <c r="A522" s="65">
        <v>8</v>
      </c>
      <c r="B522" s="84">
        <v>7</v>
      </c>
      <c r="C522" s="84">
        <v>14</v>
      </c>
      <c r="D522" s="84">
        <v>19</v>
      </c>
      <c r="E522" s="84">
        <v>24</v>
      </c>
      <c r="F522" s="84">
        <v>29</v>
      </c>
      <c r="G522" s="84">
        <v>39</v>
      </c>
      <c r="H522" s="84">
        <v>43</v>
      </c>
      <c r="I522" s="84">
        <v>49</v>
      </c>
      <c r="J522" s="84">
        <v>52</v>
      </c>
      <c r="K522" s="84">
        <v>57</v>
      </c>
      <c r="L522" s="84"/>
      <c r="M522" s="84"/>
      <c r="N522" s="140">
        <v>8</v>
      </c>
      <c r="O522" s="84">
        <v>7</v>
      </c>
      <c r="P522" s="84">
        <v>7</v>
      </c>
      <c r="Q522" s="84">
        <v>5</v>
      </c>
      <c r="R522" s="84">
        <v>4</v>
      </c>
      <c r="S522" s="84">
        <v>5</v>
      </c>
      <c r="T522" s="84">
        <v>10</v>
      </c>
      <c r="U522" s="84">
        <v>4</v>
      </c>
      <c r="V522" s="84">
        <v>6</v>
      </c>
      <c r="W522" s="84">
        <v>3</v>
      </c>
      <c r="X522" s="84">
        <v>5</v>
      </c>
      <c r="Y522" s="84"/>
      <c r="Z522" s="84"/>
      <c r="AA522" s="65">
        <v>8</v>
      </c>
    </row>
    <row r="523" spans="1:27" x14ac:dyDescent="0.2">
      <c r="A523" s="65">
        <v>9</v>
      </c>
      <c r="B523" s="84">
        <v>11</v>
      </c>
      <c r="C523" s="84">
        <v>13</v>
      </c>
      <c r="D523" s="84">
        <v>13</v>
      </c>
      <c r="E523" s="84">
        <v>25</v>
      </c>
      <c r="F523" s="84">
        <v>26</v>
      </c>
      <c r="G523" s="84">
        <v>26</v>
      </c>
      <c r="H523" s="84">
        <v>26</v>
      </c>
      <c r="I523" s="84">
        <v>26</v>
      </c>
      <c r="J523" s="84">
        <v>26</v>
      </c>
      <c r="K523" s="84">
        <v>26</v>
      </c>
      <c r="L523" s="84"/>
      <c r="M523" s="84"/>
      <c r="N523" s="140">
        <v>9</v>
      </c>
      <c r="O523" s="84">
        <v>11</v>
      </c>
      <c r="P523" s="84">
        <v>2</v>
      </c>
      <c r="Q523" s="84">
        <v>0</v>
      </c>
      <c r="R523" s="84">
        <v>12</v>
      </c>
      <c r="S523" s="84">
        <v>1</v>
      </c>
      <c r="T523" s="84">
        <v>0</v>
      </c>
      <c r="U523" s="84">
        <v>0</v>
      </c>
      <c r="V523" s="84">
        <v>0</v>
      </c>
      <c r="W523" s="84">
        <v>0</v>
      </c>
      <c r="X523" s="84">
        <v>0</v>
      </c>
      <c r="Y523" s="84"/>
      <c r="Z523" s="84"/>
      <c r="AA523" s="65">
        <v>9</v>
      </c>
    </row>
    <row r="524" spans="1:27" x14ac:dyDescent="0.2">
      <c r="A524" s="65">
        <v>10</v>
      </c>
      <c r="B524" s="84">
        <v>1</v>
      </c>
      <c r="C524" s="84">
        <v>4</v>
      </c>
      <c r="D524" s="84">
        <v>7</v>
      </c>
      <c r="E524" s="84">
        <v>7</v>
      </c>
      <c r="F524" s="84">
        <v>8</v>
      </c>
      <c r="G524" s="84">
        <v>10</v>
      </c>
      <c r="H524" s="84">
        <v>10</v>
      </c>
      <c r="I524" s="84">
        <v>11</v>
      </c>
      <c r="J524" s="84">
        <v>11</v>
      </c>
      <c r="K524" s="84">
        <v>11</v>
      </c>
      <c r="L524" s="84"/>
      <c r="M524" s="84"/>
      <c r="N524" s="140">
        <v>10</v>
      </c>
      <c r="O524" s="84">
        <v>1</v>
      </c>
      <c r="P524" s="84">
        <v>3</v>
      </c>
      <c r="Q524" s="84">
        <v>3</v>
      </c>
      <c r="R524" s="84">
        <v>0</v>
      </c>
      <c r="S524" s="84">
        <v>1</v>
      </c>
      <c r="T524" s="84">
        <v>2</v>
      </c>
      <c r="U524" s="84">
        <v>0</v>
      </c>
      <c r="V524" s="84">
        <v>1</v>
      </c>
      <c r="W524" s="84">
        <v>0</v>
      </c>
      <c r="X524" s="84">
        <v>0</v>
      </c>
      <c r="Y524" s="84"/>
      <c r="Z524" s="84"/>
      <c r="AA524" s="65">
        <v>10</v>
      </c>
    </row>
    <row r="525" spans="1:27" x14ac:dyDescent="0.2">
      <c r="A525" s="65">
        <v>11</v>
      </c>
      <c r="B525" s="84">
        <v>0</v>
      </c>
      <c r="C525" s="84">
        <v>0</v>
      </c>
      <c r="D525" s="84">
        <v>13</v>
      </c>
      <c r="E525" s="84">
        <v>18</v>
      </c>
      <c r="F525" s="84">
        <v>24</v>
      </c>
      <c r="G525" s="84">
        <v>35</v>
      </c>
      <c r="H525" s="84">
        <v>44</v>
      </c>
      <c r="I525" s="84">
        <v>52</v>
      </c>
      <c r="J525" s="84">
        <v>64</v>
      </c>
      <c r="K525" s="84">
        <v>72</v>
      </c>
      <c r="L525" s="84"/>
      <c r="M525" s="84"/>
      <c r="N525" s="140">
        <v>11</v>
      </c>
      <c r="O525" s="84">
        <v>0</v>
      </c>
      <c r="P525" s="84">
        <v>0</v>
      </c>
      <c r="Q525" s="84">
        <v>4</v>
      </c>
      <c r="R525" s="84">
        <v>1</v>
      </c>
      <c r="S525" s="84">
        <v>0</v>
      </c>
      <c r="T525" s="84">
        <v>0</v>
      </c>
      <c r="U525" s="84">
        <v>0</v>
      </c>
      <c r="V525" s="84">
        <v>0</v>
      </c>
      <c r="W525" s="84">
        <v>0</v>
      </c>
      <c r="X525" s="84">
        <v>1</v>
      </c>
      <c r="Y525" s="84"/>
      <c r="Z525" s="84"/>
      <c r="AA525" s="65">
        <v>11</v>
      </c>
    </row>
    <row r="526" spans="1:27" x14ac:dyDescent="0.2">
      <c r="A526" s="65">
        <v>12</v>
      </c>
      <c r="B526" s="84">
        <v>29</v>
      </c>
      <c r="C526" s="84">
        <v>43</v>
      </c>
      <c r="D526" s="84">
        <v>51</v>
      </c>
      <c r="E526" s="84">
        <v>65</v>
      </c>
      <c r="F526" s="84">
        <v>77</v>
      </c>
      <c r="G526" s="84">
        <v>79</v>
      </c>
      <c r="H526" s="84">
        <v>88</v>
      </c>
      <c r="I526" s="84">
        <v>94</v>
      </c>
      <c r="J526" s="84">
        <v>106</v>
      </c>
      <c r="K526" s="84">
        <v>117</v>
      </c>
      <c r="L526" s="84"/>
      <c r="M526" s="84"/>
      <c r="N526" s="140">
        <v>12</v>
      </c>
      <c r="O526" s="84">
        <v>29</v>
      </c>
      <c r="P526" s="84">
        <v>15</v>
      </c>
      <c r="Q526" s="84">
        <v>8</v>
      </c>
      <c r="R526" s="84">
        <v>14</v>
      </c>
      <c r="S526" s="84">
        <v>12</v>
      </c>
      <c r="T526" s="84">
        <v>1</v>
      </c>
      <c r="U526" s="84">
        <v>9</v>
      </c>
      <c r="V526" s="84">
        <v>6</v>
      </c>
      <c r="W526" s="84">
        <v>12</v>
      </c>
      <c r="X526" s="84">
        <v>11</v>
      </c>
      <c r="Y526" s="84"/>
      <c r="Z526" s="84"/>
      <c r="AA526" s="65">
        <v>12</v>
      </c>
    </row>
    <row r="527" spans="1:27" x14ac:dyDescent="0.2">
      <c r="A527" s="65">
        <v>13</v>
      </c>
      <c r="B527" s="84">
        <v>7</v>
      </c>
      <c r="C527" s="84">
        <v>13</v>
      </c>
      <c r="D527" s="84">
        <v>18</v>
      </c>
      <c r="E527" s="84">
        <v>24</v>
      </c>
      <c r="F527" s="84">
        <v>28</v>
      </c>
      <c r="G527" s="84">
        <v>31</v>
      </c>
      <c r="H527" s="84">
        <v>35</v>
      </c>
      <c r="I527" s="84">
        <v>37</v>
      </c>
      <c r="J527" s="84">
        <v>40</v>
      </c>
      <c r="K527" s="84">
        <v>43</v>
      </c>
      <c r="L527" s="84"/>
      <c r="M527" s="84"/>
      <c r="N527" s="140">
        <v>13</v>
      </c>
      <c r="O527" s="84">
        <v>7</v>
      </c>
      <c r="P527" s="84">
        <v>6</v>
      </c>
      <c r="Q527" s="84">
        <v>5</v>
      </c>
      <c r="R527" s="84">
        <v>6</v>
      </c>
      <c r="S527" s="84">
        <v>4</v>
      </c>
      <c r="T527" s="84">
        <v>3</v>
      </c>
      <c r="U527" s="84">
        <v>4</v>
      </c>
      <c r="V527" s="84">
        <v>2</v>
      </c>
      <c r="W527" s="84">
        <v>3</v>
      </c>
      <c r="X527" s="84">
        <v>3</v>
      </c>
      <c r="Y527" s="84"/>
      <c r="Z527" s="84"/>
      <c r="AA527" s="65">
        <v>13</v>
      </c>
    </row>
    <row r="528" spans="1:27" x14ac:dyDescent="0.2">
      <c r="A528" s="65">
        <v>14</v>
      </c>
      <c r="B528" s="84">
        <v>46</v>
      </c>
      <c r="C528" s="84">
        <v>101</v>
      </c>
      <c r="D528" s="84">
        <v>127</v>
      </c>
      <c r="E528" s="84">
        <v>196</v>
      </c>
      <c r="F528" s="84">
        <v>219</v>
      </c>
      <c r="G528" s="84">
        <v>286</v>
      </c>
      <c r="H528" s="84">
        <v>348</v>
      </c>
      <c r="I528" s="84">
        <v>427</v>
      </c>
      <c r="J528" s="84">
        <v>484</v>
      </c>
      <c r="K528" s="84">
        <v>579</v>
      </c>
      <c r="L528" s="84"/>
      <c r="M528" s="84"/>
      <c r="N528" s="140">
        <v>14</v>
      </c>
      <c r="O528" s="84">
        <v>46</v>
      </c>
      <c r="P528" s="84">
        <v>55</v>
      </c>
      <c r="Q528" s="84">
        <v>26</v>
      </c>
      <c r="R528" s="84">
        <v>69</v>
      </c>
      <c r="S528" s="84">
        <v>22</v>
      </c>
      <c r="T528" s="84">
        <v>67</v>
      </c>
      <c r="U528" s="84">
        <v>61</v>
      </c>
      <c r="V528" s="84">
        <v>79</v>
      </c>
      <c r="W528" s="84">
        <v>57</v>
      </c>
      <c r="X528" s="84">
        <v>95</v>
      </c>
      <c r="Y528" s="84"/>
      <c r="Z528" s="84"/>
      <c r="AA528" s="65">
        <v>14</v>
      </c>
    </row>
    <row r="529" spans="1:27" x14ac:dyDescent="0.2">
      <c r="A529" s="65">
        <v>15</v>
      </c>
      <c r="B529" s="84">
        <v>65</v>
      </c>
      <c r="C529" s="84">
        <v>134</v>
      </c>
      <c r="D529" s="84">
        <v>204</v>
      </c>
      <c r="E529" s="84">
        <v>256</v>
      </c>
      <c r="F529" s="84">
        <v>287</v>
      </c>
      <c r="G529" s="84">
        <v>384</v>
      </c>
      <c r="H529" s="84">
        <v>437</v>
      </c>
      <c r="I529" s="84">
        <v>467</v>
      </c>
      <c r="J529" s="84">
        <v>656</v>
      </c>
      <c r="K529" s="84">
        <v>724</v>
      </c>
      <c r="L529" s="84"/>
      <c r="M529" s="84"/>
      <c r="N529" s="140">
        <v>15</v>
      </c>
      <c r="O529" s="84">
        <v>65</v>
      </c>
      <c r="P529" s="84">
        <v>69</v>
      </c>
      <c r="Q529" s="84">
        <v>70</v>
      </c>
      <c r="R529" s="84">
        <v>51</v>
      </c>
      <c r="S529" s="84">
        <v>31</v>
      </c>
      <c r="T529" s="84">
        <v>97</v>
      </c>
      <c r="U529" s="84">
        <v>52</v>
      </c>
      <c r="V529" s="84">
        <v>32</v>
      </c>
      <c r="W529" s="84">
        <v>190</v>
      </c>
      <c r="X529" s="84">
        <v>68</v>
      </c>
      <c r="Y529" s="84"/>
      <c r="Z529" s="84"/>
      <c r="AA529" s="65">
        <v>15</v>
      </c>
    </row>
    <row r="530" spans="1:27" x14ac:dyDescent="0.2">
      <c r="A530" s="65">
        <v>16</v>
      </c>
      <c r="B530" s="84">
        <v>11</v>
      </c>
      <c r="C530" s="84">
        <v>21</v>
      </c>
      <c r="D530" s="84">
        <v>31</v>
      </c>
      <c r="E530" s="84">
        <v>41</v>
      </c>
      <c r="F530" s="84">
        <v>42</v>
      </c>
      <c r="G530" s="84">
        <v>56</v>
      </c>
      <c r="H530" s="84">
        <v>65</v>
      </c>
      <c r="I530" s="84">
        <v>79</v>
      </c>
      <c r="J530" s="84">
        <v>85</v>
      </c>
      <c r="K530" s="84">
        <v>93</v>
      </c>
      <c r="L530" s="84"/>
      <c r="M530" s="84"/>
      <c r="N530" s="140">
        <v>16</v>
      </c>
      <c r="O530" s="84">
        <v>11</v>
      </c>
      <c r="P530" s="84">
        <v>10</v>
      </c>
      <c r="Q530" s="84">
        <v>10</v>
      </c>
      <c r="R530" s="84">
        <v>10</v>
      </c>
      <c r="S530" s="84">
        <v>1</v>
      </c>
      <c r="T530" s="84">
        <v>14</v>
      </c>
      <c r="U530" s="84">
        <v>9</v>
      </c>
      <c r="V530" s="84">
        <v>14</v>
      </c>
      <c r="W530" s="84">
        <v>6</v>
      </c>
      <c r="X530" s="84">
        <v>8</v>
      </c>
      <c r="Y530" s="84"/>
      <c r="Z530" s="84"/>
      <c r="AA530" s="65">
        <v>16</v>
      </c>
    </row>
    <row r="531" spans="1:27" x14ac:dyDescent="0.2">
      <c r="A531" s="65">
        <v>17</v>
      </c>
      <c r="B531" s="84">
        <v>1</v>
      </c>
      <c r="C531" s="84">
        <v>4</v>
      </c>
      <c r="D531" s="84">
        <v>5</v>
      </c>
      <c r="E531" s="84">
        <v>40</v>
      </c>
      <c r="F531" s="84">
        <v>40</v>
      </c>
      <c r="G531" s="84">
        <v>43</v>
      </c>
      <c r="H531" s="84">
        <v>44</v>
      </c>
      <c r="I531" s="84">
        <v>47</v>
      </c>
      <c r="J531" s="84">
        <v>51</v>
      </c>
      <c r="K531" s="84">
        <v>55</v>
      </c>
      <c r="L531" s="84"/>
      <c r="M531" s="84"/>
      <c r="N531" s="140">
        <v>17</v>
      </c>
      <c r="O531" s="84">
        <v>1</v>
      </c>
      <c r="P531" s="84">
        <v>3</v>
      </c>
      <c r="Q531" s="84">
        <v>1</v>
      </c>
      <c r="R531" s="84">
        <v>35</v>
      </c>
      <c r="S531" s="84">
        <v>0</v>
      </c>
      <c r="T531" s="84">
        <v>3</v>
      </c>
      <c r="U531" s="84">
        <v>1</v>
      </c>
      <c r="V531" s="84">
        <v>3</v>
      </c>
      <c r="W531" s="84">
        <v>3</v>
      </c>
      <c r="X531" s="84">
        <v>4</v>
      </c>
      <c r="Y531" s="84"/>
      <c r="Z531" s="84"/>
      <c r="AA531" s="65">
        <v>17</v>
      </c>
    </row>
    <row r="532" spans="1:27" x14ac:dyDescent="0.2">
      <c r="A532" s="65">
        <v>18</v>
      </c>
      <c r="B532" s="84">
        <v>5</v>
      </c>
      <c r="C532" s="84">
        <v>9</v>
      </c>
      <c r="D532" s="84">
        <v>12</v>
      </c>
      <c r="E532" s="84">
        <v>23</v>
      </c>
      <c r="F532" s="84">
        <v>27</v>
      </c>
      <c r="G532" s="84">
        <v>27</v>
      </c>
      <c r="H532" s="84">
        <v>29</v>
      </c>
      <c r="I532" s="84">
        <v>32</v>
      </c>
      <c r="J532" s="84">
        <v>32</v>
      </c>
      <c r="K532" s="84">
        <v>45</v>
      </c>
      <c r="L532" s="84"/>
      <c r="M532" s="84"/>
      <c r="N532" s="140">
        <v>18</v>
      </c>
      <c r="O532" s="84">
        <v>5</v>
      </c>
      <c r="P532" s="84">
        <v>4</v>
      </c>
      <c r="Q532" s="84">
        <v>2</v>
      </c>
      <c r="R532" s="84">
        <v>11</v>
      </c>
      <c r="S532" s="84">
        <v>4</v>
      </c>
      <c r="T532" s="84">
        <v>0</v>
      </c>
      <c r="U532" s="84">
        <v>2</v>
      </c>
      <c r="V532" s="84">
        <v>3</v>
      </c>
      <c r="W532" s="84">
        <v>0</v>
      </c>
      <c r="X532" s="84">
        <v>13</v>
      </c>
      <c r="Y532" s="84"/>
      <c r="Z532" s="84"/>
      <c r="AA532" s="65">
        <v>18</v>
      </c>
    </row>
    <row r="533" spans="1:27" x14ac:dyDescent="0.2">
      <c r="A533" s="65">
        <v>19</v>
      </c>
      <c r="B533" s="84">
        <v>1</v>
      </c>
      <c r="C533" s="84">
        <v>1</v>
      </c>
      <c r="D533" s="84">
        <v>1</v>
      </c>
      <c r="E533" s="84">
        <v>1</v>
      </c>
      <c r="F533" s="84">
        <v>1</v>
      </c>
      <c r="G533" s="84">
        <v>1</v>
      </c>
      <c r="H533" s="84">
        <v>1</v>
      </c>
      <c r="I533" s="84">
        <v>3</v>
      </c>
      <c r="J533" s="84">
        <v>3</v>
      </c>
      <c r="K533" s="84">
        <v>3</v>
      </c>
      <c r="L533" s="84"/>
      <c r="M533" s="84"/>
      <c r="N533" s="140">
        <v>19</v>
      </c>
      <c r="O533" s="84">
        <v>1</v>
      </c>
      <c r="P533" s="84">
        <v>0</v>
      </c>
      <c r="Q533" s="84">
        <v>0</v>
      </c>
      <c r="R533" s="84">
        <v>0</v>
      </c>
      <c r="S533" s="84">
        <v>0</v>
      </c>
      <c r="T533" s="84">
        <v>0</v>
      </c>
      <c r="U533" s="84">
        <v>0</v>
      </c>
      <c r="V533" s="84">
        <v>2</v>
      </c>
      <c r="W533" s="84">
        <v>0</v>
      </c>
      <c r="X533" s="84">
        <v>0</v>
      </c>
      <c r="Y533" s="84"/>
      <c r="Z533" s="84"/>
      <c r="AA533" s="65">
        <v>19</v>
      </c>
    </row>
    <row r="534" spans="1:27" x14ac:dyDescent="0.2">
      <c r="A534" s="65">
        <v>20</v>
      </c>
      <c r="B534" s="84">
        <v>1</v>
      </c>
      <c r="C534" s="84">
        <v>4</v>
      </c>
      <c r="D534" s="84">
        <v>7</v>
      </c>
      <c r="E534" s="84">
        <v>11</v>
      </c>
      <c r="F534" s="84">
        <v>15</v>
      </c>
      <c r="G534" s="84">
        <v>18</v>
      </c>
      <c r="H534" s="84">
        <v>22</v>
      </c>
      <c r="I534" s="84">
        <v>24</v>
      </c>
      <c r="J534" s="84">
        <v>39</v>
      </c>
      <c r="K534" s="84">
        <v>42</v>
      </c>
      <c r="L534" s="84"/>
      <c r="M534" s="84"/>
      <c r="N534" s="140">
        <v>20</v>
      </c>
      <c r="O534" s="84">
        <v>1</v>
      </c>
      <c r="P534" s="84">
        <v>2</v>
      </c>
      <c r="Q534" s="84">
        <v>3</v>
      </c>
      <c r="R534" s="84">
        <v>3</v>
      </c>
      <c r="S534" s="84">
        <v>4</v>
      </c>
      <c r="T534" s="84">
        <v>3</v>
      </c>
      <c r="U534" s="84">
        <v>4</v>
      </c>
      <c r="V534" s="84">
        <v>2</v>
      </c>
      <c r="W534" s="84">
        <v>15</v>
      </c>
      <c r="X534" s="84">
        <v>3</v>
      </c>
      <c r="Y534" s="84"/>
      <c r="Z534" s="84"/>
      <c r="AA534" s="65">
        <v>20</v>
      </c>
    </row>
    <row r="535" spans="1:27" x14ac:dyDescent="0.2">
      <c r="A535" s="65">
        <v>21</v>
      </c>
      <c r="B535" s="84">
        <v>6</v>
      </c>
      <c r="C535" s="84">
        <v>11</v>
      </c>
      <c r="D535" s="84">
        <v>19</v>
      </c>
      <c r="E535" s="84">
        <v>27</v>
      </c>
      <c r="F535" s="84">
        <v>35</v>
      </c>
      <c r="G535" s="84">
        <v>36</v>
      </c>
      <c r="H535" s="84">
        <v>41</v>
      </c>
      <c r="I535" s="84">
        <v>44</v>
      </c>
      <c r="J535" s="84">
        <v>54</v>
      </c>
      <c r="K535" s="84">
        <v>58</v>
      </c>
      <c r="L535" s="84"/>
      <c r="M535" s="84"/>
      <c r="N535" s="140">
        <v>21</v>
      </c>
      <c r="O535" s="84">
        <v>6</v>
      </c>
      <c r="P535" s="84">
        <v>5</v>
      </c>
      <c r="Q535" s="84">
        <v>8</v>
      </c>
      <c r="R535" s="84">
        <v>8</v>
      </c>
      <c r="S535" s="84">
        <v>8</v>
      </c>
      <c r="T535" s="84">
        <v>1</v>
      </c>
      <c r="U535" s="84">
        <v>5</v>
      </c>
      <c r="V535" s="84">
        <v>3</v>
      </c>
      <c r="W535" s="84">
        <v>10</v>
      </c>
      <c r="X535" s="84">
        <v>4</v>
      </c>
      <c r="Y535" s="84"/>
      <c r="Z535" s="84"/>
      <c r="AA535" s="65">
        <v>21</v>
      </c>
    </row>
    <row r="536" spans="1:27" x14ac:dyDescent="0.2">
      <c r="A536" s="65">
        <v>22</v>
      </c>
      <c r="B536" s="84">
        <v>24</v>
      </c>
      <c r="C536" s="84">
        <v>52</v>
      </c>
      <c r="D536" s="84">
        <v>85</v>
      </c>
      <c r="E536" s="84">
        <v>108</v>
      </c>
      <c r="F536" s="84">
        <v>134</v>
      </c>
      <c r="G536" s="84">
        <v>166</v>
      </c>
      <c r="H536" s="84">
        <v>201</v>
      </c>
      <c r="I536" s="84">
        <v>234</v>
      </c>
      <c r="J536" s="84">
        <v>287</v>
      </c>
      <c r="K536" s="84">
        <v>332</v>
      </c>
      <c r="L536" s="84"/>
      <c r="M536" s="84"/>
      <c r="N536" s="140">
        <v>22</v>
      </c>
      <c r="O536" s="84">
        <v>24</v>
      </c>
      <c r="P536" s="84">
        <v>28</v>
      </c>
      <c r="Q536" s="84">
        <v>32</v>
      </c>
      <c r="R536" s="84">
        <v>23</v>
      </c>
      <c r="S536" s="84">
        <v>25</v>
      </c>
      <c r="T536" s="84">
        <v>33</v>
      </c>
      <c r="U536" s="84">
        <v>35</v>
      </c>
      <c r="V536" s="84">
        <v>32</v>
      </c>
      <c r="W536" s="84">
        <v>53</v>
      </c>
      <c r="X536" s="84">
        <v>45</v>
      </c>
      <c r="Y536" s="84"/>
      <c r="Z536" s="84"/>
      <c r="AA536" s="65">
        <v>22</v>
      </c>
    </row>
    <row r="537" spans="1:27" x14ac:dyDescent="0.2">
      <c r="A537" s="65">
        <v>23</v>
      </c>
      <c r="B537" s="84">
        <v>34</v>
      </c>
      <c r="C537" s="84">
        <v>54</v>
      </c>
      <c r="D537" s="84">
        <v>88</v>
      </c>
      <c r="E537" s="84">
        <v>128</v>
      </c>
      <c r="F537" s="84">
        <v>164</v>
      </c>
      <c r="G537" s="84">
        <v>208</v>
      </c>
      <c r="H537" s="84">
        <v>245</v>
      </c>
      <c r="I537" s="84">
        <v>279</v>
      </c>
      <c r="J537" s="84">
        <v>360</v>
      </c>
      <c r="K537" s="84">
        <v>458</v>
      </c>
      <c r="L537" s="84"/>
      <c r="M537" s="84"/>
      <c r="N537" s="140">
        <v>23</v>
      </c>
      <c r="O537" s="84">
        <v>34</v>
      </c>
      <c r="P537" s="84">
        <v>20</v>
      </c>
      <c r="Q537" s="84">
        <v>28</v>
      </c>
      <c r="R537" s="84">
        <v>36</v>
      </c>
      <c r="S537" s="84">
        <v>34</v>
      </c>
      <c r="T537" s="84">
        <v>37</v>
      </c>
      <c r="U537" s="84">
        <v>34</v>
      </c>
      <c r="V537" s="84">
        <v>36</v>
      </c>
      <c r="W537" s="84">
        <v>55</v>
      </c>
      <c r="X537" s="84">
        <v>37</v>
      </c>
      <c r="Y537" s="84"/>
      <c r="Z537" s="84"/>
      <c r="AA537" s="65">
        <v>23</v>
      </c>
    </row>
    <row r="538" spans="1:27" x14ac:dyDescent="0.2">
      <c r="A538" s="65">
        <v>24</v>
      </c>
      <c r="B538" s="84">
        <v>9</v>
      </c>
      <c r="C538" s="84">
        <v>14</v>
      </c>
      <c r="D538" s="84">
        <v>20</v>
      </c>
      <c r="E538" s="84">
        <v>31</v>
      </c>
      <c r="F538" s="84">
        <v>40</v>
      </c>
      <c r="G538" s="84">
        <v>47</v>
      </c>
      <c r="H538" s="84">
        <v>56</v>
      </c>
      <c r="I538" s="84">
        <v>60</v>
      </c>
      <c r="J538" s="84">
        <v>67</v>
      </c>
      <c r="K538" s="84">
        <v>77</v>
      </c>
      <c r="L538" s="84"/>
      <c r="M538" s="84"/>
      <c r="N538" s="140">
        <v>24</v>
      </c>
      <c r="O538" s="84">
        <v>9</v>
      </c>
      <c r="P538" s="84">
        <v>5</v>
      </c>
      <c r="Q538" s="84">
        <v>5</v>
      </c>
      <c r="R538" s="84">
        <v>9</v>
      </c>
      <c r="S538" s="84">
        <v>6</v>
      </c>
      <c r="T538" s="84">
        <v>7</v>
      </c>
      <c r="U538" s="84">
        <v>9</v>
      </c>
      <c r="V538" s="84">
        <v>4</v>
      </c>
      <c r="W538" s="84">
        <v>7</v>
      </c>
      <c r="X538" s="84">
        <v>10</v>
      </c>
      <c r="Y538" s="84"/>
      <c r="Z538" s="84"/>
      <c r="AA538" s="65">
        <v>24</v>
      </c>
    </row>
    <row r="539" spans="1:27" x14ac:dyDescent="0.2">
      <c r="A539" s="72" t="s">
        <v>2</v>
      </c>
      <c r="B539" s="84">
        <v>273</v>
      </c>
      <c r="C539" s="84">
        <v>532</v>
      </c>
      <c r="D539" s="84">
        <v>776</v>
      </c>
      <c r="E539" s="84">
        <v>1253</v>
      </c>
      <c r="F539" s="84">
        <v>1430</v>
      </c>
      <c r="G539" s="84">
        <v>1733</v>
      </c>
      <c r="H539" s="84">
        <v>1981</v>
      </c>
      <c r="I539" s="84">
        <v>2219</v>
      </c>
      <c r="J539" s="84">
        <v>2676</v>
      </c>
      <c r="K539" s="84">
        <v>3060</v>
      </c>
      <c r="L539" s="84"/>
      <c r="M539" s="84"/>
      <c r="N539" s="72" t="s">
        <v>2</v>
      </c>
      <c r="O539" s="84">
        <v>273</v>
      </c>
      <c r="P539" s="84">
        <v>257</v>
      </c>
      <c r="Q539" s="84">
        <v>226</v>
      </c>
      <c r="R539" s="84">
        <v>464</v>
      </c>
      <c r="S539" s="84">
        <v>165</v>
      </c>
      <c r="T539" s="84">
        <v>282</v>
      </c>
      <c r="U539" s="84">
        <v>235</v>
      </c>
      <c r="V539" s="84">
        <v>231</v>
      </c>
      <c r="W539" s="84">
        <v>419</v>
      </c>
      <c r="X539" s="84">
        <v>314</v>
      </c>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231</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18.73</v>
      </c>
      <c r="C545" s="89">
        <v>15.33</v>
      </c>
      <c r="D545" s="89">
        <v>15.95</v>
      </c>
      <c r="E545" s="89">
        <v>16.02</v>
      </c>
      <c r="F545" s="89">
        <v>15.61</v>
      </c>
      <c r="G545" s="89">
        <v>15.15</v>
      </c>
      <c r="H545" s="89">
        <v>14.97</v>
      </c>
      <c r="I545" s="89">
        <v>15.55</v>
      </c>
      <c r="J545" s="89">
        <v>15.23</v>
      </c>
      <c r="K545" s="89">
        <v>14.87</v>
      </c>
      <c r="L545" s="89"/>
      <c r="M545" s="89"/>
      <c r="N545" s="56">
        <v>1</v>
      </c>
      <c r="O545" s="89">
        <v>18.73</v>
      </c>
      <c r="P545" s="89">
        <v>11.94</v>
      </c>
      <c r="Q545" s="89">
        <v>16.88</v>
      </c>
      <c r="R545" s="89">
        <v>16.239999999999998</v>
      </c>
      <c r="S545" s="89">
        <v>0</v>
      </c>
      <c r="T545" s="89">
        <v>9.5500000000000007</v>
      </c>
      <c r="U545" s="89">
        <v>13.41</v>
      </c>
      <c r="V545" s="89">
        <v>22.25</v>
      </c>
      <c r="W545" s="89">
        <v>13</v>
      </c>
      <c r="X545" s="89">
        <v>13.5</v>
      </c>
      <c r="Y545" s="89"/>
      <c r="Z545" s="89"/>
      <c r="AA545" s="56">
        <v>1</v>
      </c>
    </row>
    <row r="546" spans="1:27" x14ac:dyDescent="0.2">
      <c r="A546" s="56">
        <v>2</v>
      </c>
      <c r="B546" s="89">
        <v>22</v>
      </c>
      <c r="C546" s="89">
        <v>18.72</v>
      </c>
      <c r="D546" s="89">
        <v>16.47</v>
      </c>
      <c r="E546" s="89">
        <v>16.47</v>
      </c>
      <c r="F546" s="89">
        <v>16.97</v>
      </c>
      <c r="G546" s="89">
        <v>17.09</v>
      </c>
      <c r="H546" s="89">
        <v>17.440000000000001</v>
      </c>
      <c r="I546" s="89">
        <v>17.510000000000002</v>
      </c>
      <c r="J546" s="89">
        <v>16.649999999999999</v>
      </c>
      <c r="K546" s="89">
        <v>16.41</v>
      </c>
      <c r="L546" s="89"/>
      <c r="M546" s="89"/>
      <c r="N546" s="56">
        <v>2</v>
      </c>
      <c r="O546" s="89">
        <v>22</v>
      </c>
      <c r="P546" s="89">
        <v>17.07</v>
      </c>
      <c r="Q546" s="89">
        <v>15.35</v>
      </c>
      <c r="R546" s="89">
        <v>0</v>
      </c>
      <c r="S546" s="89">
        <v>21.5</v>
      </c>
      <c r="T546" s="89">
        <v>0</v>
      </c>
      <c r="U546" s="89">
        <v>0</v>
      </c>
      <c r="V546" s="89">
        <v>0</v>
      </c>
      <c r="W546" s="89">
        <v>8.0500000000000007</v>
      </c>
      <c r="X546" s="89">
        <v>14</v>
      </c>
      <c r="Y546" s="89"/>
      <c r="Z546" s="89"/>
      <c r="AA546" s="56">
        <v>2</v>
      </c>
    </row>
    <row r="547" spans="1:27" x14ac:dyDescent="0.2">
      <c r="A547" s="56">
        <v>3</v>
      </c>
      <c r="B547" s="89"/>
      <c r="C547" s="89"/>
      <c r="D547" s="89"/>
      <c r="E547" s="89">
        <v>13.47</v>
      </c>
      <c r="F547" s="89">
        <v>13.47</v>
      </c>
      <c r="G547" s="89">
        <v>16.510000000000002</v>
      </c>
      <c r="H547" s="89">
        <v>19.5</v>
      </c>
      <c r="I547" s="89">
        <v>19.5</v>
      </c>
      <c r="J547" s="89">
        <v>19.91</v>
      </c>
      <c r="K547" s="89">
        <v>18.29</v>
      </c>
      <c r="L547" s="89"/>
      <c r="M547" s="89"/>
      <c r="N547" s="56">
        <v>3</v>
      </c>
      <c r="O547" s="89"/>
      <c r="P547" s="89"/>
      <c r="Q547" s="89"/>
      <c r="R547" s="89">
        <v>13.47</v>
      </c>
      <c r="S547" s="89">
        <v>0</v>
      </c>
      <c r="T547" s="89">
        <v>19.55</v>
      </c>
      <c r="U547" s="89">
        <v>25.48</v>
      </c>
      <c r="V547" s="89">
        <v>0</v>
      </c>
      <c r="W547" s="89">
        <v>21.12</v>
      </c>
      <c r="X547" s="89">
        <v>0</v>
      </c>
      <c r="Y547" s="89"/>
      <c r="Z547" s="89"/>
      <c r="AA547" s="56">
        <v>3</v>
      </c>
    </row>
    <row r="548" spans="1:27" x14ac:dyDescent="0.2">
      <c r="A548" s="56">
        <v>4</v>
      </c>
      <c r="B548" s="89">
        <v>24.34</v>
      </c>
      <c r="C548" s="89">
        <v>20.76</v>
      </c>
      <c r="D548" s="89">
        <v>20.76</v>
      </c>
      <c r="E548" s="89">
        <v>19.25</v>
      </c>
      <c r="F548" s="89">
        <v>19.13</v>
      </c>
      <c r="G548" s="89">
        <v>19.239999999999998</v>
      </c>
      <c r="H548" s="89">
        <v>18.809999999999999</v>
      </c>
      <c r="I548" s="89">
        <v>17.77</v>
      </c>
      <c r="J548" s="89">
        <v>18.63</v>
      </c>
      <c r="K548" s="89">
        <v>18.850000000000001</v>
      </c>
      <c r="L548" s="89"/>
      <c r="M548" s="89"/>
      <c r="N548" s="56">
        <v>4</v>
      </c>
      <c r="O548" s="89">
        <v>24.34</v>
      </c>
      <c r="P548" s="89"/>
      <c r="Q548" s="89"/>
      <c r="R548" s="89">
        <v>17.75</v>
      </c>
      <c r="S548" s="89">
        <v>0</v>
      </c>
      <c r="T548" s="89">
        <v>0</v>
      </c>
      <c r="U548" s="89">
        <v>14.43</v>
      </c>
      <c r="V548" s="89">
        <v>16.329999999999998</v>
      </c>
      <c r="W548" s="89">
        <v>32.25</v>
      </c>
      <c r="X548" s="89">
        <v>20.09</v>
      </c>
      <c r="Y548" s="89"/>
      <c r="Z548" s="89"/>
      <c r="AA548" s="56">
        <v>4</v>
      </c>
    </row>
    <row r="549" spans="1:27" x14ac:dyDescent="0.2">
      <c r="A549" s="56">
        <v>5</v>
      </c>
      <c r="B549" s="89">
        <v>13.37</v>
      </c>
      <c r="C549" s="89">
        <v>16.52</v>
      </c>
      <c r="D549" s="89">
        <v>16.04</v>
      </c>
      <c r="E549" s="89">
        <v>16.34</v>
      </c>
      <c r="F549" s="89">
        <v>16.98</v>
      </c>
      <c r="G549" s="89">
        <v>16.5</v>
      </c>
      <c r="H549" s="89">
        <v>16.22</v>
      </c>
      <c r="I549" s="89">
        <v>15.97</v>
      </c>
      <c r="J549" s="89">
        <v>14.84</v>
      </c>
      <c r="K549" s="89">
        <v>14.55</v>
      </c>
      <c r="L549" s="89"/>
      <c r="M549" s="89"/>
      <c r="N549" s="56">
        <v>5</v>
      </c>
      <c r="O549" s="89">
        <v>13.37</v>
      </c>
      <c r="P549" s="89">
        <v>18.22</v>
      </c>
      <c r="Q549" s="89">
        <v>10.7</v>
      </c>
      <c r="R549" s="89">
        <v>22.12</v>
      </c>
      <c r="S549" s="89">
        <v>25</v>
      </c>
      <c r="T549" s="89">
        <v>0</v>
      </c>
      <c r="U549" s="89">
        <v>0</v>
      </c>
      <c r="V549" s="89">
        <v>0</v>
      </c>
      <c r="W549" s="89">
        <v>0</v>
      </c>
      <c r="X549" s="89">
        <v>0</v>
      </c>
      <c r="Y549" s="89"/>
      <c r="Z549" s="89"/>
      <c r="AA549" s="56">
        <v>5</v>
      </c>
    </row>
    <row r="550" spans="1:27" x14ac:dyDescent="0.2">
      <c r="A550" s="56">
        <v>6</v>
      </c>
      <c r="B550" s="89">
        <v>11.75</v>
      </c>
      <c r="C550" s="89">
        <v>16.88</v>
      </c>
      <c r="D550" s="89">
        <v>18.59</v>
      </c>
      <c r="E550" s="89">
        <v>16.760000000000002</v>
      </c>
      <c r="F550" s="89">
        <v>17.16</v>
      </c>
      <c r="G550" s="89">
        <v>17.16</v>
      </c>
      <c r="H550" s="89">
        <v>19.25</v>
      </c>
      <c r="I550" s="89">
        <v>19.25</v>
      </c>
      <c r="J550" s="89">
        <v>18.649999999999999</v>
      </c>
      <c r="K550" s="89">
        <v>19.440000000000001</v>
      </c>
      <c r="L550" s="89"/>
      <c r="M550" s="89"/>
      <c r="N550" s="56">
        <v>6</v>
      </c>
      <c r="O550" s="89">
        <v>11.75</v>
      </c>
      <c r="P550" s="89">
        <v>22</v>
      </c>
      <c r="Q550" s="89">
        <v>22.01</v>
      </c>
      <c r="R550" s="89">
        <v>13.91</v>
      </c>
      <c r="S550" s="89">
        <v>0</v>
      </c>
      <c r="T550" s="89">
        <v>0</v>
      </c>
      <c r="U550" s="89">
        <v>17.5</v>
      </c>
      <c r="V550" s="89">
        <v>0</v>
      </c>
      <c r="W550" s="89">
        <v>15</v>
      </c>
      <c r="X550" s="89">
        <v>0</v>
      </c>
      <c r="Y550" s="89"/>
      <c r="Z550" s="89"/>
      <c r="AA550" s="56">
        <v>6</v>
      </c>
    </row>
    <row r="551" spans="1:27" x14ac:dyDescent="0.2">
      <c r="A551" s="56">
        <v>7</v>
      </c>
      <c r="B551" s="89"/>
      <c r="C551" s="89"/>
      <c r="D551" s="89"/>
      <c r="E551" s="89">
        <v>23.75</v>
      </c>
      <c r="F551" s="89">
        <v>22.5</v>
      </c>
      <c r="G551" s="89">
        <v>22.5</v>
      </c>
      <c r="H551" s="89">
        <v>22.5</v>
      </c>
      <c r="I551" s="89">
        <v>22</v>
      </c>
      <c r="J551" s="89">
        <v>22.4</v>
      </c>
      <c r="K551" s="89">
        <v>22.4</v>
      </c>
      <c r="L551" s="89"/>
      <c r="M551" s="89"/>
      <c r="N551" s="56">
        <v>7</v>
      </c>
      <c r="O551" s="89"/>
      <c r="P551" s="89"/>
      <c r="Q551" s="89"/>
      <c r="R551" s="89">
        <v>23.75</v>
      </c>
      <c r="S551" s="89">
        <v>21.25</v>
      </c>
      <c r="T551" s="89">
        <v>0</v>
      </c>
      <c r="U551" s="89">
        <v>0</v>
      </c>
      <c r="V551" s="89">
        <v>20</v>
      </c>
      <c r="W551" s="89">
        <v>0</v>
      </c>
      <c r="X551" s="89">
        <v>0</v>
      </c>
      <c r="Y551" s="89"/>
      <c r="Z551" s="89"/>
      <c r="AA551" s="56">
        <v>7</v>
      </c>
    </row>
    <row r="552" spans="1:27" x14ac:dyDescent="0.2">
      <c r="A552" s="56">
        <v>8</v>
      </c>
      <c r="B552" s="89">
        <v>19.47</v>
      </c>
      <c r="C552" s="89">
        <v>18.48</v>
      </c>
      <c r="D552" s="89">
        <v>18</v>
      </c>
      <c r="E552" s="89">
        <v>19.04</v>
      </c>
      <c r="F552" s="89">
        <v>18.579999999999998</v>
      </c>
      <c r="G552" s="89">
        <v>18.350000000000001</v>
      </c>
      <c r="H552" s="89">
        <v>18.38</v>
      </c>
      <c r="I552" s="89">
        <v>18.93</v>
      </c>
      <c r="J552" s="89">
        <v>19.29</v>
      </c>
      <c r="K552" s="89">
        <v>20.09</v>
      </c>
      <c r="L552" s="89"/>
      <c r="M552" s="89"/>
      <c r="N552" s="56">
        <v>8</v>
      </c>
      <c r="O552" s="89">
        <v>19.47</v>
      </c>
      <c r="P552" s="89">
        <v>17.5</v>
      </c>
      <c r="Q552" s="89">
        <v>16.63</v>
      </c>
      <c r="R552" s="89">
        <v>23.98</v>
      </c>
      <c r="S552" s="89">
        <v>17</v>
      </c>
      <c r="T552" s="89">
        <v>18.04</v>
      </c>
      <c r="U552" s="89">
        <v>19.12</v>
      </c>
      <c r="V552" s="89">
        <v>19.34</v>
      </c>
      <c r="W552" s="89">
        <v>20.83</v>
      </c>
      <c r="X552" s="89">
        <v>26.8</v>
      </c>
      <c r="Y552" s="89"/>
      <c r="Z552" s="89"/>
      <c r="AA552" s="56">
        <v>8</v>
      </c>
    </row>
    <row r="553" spans="1:27" x14ac:dyDescent="0.2">
      <c r="A553" s="56">
        <v>9</v>
      </c>
      <c r="B553" s="89">
        <v>25.11</v>
      </c>
      <c r="C553" s="89">
        <v>24.68</v>
      </c>
      <c r="D553" s="89">
        <v>24.68</v>
      </c>
      <c r="E553" s="89">
        <v>30.67</v>
      </c>
      <c r="F553" s="89">
        <v>30.94</v>
      </c>
      <c r="G553" s="89">
        <v>30.94</v>
      </c>
      <c r="H553" s="89">
        <v>30.4</v>
      </c>
      <c r="I553" s="89">
        <v>30.4</v>
      </c>
      <c r="J553" s="89">
        <v>29.38</v>
      </c>
      <c r="K553" s="89">
        <v>29.38</v>
      </c>
      <c r="L553" s="89"/>
      <c r="M553" s="89"/>
      <c r="N553" s="56">
        <v>9</v>
      </c>
      <c r="O553" s="89">
        <v>25.11</v>
      </c>
      <c r="P553" s="89">
        <v>23.41</v>
      </c>
      <c r="Q553" s="89"/>
      <c r="R553" s="89">
        <v>35.03</v>
      </c>
      <c r="S553" s="89">
        <v>36.049999999999997</v>
      </c>
      <c r="T553" s="89">
        <v>0</v>
      </c>
      <c r="U553" s="89">
        <v>0</v>
      </c>
      <c r="V553" s="89">
        <v>0</v>
      </c>
      <c r="W553" s="89">
        <v>0</v>
      </c>
      <c r="X553" s="89">
        <v>0</v>
      </c>
      <c r="Y553" s="89"/>
      <c r="Z553" s="89"/>
      <c r="AA553" s="56">
        <v>9</v>
      </c>
    </row>
    <row r="554" spans="1:27" x14ac:dyDescent="0.2">
      <c r="A554" s="56">
        <v>10</v>
      </c>
      <c r="B554" s="89">
        <v>17.5</v>
      </c>
      <c r="C554" s="89">
        <v>15.88</v>
      </c>
      <c r="D554" s="89">
        <v>14.14</v>
      </c>
      <c r="E554" s="89">
        <v>14.14</v>
      </c>
      <c r="F554" s="89">
        <v>14.14</v>
      </c>
      <c r="G554" s="89">
        <v>13.56</v>
      </c>
      <c r="H554" s="89">
        <v>13.56</v>
      </c>
      <c r="I554" s="89">
        <v>13.39</v>
      </c>
      <c r="J554" s="89">
        <v>13.39</v>
      </c>
      <c r="K554" s="89">
        <v>13.39</v>
      </c>
      <c r="L554" s="89"/>
      <c r="M554" s="89"/>
      <c r="N554" s="56">
        <v>10</v>
      </c>
      <c r="O554" s="89">
        <v>17.5</v>
      </c>
      <c r="P554" s="89">
        <v>15.33</v>
      </c>
      <c r="Q554" s="89">
        <v>11.83</v>
      </c>
      <c r="R554" s="89">
        <v>0</v>
      </c>
      <c r="S554" s="89">
        <v>0</v>
      </c>
      <c r="T554" s="89">
        <v>9.5</v>
      </c>
      <c r="U554" s="89">
        <v>0</v>
      </c>
      <c r="V554" s="89">
        <v>12</v>
      </c>
      <c r="W554" s="89">
        <v>0</v>
      </c>
      <c r="X554" s="89">
        <v>0</v>
      </c>
      <c r="Y554" s="89"/>
      <c r="Z554" s="89"/>
      <c r="AA554" s="56">
        <v>10</v>
      </c>
    </row>
    <row r="555" spans="1:27" x14ac:dyDescent="0.2">
      <c r="A555" s="56">
        <v>11</v>
      </c>
      <c r="B555" s="89"/>
      <c r="C555" s="89"/>
      <c r="D555" s="89">
        <v>13.31</v>
      </c>
      <c r="E555" s="89">
        <v>13.97</v>
      </c>
      <c r="F555" s="89">
        <v>15.34</v>
      </c>
      <c r="G555" s="89">
        <v>14.5</v>
      </c>
      <c r="H555" s="89">
        <v>16.18</v>
      </c>
      <c r="I555" s="89">
        <v>15.18</v>
      </c>
      <c r="J555" s="89">
        <v>15.28</v>
      </c>
      <c r="K555" s="89">
        <v>15.18</v>
      </c>
      <c r="L555" s="89"/>
      <c r="M555" s="89"/>
      <c r="N555" s="56">
        <v>11</v>
      </c>
      <c r="O555" s="89"/>
      <c r="P555" s="89"/>
      <c r="Q555" s="89">
        <v>10.01</v>
      </c>
      <c r="R555" s="89">
        <v>24.79</v>
      </c>
      <c r="S555" s="89">
        <v>0</v>
      </c>
      <c r="T555" s="89">
        <v>0</v>
      </c>
      <c r="U555" s="89">
        <v>0</v>
      </c>
      <c r="V555" s="89">
        <v>0</v>
      </c>
      <c r="W555" s="89">
        <v>0</v>
      </c>
      <c r="X555" s="89">
        <v>15</v>
      </c>
      <c r="Y555" s="89"/>
      <c r="Z555" s="89"/>
      <c r="AA555" s="56">
        <v>11</v>
      </c>
    </row>
    <row r="556" spans="1:27" x14ac:dyDescent="0.2">
      <c r="A556" s="56">
        <v>12</v>
      </c>
      <c r="B556" s="89">
        <v>17.12</v>
      </c>
      <c r="C556" s="89">
        <v>17.399999999999999</v>
      </c>
      <c r="D556" s="89">
        <v>17.32</v>
      </c>
      <c r="E556" s="89">
        <v>16.71</v>
      </c>
      <c r="F556" s="89">
        <v>17.79</v>
      </c>
      <c r="G556" s="89">
        <v>17.690000000000001</v>
      </c>
      <c r="H556" s="89">
        <v>17.29</v>
      </c>
      <c r="I556" s="89">
        <v>17.510000000000002</v>
      </c>
      <c r="J556" s="89">
        <v>17.37</v>
      </c>
      <c r="K556" s="89">
        <v>17.190000000000001</v>
      </c>
      <c r="L556" s="89"/>
      <c r="M556" s="89"/>
      <c r="N556" s="56">
        <v>12</v>
      </c>
      <c r="O556" s="89">
        <v>17.12</v>
      </c>
      <c r="P556" s="89">
        <v>18</v>
      </c>
      <c r="Q556" s="89">
        <v>16.739999999999998</v>
      </c>
      <c r="R556" s="89">
        <v>14.38</v>
      </c>
      <c r="S556" s="89">
        <v>24.42</v>
      </c>
      <c r="T556" s="89">
        <v>11</v>
      </c>
      <c r="U556" s="89">
        <v>13.94</v>
      </c>
      <c r="V556" s="89">
        <v>18.989999999999998</v>
      </c>
      <c r="W556" s="89">
        <v>12.98</v>
      </c>
      <c r="X556" s="89">
        <v>15.52</v>
      </c>
      <c r="Y556" s="89"/>
      <c r="Z556" s="89"/>
      <c r="AA556" s="56">
        <v>12</v>
      </c>
    </row>
    <row r="557" spans="1:27" x14ac:dyDescent="0.2">
      <c r="A557" s="56">
        <v>13</v>
      </c>
      <c r="B557" s="89">
        <v>11.54</v>
      </c>
      <c r="C557" s="89">
        <v>12.6</v>
      </c>
      <c r="D557" s="89">
        <v>12.09</v>
      </c>
      <c r="E557" s="89">
        <v>12.33</v>
      </c>
      <c r="F557" s="89">
        <v>12.29</v>
      </c>
      <c r="G557" s="89">
        <v>12.62</v>
      </c>
      <c r="H557" s="89">
        <v>12.58</v>
      </c>
      <c r="I557" s="89">
        <v>12.42</v>
      </c>
      <c r="J557" s="89">
        <v>12.62</v>
      </c>
      <c r="K557" s="89">
        <v>12.64</v>
      </c>
      <c r="L557" s="89"/>
      <c r="M557" s="89"/>
      <c r="N557" s="56">
        <v>13</v>
      </c>
      <c r="O557" s="89">
        <v>11.54</v>
      </c>
      <c r="P557" s="89">
        <v>13.84</v>
      </c>
      <c r="Q557" s="89">
        <v>10.77</v>
      </c>
      <c r="R557" s="89">
        <v>13.04</v>
      </c>
      <c r="S557" s="89">
        <v>11.52</v>
      </c>
      <c r="T557" s="89">
        <v>9.52</v>
      </c>
      <c r="U557" s="89">
        <v>14.13</v>
      </c>
      <c r="V557" s="89">
        <v>8.7799999999999994</v>
      </c>
      <c r="W557" s="89">
        <v>12.55</v>
      </c>
      <c r="X557" s="89">
        <v>11.5</v>
      </c>
      <c r="Y557" s="89"/>
      <c r="Z557" s="89"/>
      <c r="AA557" s="56">
        <v>13</v>
      </c>
    </row>
    <row r="558" spans="1:27" x14ac:dyDescent="0.2">
      <c r="A558" s="56">
        <v>14</v>
      </c>
      <c r="B558" s="89">
        <v>19.71</v>
      </c>
      <c r="C558" s="89">
        <v>18.97</v>
      </c>
      <c r="D558" s="89">
        <v>18.670000000000002</v>
      </c>
      <c r="E558" s="89">
        <v>18.3</v>
      </c>
      <c r="F558" s="89">
        <v>18.79</v>
      </c>
      <c r="G558" s="89">
        <v>18.559999999999999</v>
      </c>
      <c r="H558" s="89">
        <v>18.96</v>
      </c>
      <c r="I558" s="89">
        <v>18.7</v>
      </c>
      <c r="J558" s="89">
        <v>18.510000000000002</v>
      </c>
      <c r="K558" s="89">
        <v>18.86</v>
      </c>
      <c r="L558" s="89"/>
      <c r="M558" s="89"/>
      <c r="N558" s="56">
        <v>14</v>
      </c>
      <c r="O558" s="89">
        <v>19.71</v>
      </c>
      <c r="P558" s="89">
        <v>18.36</v>
      </c>
      <c r="Q558" s="89">
        <v>17.5</v>
      </c>
      <c r="R558" s="89">
        <v>17.63</v>
      </c>
      <c r="S558" s="89">
        <v>22.94</v>
      </c>
      <c r="T558" s="89">
        <v>17.84</v>
      </c>
      <c r="U558" s="89">
        <v>20.92</v>
      </c>
      <c r="V558" s="89">
        <v>17.399999999999999</v>
      </c>
      <c r="W558" s="89">
        <v>16.75</v>
      </c>
      <c r="X558" s="89">
        <v>20.58</v>
      </c>
      <c r="Y558" s="89"/>
      <c r="Z558" s="89"/>
      <c r="AA558" s="56">
        <v>14</v>
      </c>
    </row>
    <row r="559" spans="1:27" x14ac:dyDescent="0.2">
      <c r="A559" s="56">
        <v>15</v>
      </c>
      <c r="B559" s="89">
        <v>14.96</v>
      </c>
      <c r="C559" s="89">
        <v>15.7</v>
      </c>
      <c r="D559" s="89">
        <v>16.170000000000002</v>
      </c>
      <c r="E559" s="89">
        <v>16.809999999999999</v>
      </c>
      <c r="F559" s="89">
        <v>17.18</v>
      </c>
      <c r="G559" s="89">
        <v>17.149999999999999</v>
      </c>
      <c r="H559" s="89">
        <v>16.91</v>
      </c>
      <c r="I559" s="89">
        <v>17.100000000000001</v>
      </c>
      <c r="J559" s="89">
        <v>17.14</v>
      </c>
      <c r="K559" s="89">
        <v>17.239999999999998</v>
      </c>
      <c r="L559" s="89"/>
      <c r="M559" s="89"/>
      <c r="N559" s="56">
        <v>15</v>
      </c>
      <c r="O559" s="89">
        <v>14.96</v>
      </c>
      <c r="P559" s="89">
        <v>16.399999999999999</v>
      </c>
      <c r="Q559" s="89">
        <v>17.059999999999999</v>
      </c>
      <c r="R559" s="89">
        <v>19.29</v>
      </c>
      <c r="S559" s="89">
        <v>20.13</v>
      </c>
      <c r="T559" s="89">
        <v>16.97</v>
      </c>
      <c r="U559" s="89">
        <v>14.24</v>
      </c>
      <c r="V559" s="89">
        <v>19.3</v>
      </c>
      <c r="W559" s="89">
        <v>17.239999999999998</v>
      </c>
      <c r="X559" s="89">
        <v>18.13</v>
      </c>
      <c r="Y559" s="89"/>
      <c r="Z559" s="89"/>
      <c r="AA559" s="56">
        <v>15</v>
      </c>
    </row>
    <row r="560" spans="1:27" x14ac:dyDescent="0.2">
      <c r="A560" s="56">
        <v>16</v>
      </c>
      <c r="B560" s="89">
        <v>14.91</v>
      </c>
      <c r="C560" s="89">
        <v>18.670000000000002</v>
      </c>
      <c r="D560" s="89">
        <v>17.579999999999998</v>
      </c>
      <c r="E560" s="89">
        <v>17.38</v>
      </c>
      <c r="F560" s="89">
        <v>17.489999999999998</v>
      </c>
      <c r="G560" s="89">
        <v>18.239999999999998</v>
      </c>
      <c r="H560" s="89">
        <v>18.09</v>
      </c>
      <c r="I560" s="89">
        <v>17.89</v>
      </c>
      <c r="J560" s="89">
        <v>17.649999999999999</v>
      </c>
      <c r="K560" s="89">
        <v>17.75</v>
      </c>
      <c r="L560" s="89"/>
      <c r="M560" s="89"/>
      <c r="N560" s="56">
        <v>16</v>
      </c>
      <c r="O560" s="89">
        <v>14.91</v>
      </c>
      <c r="P560" s="89">
        <v>22.16</v>
      </c>
      <c r="Q560" s="89">
        <v>15.39</v>
      </c>
      <c r="R560" s="89">
        <v>16.78</v>
      </c>
      <c r="S560" s="89">
        <v>22</v>
      </c>
      <c r="T560" s="89">
        <v>20.47</v>
      </c>
      <c r="U560" s="89">
        <v>17.149999999999999</v>
      </c>
      <c r="V560" s="89">
        <v>16.940000000000001</v>
      </c>
      <c r="W560" s="89">
        <v>14.71</v>
      </c>
      <c r="X560" s="89">
        <v>19.32</v>
      </c>
      <c r="Y560" s="89"/>
      <c r="Z560" s="89"/>
      <c r="AA560" s="56">
        <v>16</v>
      </c>
    </row>
    <row r="561" spans="1:28" x14ac:dyDescent="0.2">
      <c r="A561" s="56">
        <v>17</v>
      </c>
      <c r="B561" s="89">
        <v>19</v>
      </c>
      <c r="C561" s="89">
        <v>16.91</v>
      </c>
      <c r="D561" s="89">
        <v>16.93</v>
      </c>
      <c r="E561" s="89">
        <v>16.5</v>
      </c>
      <c r="F561" s="89">
        <v>16.5</v>
      </c>
      <c r="G561" s="89">
        <v>16.43</v>
      </c>
      <c r="H561" s="89">
        <v>16.37</v>
      </c>
      <c r="I561" s="89">
        <v>17.46</v>
      </c>
      <c r="J561" s="89">
        <v>16.989999999999998</v>
      </c>
      <c r="K561" s="89">
        <v>16.78</v>
      </c>
      <c r="L561" s="89"/>
      <c r="M561" s="89"/>
      <c r="N561" s="56">
        <v>17</v>
      </c>
      <c r="O561" s="89">
        <v>19</v>
      </c>
      <c r="P561" s="89">
        <v>16.22</v>
      </c>
      <c r="Q561" s="89">
        <v>17</v>
      </c>
      <c r="R561" s="89">
        <v>16.39</v>
      </c>
      <c r="S561" s="89">
        <v>0</v>
      </c>
      <c r="T561" s="89">
        <v>15.59</v>
      </c>
      <c r="U561" s="89">
        <v>14.69</v>
      </c>
      <c r="V561" s="89">
        <v>25.67</v>
      </c>
      <c r="W561" s="89">
        <v>10.83</v>
      </c>
      <c r="X561" s="89">
        <v>14.93</v>
      </c>
      <c r="Y561" s="89"/>
      <c r="Z561" s="89"/>
      <c r="AA561" s="56">
        <v>17</v>
      </c>
    </row>
    <row r="562" spans="1:28" x14ac:dyDescent="0.2">
      <c r="A562" s="56">
        <v>18</v>
      </c>
      <c r="B562" s="89">
        <v>15.68</v>
      </c>
      <c r="C562" s="89">
        <v>17.23</v>
      </c>
      <c r="D562" s="89">
        <v>17.16</v>
      </c>
      <c r="E562" s="89">
        <v>16.399999999999999</v>
      </c>
      <c r="F562" s="89">
        <v>15.97</v>
      </c>
      <c r="G562" s="89">
        <v>15.98</v>
      </c>
      <c r="H562" s="89">
        <v>16.11</v>
      </c>
      <c r="I562" s="89">
        <v>16.37</v>
      </c>
      <c r="J562" s="89">
        <v>16.64</v>
      </c>
      <c r="K562" s="89">
        <v>16.46</v>
      </c>
      <c r="L562" s="89"/>
      <c r="M562" s="89"/>
      <c r="N562" s="56">
        <v>18</v>
      </c>
      <c r="O562" s="89">
        <v>15.68</v>
      </c>
      <c r="P562" s="89">
        <v>19.16</v>
      </c>
      <c r="Q562" s="89">
        <v>18</v>
      </c>
      <c r="R562" s="89">
        <v>15.57</v>
      </c>
      <c r="S562" s="89">
        <v>13.53</v>
      </c>
      <c r="T562" s="89">
        <v>0</v>
      </c>
      <c r="U562" s="89">
        <v>17.850000000000001</v>
      </c>
      <c r="V562" s="89">
        <v>18.52</v>
      </c>
      <c r="W562" s="89">
        <v>0</v>
      </c>
      <c r="X562" s="89">
        <v>15.89</v>
      </c>
      <c r="Y562" s="89"/>
      <c r="Z562" s="89"/>
      <c r="AA562" s="56">
        <v>18</v>
      </c>
    </row>
    <row r="563" spans="1:28" x14ac:dyDescent="0.2">
      <c r="A563" s="56">
        <v>19</v>
      </c>
      <c r="B563" s="89">
        <v>23</v>
      </c>
      <c r="C563" s="89">
        <v>23</v>
      </c>
      <c r="D563" s="89">
        <v>23</v>
      </c>
      <c r="E563" s="89">
        <v>23</v>
      </c>
      <c r="F563" s="89">
        <v>23</v>
      </c>
      <c r="G563" s="89">
        <v>23</v>
      </c>
      <c r="H563" s="89">
        <v>23</v>
      </c>
      <c r="I563" s="89">
        <v>16.940000000000001</v>
      </c>
      <c r="J563" s="89">
        <v>16.940000000000001</v>
      </c>
      <c r="K563" s="89">
        <v>16.940000000000001</v>
      </c>
      <c r="L563" s="89"/>
      <c r="M563" s="89"/>
      <c r="N563" s="56">
        <v>19</v>
      </c>
      <c r="O563" s="89">
        <v>23</v>
      </c>
      <c r="P563" s="89"/>
      <c r="Q563" s="89"/>
      <c r="R563" s="89">
        <v>0</v>
      </c>
      <c r="S563" s="89">
        <v>0</v>
      </c>
      <c r="T563" s="89">
        <v>0</v>
      </c>
      <c r="U563" s="89">
        <v>0</v>
      </c>
      <c r="V563" s="89">
        <v>13.91</v>
      </c>
      <c r="W563" s="89">
        <v>0</v>
      </c>
      <c r="X563" s="89">
        <v>0</v>
      </c>
      <c r="Y563" s="89"/>
      <c r="Z563" s="89"/>
      <c r="AA563" s="56">
        <v>19</v>
      </c>
    </row>
    <row r="564" spans="1:28" x14ac:dyDescent="0.2">
      <c r="A564" s="56">
        <v>20</v>
      </c>
      <c r="B564" s="89">
        <v>14.02</v>
      </c>
      <c r="C564" s="89">
        <v>10.19</v>
      </c>
      <c r="D564" s="89">
        <v>15.09</v>
      </c>
      <c r="E564" s="89">
        <v>15.39</v>
      </c>
      <c r="F564" s="89">
        <v>15.25</v>
      </c>
      <c r="G564" s="89">
        <v>14.89</v>
      </c>
      <c r="H564" s="89">
        <v>16.91</v>
      </c>
      <c r="I564" s="89">
        <v>17.45</v>
      </c>
      <c r="J564" s="89">
        <v>15.91</v>
      </c>
      <c r="K564" s="89">
        <v>16.45</v>
      </c>
      <c r="L564" s="89"/>
      <c r="M564" s="89"/>
      <c r="N564" s="56">
        <v>20</v>
      </c>
      <c r="O564" s="89">
        <v>14.02</v>
      </c>
      <c r="P564" s="89">
        <v>10.88</v>
      </c>
      <c r="Q564" s="89">
        <v>24.88</v>
      </c>
      <c r="R564" s="89">
        <v>16</v>
      </c>
      <c r="S564" s="89">
        <v>14.92</v>
      </c>
      <c r="T564" s="89">
        <v>13.33</v>
      </c>
      <c r="U564" s="89">
        <v>28.03</v>
      </c>
      <c r="V564" s="89">
        <v>16.75</v>
      </c>
      <c r="W564" s="89">
        <v>13.51</v>
      </c>
      <c r="X564" s="89">
        <v>14.5</v>
      </c>
      <c r="Y564" s="89"/>
      <c r="Z564" s="89"/>
      <c r="AA564" s="56">
        <v>20</v>
      </c>
    </row>
    <row r="565" spans="1:28" x14ac:dyDescent="0.2">
      <c r="A565" s="56">
        <v>21</v>
      </c>
      <c r="B565" s="89">
        <v>22.5</v>
      </c>
      <c r="C565" s="89">
        <v>19.989999999999998</v>
      </c>
      <c r="D565" s="89">
        <v>18.66</v>
      </c>
      <c r="E565" s="89">
        <v>19.36</v>
      </c>
      <c r="F565" s="89">
        <v>19.43</v>
      </c>
      <c r="G565" s="89">
        <v>19.98</v>
      </c>
      <c r="H565" s="89">
        <v>20.51</v>
      </c>
      <c r="I565" s="89">
        <v>20.82</v>
      </c>
      <c r="J565" s="89">
        <v>21.2</v>
      </c>
      <c r="K565" s="89">
        <v>21.6</v>
      </c>
      <c r="L565" s="89"/>
      <c r="M565" s="89"/>
      <c r="N565" s="56">
        <v>21</v>
      </c>
      <c r="O565" s="89">
        <v>22.5</v>
      </c>
      <c r="P565" s="89">
        <v>17.48</v>
      </c>
      <c r="Q565" s="89">
        <v>17.34</v>
      </c>
      <c r="R565" s="89">
        <v>16.23</v>
      </c>
      <c r="S565" s="89">
        <v>20.57</v>
      </c>
      <c r="T565" s="89">
        <v>0</v>
      </c>
      <c r="U565" s="89">
        <v>21.81</v>
      </c>
      <c r="V565" s="89">
        <v>24.95</v>
      </c>
      <c r="W565" s="89">
        <v>23.16</v>
      </c>
      <c r="X565" s="89">
        <v>30.16</v>
      </c>
      <c r="Y565" s="89"/>
      <c r="Z565" s="89"/>
      <c r="AA565" s="56">
        <v>21</v>
      </c>
    </row>
    <row r="566" spans="1:28" x14ac:dyDescent="0.2">
      <c r="A566" s="56">
        <v>22</v>
      </c>
      <c r="B566" s="89">
        <v>18.190000000000001</v>
      </c>
      <c r="C566" s="89">
        <v>19.649999999999999</v>
      </c>
      <c r="D566" s="89">
        <v>20.86</v>
      </c>
      <c r="E566" s="89">
        <v>21.2</v>
      </c>
      <c r="F566" s="89">
        <v>20.99</v>
      </c>
      <c r="G566" s="89">
        <v>20.79</v>
      </c>
      <c r="H566" s="89">
        <v>21.77</v>
      </c>
      <c r="I566" s="89">
        <v>22.13</v>
      </c>
      <c r="J566" s="89">
        <v>22.2</v>
      </c>
      <c r="K566" s="89">
        <v>21.98</v>
      </c>
      <c r="L566" s="89"/>
      <c r="M566" s="89"/>
      <c r="N566" s="56">
        <v>22</v>
      </c>
      <c r="O566" s="89">
        <v>18.190000000000001</v>
      </c>
      <c r="P566" s="89">
        <v>21.05</v>
      </c>
      <c r="Q566" s="89">
        <v>21.55</v>
      </c>
      <c r="R566" s="89">
        <v>21.97</v>
      </c>
      <c r="S566" s="89">
        <v>19.82</v>
      </c>
      <c r="T566" s="89">
        <v>20.78</v>
      </c>
      <c r="U566" s="89">
        <v>26.51</v>
      </c>
      <c r="V566" s="89">
        <v>24.23</v>
      </c>
      <c r="W566" s="89">
        <v>22.27</v>
      </c>
      <c r="X566" s="89">
        <v>20.440000000000001</v>
      </c>
      <c r="Y566" s="89"/>
      <c r="Z566" s="89"/>
      <c r="AA566" s="56">
        <v>22</v>
      </c>
    </row>
    <row r="567" spans="1:28" x14ac:dyDescent="0.2">
      <c r="A567" s="56">
        <v>23</v>
      </c>
      <c r="B567" s="89">
        <v>15.03</v>
      </c>
      <c r="C567" s="89">
        <v>15.03</v>
      </c>
      <c r="D567" s="89">
        <v>15.57</v>
      </c>
      <c r="E567" s="89">
        <v>15.84</v>
      </c>
      <c r="F567" s="89">
        <v>15.99</v>
      </c>
      <c r="G567" s="89">
        <v>15.88</v>
      </c>
      <c r="H567" s="89">
        <v>16.100000000000001</v>
      </c>
      <c r="I567" s="89">
        <v>15.95</v>
      </c>
      <c r="J567" s="89">
        <v>15.72</v>
      </c>
      <c r="K567" s="89">
        <v>15.71</v>
      </c>
      <c r="L567" s="89"/>
      <c r="M567" s="89"/>
      <c r="N567" s="56">
        <v>23</v>
      </c>
      <c r="O567" s="89">
        <v>15.03</v>
      </c>
      <c r="P567" s="89">
        <v>15.02</v>
      </c>
      <c r="Q567" s="89">
        <v>17.190000000000001</v>
      </c>
      <c r="R567" s="89">
        <v>15.99</v>
      </c>
      <c r="S567" s="89">
        <v>15.78</v>
      </c>
      <c r="T567" s="89">
        <v>14.87</v>
      </c>
      <c r="U567" s="89">
        <v>16.670000000000002</v>
      </c>
      <c r="V567" s="89">
        <v>14.43</v>
      </c>
      <c r="W567" s="89">
        <v>14.6</v>
      </c>
      <c r="X567" s="89">
        <v>15.67</v>
      </c>
      <c r="Y567" s="89"/>
      <c r="Z567" s="89"/>
      <c r="AA567" s="56">
        <v>23</v>
      </c>
    </row>
    <row r="568" spans="1:28" x14ac:dyDescent="0.2">
      <c r="A568" s="56">
        <v>24</v>
      </c>
      <c r="B568" s="89">
        <v>16.34</v>
      </c>
      <c r="C568" s="89">
        <v>17.46</v>
      </c>
      <c r="D568" s="89">
        <v>16.43</v>
      </c>
      <c r="E568" s="89">
        <v>16.010000000000002</v>
      </c>
      <c r="F568" s="89">
        <v>18.07</v>
      </c>
      <c r="G568" s="89">
        <v>17.47</v>
      </c>
      <c r="H568" s="89">
        <v>17.25</v>
      </c>
      <c r="I568" s="89">
        <v>16.62</v>
      </c>
      <c r="J568" s="89">
        <v>16.38</v>
      </c>
      <c r="K568" s="89">
        <v>16.43</v>
      </c>
      <c r="L568" s="89"/>
      <c r="M568" s="89"/>
      <c r="N568" s="56">
        <v>24</v>
      </c>
      <c r="O568" s="89">
        <v>16.34</v>
      </c>
      <c r="P568" s="89">
        <v>19.98</v>
      </c>
      <c r="Q568" s="89">
        <v>13.77</v>
      </c>
      <c r="R568" s="89">
        <v>13.88</v>
      </c>
      <c r="S568" s="89">
        <v>27.78</v>
      </c>
      <c r="T568" s="89">
        <v>14.29</v>
      </c>
      <c r="U568" s="89">
        <v>15.81</v>
      </c>
      <c r="V568" s="89">
        <v>13.17</v>
      </c>
      <c r="W568" s="89">
        <v>16.25</v>
      </c>
      <c r="X568" s="89">
        <v>16.649999999999999</v>
      </c>
      <c r="Y568" s="89"/>
      <c r="Z568" s="89"/>
      <c r="AA568" s="56">
        <v>24</v>
      </c>
    </row>
    <row r="569" spans="1:28" x14ac:dyDescent="0.2">
      <c r="A569" s="72" t="s">
        <v>2</v>
      </c>
      <c r="B569" s="84">
        <v>16.98</v>
      </c>
      <c r="C569" s="84">
        <v>17.239999999999998</v>
      </c>
      <c r="D569" s="84">
        <v>17.23</v>
      </c>
      <c r="E569" s="84">
        <v>17.559999999999999</v>
      </c>
      <c r="F569" s="84">
        <v>17.89</v>
      </c>
      <c r="G569" s="84">
        <v>17.75</v>
      </c>
      <c r="H569" s="84">
        <v>17.95</v>
      </c>
      <c r="I569" s="84">
        <v>17.98</v>
      </c>
      <c r="J569" s="84">
        <v>17.850000000000001</v>
      </c>
      <c r="K569" s="84">
        <v>17.95</v>
      </c>
      <c r="L569" s="89"/>
      <c r="M569" s="89"/>
      <c r="N569" s="72" t="s">
        <v>2</v>
      </c>
      <c r="O569" s="84">
        <v>16.98</v>
      </c>
      <c r="P569" s="84">
        <v>17.63</v>
      </c>
      <c r="Q569" s="84">
        <v>17.2</v>
      </c>
      <c r="R569" s="84">
        <v>18.190000000000001</v>
      </c>
      <c r="S569" s="84">
        <v>19.7</v>
      </c>
      <c r="T569" s="84">
        <v>17.25</v>
      </c>
      <c r="U569" s="84">
        <v>18.739999999999998</v>
      </c>
      <c r="V569" s="84">
        <v>18.3</v>
      </c>
      <c r="W569" s="84">
        <v>17.260000000000002</v>
      </c>
      <c r="X569" s="84">
        <v>18.86</v>
      </c>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14</v>
      </c>
      <c r="C605" s="84">
        <v>37</v>
      </c>
      <c r="D605" s="84">
        <v>59</v>
      </c>
      <c r="E605" s="84">
        <v>87</v>
      </c>
      <c r="F605" s="84">
        <v>94</v>
      </c>
      <c r="G605" s="84">
        <v>99</v>
      </c>
      <c r="H605" s="84">
        <v>125</v>
      </c>
      <c r="I605" s="84">
        <v>169</v>
      </c>
      <c r="J605" s="84">
        <v>181</v>
      </c>
      <c r="K605" s="84">
        <v>204</v>
      </c>
      <c r="L605" s="84"/>
      <c r="M605" s="84"/>
      <c r="N605" s="56">
        <v>1</v>
      </c>
      <c r="O605" s="84">
        <v>14</v>
      </c>
      <c r="P605" s="84">
        <v>23</v>
      </c>
      <c r="Q605" s="84">
        <v>21</v>
      </c>
      <c r="R605" s="84">
        <v>28</v>
      </c>
      <c r="S605" s="84">
        <v>1</v>
      </c>
      <c r="T605" s="84">
        <v>5</v>
      </c>
      <c r="U605" s="431">
        <v>25</v>
      </c>
      <c r="V605" s="84">
        <v>41</v>
      </c>
      <c r="W605" s="84">
        <v>10</v>
      </c>
      <c r="X605" s="84">
        <v>20</v>
      </c>
      <c r="Y605" s="84"/>
      <c r="Z605" s="84"/>
      <c r="AA605" s="56">
        <v>1</v>
      </c>
    </row>
    <row r="606" spans="1:28" x14ac:dyDescent="0.2">
      <c r="A606" s="56">
        <v>2</v>
      </c>
      <c r="B606" s="84">
        <v>10</v>
      </c>
      <c r="C606" s="84">
        <v>17</v>
      </c>
      <c r="D606" s="84">
        <v>25</v>
      </c>
      <c r="E606" s="84">
        <v>38</v>
      </c>
      <c r="F606" s="84">
        <v>40</v>
      </c>
      <c r="G606" s="84">
        <v>46</v>
      </c>
      <c r="H606" s="84">
        <v>49</v>
      </c>
      <c r="I606" s="84">
        <v>55</v>
      </c>
      <c r="J606" s="84">
        <v>65</v>
      </c>
      <c r="K606" s="84">
        <v>72</v>
      </c>
      <c r="L606" s="84"/>
      <c r="M606" s="84"/>
      <c r="N606" s="56">
        <v>2</v>
      </c>
      <c r="O606" s="84">
        <v>10</v>
      </c>
      <c r="P606" s="84">
        <v>7</v>
      </c>
      <c r="Q606" s="84">
        <v>8</v>
      </c>
      <c r="R606" s="84">
        <v>13</v>
      </c>
      <c r="S606" s="84">
        <v>2</v>
      </c>
      <c r="T606" s="84">
        <v>6</v>
      </c>
      <c r="U606" s="431">
        <v>3</v>
      </c>
      <c r="V606" s="84">
        <v>6</v>
      </c>
      <c r="W606" s="84">
        <v>10</v>
      </c>
      <c r="X606" s="84">
        <v>7</v>
      </c>
      <c r="Y606" s="84"/>
      <c r="Z606" s="84"/>
      <c r="AA606" s="56">
        <v>2</v>
      </c>
    </row>
    <row r="607" spans="1:28" x14ac:dyDescent="0.2">
      <c r="A607" s="56">
        <v>3</v>
      </c>
      <c r="B607" s="84">
        <v>4</v>
      </c>
      <c r="C607" s="84">
        <v>5</v>
      </c>
      <c r="D607" s="84">
        <v>6</v>
      </c>
      <c r="E607" s="84">
        <v>12</v>
      </c>
      <c r="F607" s="84">
        <v>13</v>
      </c>
      <c r="G607" s="84">
        <v>18</v>
      </c>
      <c r="H607" s="84">
        <v>25</v>
      </c>
      <c r="I607" s="84">
        <v>26</v>
      </c>
      <c r="J607" s="84">
        <v>27</v>
      </c>
      <c r="K607" s="84">
        <v>29</v>
      </c>
      <c r="L607" s="84"/>
      <c r="M607" s="84"/>
      <c r="N607" s="56">
        <v>3</v>
      </c>
      <c r="O607" s="84">
        <v>4</v>
      </c>
      <c r="P607" s="84">
        <v>1</v>
      </c>
      <c r="Q607" s="84">
        <v>1</v>
      </c>
      <c r="R607" s="84">
        <v>6</v>
      </c>
      <c r="S607" s="84">
        <v>1</v>
      </c>
      <c r="T607" s="84">
        <v>5</v>
      </c>
      <c r="U607" s="431">
        <v>7</v>
      </c>
      <c r="V607" s="84">
        <v>1</v>
      </c>
      <c r="W607" s="84">
        <v>1</v>
      </c>
      <c r="X607" s="84">
        <v>2</v>
      </c>
      <c r="Y607" s="84"/>
      <c r="Z607" s="84"/>
      <c r="AA607" s="56">
        <v>3</v>
      </c>
    </row>
    <row r="608" spans="1:28" x14ac:dyDescent="0.2">
      <c r="A608" s="56">
        <v>4</v>
      </c>
      <c r="B608" s="84">
        <v>17</v>
      </c>
      <c r="C608" s="84">
        <v>45</v>
      </c>
      <c r="D608" s="84">
        <v>63</v>
      </c>
      <c r="E608" s="84">
        <v>82</v>
      </c>
      <c r="F608" s="84">
        <v>99</v>
      </c>
      <c r="G608" s="84">
        <v>113</v>
      </c>
      <c r="H608" s="84">
        <v>133</v>
      </c>
      <c r="I608" s="84">
        <v>163</v>
      </c>
      <c r="J608" s="84">
        <v>182</v>
      </c>
      <c r="K608" s="84">
        <v>211</v>
      </c>
      <c r="L608" s="84"/>
      <c r="M608" s="84"/>
      <c r="N608" s="56">
        <v>4</v>
      </c>
      <c r="O608" s="84">
        <v>17</v>
      </c>
      <c r="P608" s="84">
        <v>23</v>
      </c>
      <c r="Q608" s="84">
        <v>16</v>
      </c>
      <c r="R608" s="84">
        <v>15</v>
      </c>
      <c r="S608" s="84">
        <v>15</v>
      </c>
      <c r="T608" s="84">
        <v>9</v>
      </c>
      <c r="U608" s="431">
        <v>13</v>
      </c>
      <c r="V608" s="84">
        <v>25</v>
      </c>
      <c r="W608" s="84">
        <v>18</v>
      </c>
      <c r="X608" s="84">
        <v>26</v>
      </c>
      <c r="Y608" s="84"/>
      <c r="Z608" s="84"/>
      <c r="AA608" s="56">
        <v>4</v>
      </c>
    </row>
    <row r="609" spans="1:27" x14ac:dyDescent="0.2">
      <c r="A609" s="56">
        <v>5</v>
      </c>
      <c r="B609" s="84">
        <v>23</v>
      </c>
      <c r="C609" s="84">
        <v>77</v>
      </c>
      <c r="D609" s="84">
        <v>82</v>
      </c>
      <c r="E609" s="84">
        <v>97</v>
      </c>
      <c r="F609" s="84">
        <v>106</v>
      </c>
      <c r="G609" s="84">
        <v>112</v>
      </c>
      <c r="H609" s="84">
        <v>122</v>
      </c>
      <c r="I609" s="84">
        <v>147</v>
      </c>
      <c r="J609" s="84">
        <v>180</v>
      </c>
      <c r="K609" s="84">
        <v>186</v>
      </c>
      <c r="L609" s="84"/>
      <c r="M609" s="84"/>
      <c r="N609" s="56">
        <v>5</v>
      </c>
      <c r="O609" s="84">
        <v>23</v>
      </c>
      <c r="P609" s="84">
        <v>52</v>
      </c>
      <c r="Q609" s="84">
        <v>4</v>
      </c>
      <c r="R609" s="84">
        <v>15</v>
      </c>
      <c r="S609" s="84">
        <v>9</v>
      </c>
      <c r="T609" s="84">
        <v>1</v>
      </c>
      <c r="U609" s="431">
        <v>3</v>
      </c>
      <c r="V609" s="84">
        <v>2</v>
      </c>
      <c r="W609" s="84">
        <v>0</v>
      </c>
      <c r="X609" s="84">
        <v>1</v>
      </c>
      <c r="Y609" s="84"/>
      <c r="Z609" s="84"/>
      <c r="AA609" s="56">
        <v>5</v>
      </c>
    </row>
    <row r="610" spans="1:27" x14ac:dyDescent="0.2">
      <c r="A610" s="56">
        <v>6</v>
      </c>
      <c r="B610" s="84">
        <v>5</v>
      </c>
      <c r="C610" s="84">
        <v>9</v>
      </c>
      <c r="D610" s="84">
        <v>12</v>
      </c>
      <c r="E610" s="84">
        <v>18</v>
      </c>
      <c r="F610" s="84">
        <v>18</v>
      </c>
      <c r="G610" s="84">
        <v>18</v>
      </c>
      <c r="H610" s="84">
        <v>28</v>
      </c>
      <c r="I610" s="84">
        <v>37</v>
      </c>
      <c r="J610" s="84">
        <v>43</v>
      </c>
      <c r="K610" s="84">
        <v>45</v>
      </c>
      <c r="L610" s="84"/>
      <c r="M610" s="84"/>
      <c r="N610" s="56">
        <v>6</v>
      </c>
      <c r="O610" s="84">
        <v>5</v>
      </c>
      <c r="P610" s="84">
        <v>4</v>
      </c>
      <c r="Q610" s="84">
        <v>3</v>
      </c>
      <c r="R610" s="84">
        <v>6</v>
      </c>
      <c r="S610" s="84">
        <v>0</v>
      </c>
      <c r="T610" s="84">
        <v>0</v>
      </c>
      <c r="U610" s="431">
        <v>10</v>
      </c>
      <c r="V610" s="84">
        <v>9</v>
      </c>
      <c r="W610" s="84">
        <v>6</v>
      </c>
      <c r="X610" s="84">
        <v>2</v>
      </c>
      <c r="Y610" s="84"/>
      <c r="Z610" s="84"/>
      <c r="AA610" s="56">
        <v>6</v>
      </c>
    </row>
    <row r="611" spans="1:27" x14ac:dyDescent="0.2">
      <c r="A611" s="56">
        <v>7</v>
      </c>
      <c r="B611" s="84">
        <v>2</v>
      </c>
      <c r="C611" s="84">
        <v>7</v>
      </c>
      <c r="D611" s="84">
        <v>7</v>
      </c>
      <c r="E611" s="84">
        <v>17</v>
      </c>
      <c r="F611" s="84">
        <v>25</v>
      </c>
      <c r="G611" s="84">
        <v>27</v>
      </c>
      <c r="H611" s="84">
        <v>27</v>
      </c>
      <c r="I611" s="84">
        <v>29</v>
      </c>
      <c r="J611" s="84">
        <v>39</v>
      </c>
      <c r="K611" s="84">
        <v>40</v>
      </c>
      <c r="L611" s="84"/>
      <c r="M611" s="84"/>
      <c r="N611" s="56">
        <v>7</v>
      </c>
      <c r="O611" s="84">
        <v>2</v>
      </c>
      <c r="P611" s="84">
        <v>5</v>
      </c>
      <c r="Q611" s="84">
        <v>0</v>
      </c>
      <c r="R611" s="84">
        <v>10</v>
      </c>
      <c r="S611" s="84">
        <v>8</v>
      </c>
      <c r="T611" s="84">
        <v>2</v>
      </c>
      <c r="U611" s="431">
        <v>0</v>
      </c>
      <c r="V611" s="84">
        <v>2</v>
      </c>
      <c r="W611" s="84">
        <v>10</v>
      </c>
      <c r="X611" s="84">
        <v>1</v>
      </c>
      <c r="Y611" s="84"/>
      <c r="Z611" s="84"/>
      <c r="AA611" s="56">
        <v>7</v>
      </c>
    </row>
    <row r="612" spans="1:27" x14ac:dyDescent="0.2">
      <c r="A612" s="56">
        <v>8</v>
      </c>
      <c r="B612" s="84">
        <v>42</v>
      </c>
      <c r="C612" s="84">
        <v>142</v>
      </c>
      <c r="D612" s="84">
        <v>204</v>
      </c>
      <c r="E612" s="84">
        <v>278</v>
      </c>
      <c r="F612" s="84">
        <v>307</v>
      </c>
      <c r="G612" s="84">
        <v>371</v>
      </c>
      <c r="H612" s="84">
        <v>431</v>
      </c>
      <c r="I612" s="84">
        <v>511</v>
      </c>
      <c r="J612" s="84">
        <v>602</v>
      </c>
      <c r="K612" s="84">
        <v>638</v>
      </c>
      <c r="L612" s="84"/>
      <c r="M612" s="84"/>
      <c r="N612" s="56">
        <v>8</v>
      </c>
      <c r="O612" s="84">
        <v>42</v>
      </c>
      <c r="P612" s="84">
        <v>101</v>
      </c>
      <c r="Q612" s="84">
        <v>62</v>
      </c>
      <c r="R612" s="84">
        <v>74</v>
      </c>
      <c r="S612" s="84">
        <v>29</v>
      </c>
      <c r="T612" s="84">
        <v>62</v>
      </c>
      <c r="U612" s="431">
        <v>52</v>
      </c>
      <c r="V612" s="84">
        <v>79</v>
      </c>
      <c r="W612" s="84">
        <v>78</v>
      </c>
      <c r="X612" s="84">
        <v>37</v>
      </c>
      <c r="Y612" s="84"/>
      <c r="Z612" s="84"/>
      <c r="AA612" s="56">
        <v>8</v>
      </c>
    </row>
    <row r="613" spans="1:27" x14ac:dyDescent="0.2">
      <c r="A613" s="56">
        <v>9</v>
      </c>
      <c r="B613" s="84">
        <v>30</v>
      </c>
      <c r="C613" s="84">
        <v>32</v>
      </c>
      <c r="D613" s="84">
        <v>41</v>
      </c>
      <c r="E613" s="84">
        <v>57</v>
      </c>
      <c r="F613" s="84">
        <v>77</v>
      </c>
      <c r="G613" s="84">
        <v>78</v>
      </c>
      <c r="H613" s="84">
        <v>88</v>
      </c>
      <c r="I613" s="84">
        <v>88</v>
      </c>
      <c r="J613" s="84">
        <v>96</v>
      </c>
      <c r="K613" s="84">
        <v>96</v>
      </c>
      <c r="L613" s="84"/>
      <c r="M613" s="84"/>
      <c r="N613" s="56">
        <v>9</v>
      </c>
      <c r="O613" s="84">
        <v>30</v>
      </c>
      <c r="P613" s="84">
        <v>2</v>
      </c>
      <c r="Q613" s="84">
        <v>9</v>
      </c>
      <c r="R613" s="84">
        <v>16</v>
      </c>
      <c r="S613" s="84">
        <v>20</v>
      </c>
      <c r="T613" s="84">
        <v>0</v>
      </c>
      <c r="U613" s="431">
        <v>10</v>
      </c>
      <c r="V613" s="84">
        <v>0</v>
      </c>
      <c r="W613" s="84">
        <v>7</v>
      </c>
      <c r="X613" s="84">
        <v>0</v>
      </c>
      <c r="Y613" s="84"/>
      <c r="Z613" s="84"/>
      <c r="AA613" s="56">
        <v>9</v>
      </c>
    </row>
    <row r="614" spans="1:27" x14ac:dyDescent="0.2">
      <c r="A614" s="56">
        <v>10</v>
      </c>
      <c r="B614" s="84">
        <v>19</v>
      </c>
      <c r="C614" s="84">
        <v>34</v>
      </c>
      <c r="D614" s="84">
        <v>58</v>
      </c>
      <c r="E614" s="84">
        <v>69</v>
      </c>
      <c r="F614" s="84">
        <v>84</v>
      </c>
      <c r="G614" s="84">
        <v>93</v>
      </c>
      <c r="H614" s="84">
        <v>106</v>
      </c>
      <c r="I614" s="84">
        <v>117</v>
      </c>
      <c r="J614" s="84">
        <v>128</v>
      </c>
      <c r="K614" s="84">
        <v>138</v>
      </c>
      <c r="L614" s="84"/>
      <c r="M614" s="84"/>
      <c r="N614" s="56">
        <v>10</v>
      </c>
      <c r="O614" s="84">
        <v>19</v>
      </c>
      <c r="P614" s="84">
        <v>15</v>
      </c>
      <c r="Q614" s="84">
        <v>24</v>
      </c>
      <c r="R614" s="84">
        <v>11</v>
      </c>
      <c r="S614" s="84">
        <v>15</v>
      </c>
      <c r="T614" s="84">
        <v>9</v>
      </c>
      <c r="U614" s="431">
        <v>13</v>
      </c>
      <c r="V614" s="84">
        <v>11</v>
      </c>
      <c r="W614" s="84">
        <v>12</v>
      </c>
      <c r="X614" s="84">
        <v>10</v>
      </c>
      <c r="Y614" s="84"/>
      <c r="Z614" s="84"/>
      <c r="AA614" s="56">
        <v>10</v>
      </c>
    </row>
    <row r="615" spans="1:27" x14ac:dyDescent="0.2">
      <c r="A615" s="56">
        <v>11</v>
      </c>
      <c r="B615" s="84">
        <v>2</v>
      </c>
      <c r="C615" s="84">
        <v>2</v>
      </c>
      <c r="D615" s="84">
        <v>77</v>
      </c>
      <c r="E615" s="84">
        <v>133</v>
      </c>
      <c r="F615" s="84">
        <v>191</v>
      </c>
      <c r="G615" s="84">
        <v>260</v>
      </c>
      <c r="H615" s="84">
        <v>355</v>
      </c>
      <c r="I615" s="84">
        <v>440</v>
      </c>
      <c r="J615" s="84">
        <v>492</v>
      </c>
      <c r="K615" s="84">
        <v>515</v>
      </c>
      <c r="L615" s="84"/>
      <c r="M615" s="84"/>
      <c r="N615" s="56">
        <v>11</v>
      </c>
      <c r="O615" s="84">
        <v>2</v>
      </c>
      <c r="P615" s="84">
        <v>0</v>
      </c>
      <c r="Q615" s="84">
        <v>17</v>
      </c>
      <c r="R615" s="84">
        <v>8</v>
      </c>
      <c r="S615" s="84">
        <v>0</v>
      </c>
      <c r="T615" s="84">
        <v>0</v>
      </c>
      <c r="U615" s="431">
        <v>0</v>
      </c>
      <c r="V615" s="84">
        <v>1</v>
      </c>
      <c r="W615" s="84">
        <v>0</v>
      </c>
      <c r="X615" s="84">
        <v>1</v>
      </c>
      <c r="Y615" s="84"/>
      <c r="Z615" s="84"/>
      <c r="AA615" s="56">
        <v>11</v>
      </c>
    </row>
    <row r="616" spans="1:27" x14ac:dyDescent="0.2">
      <c r="A616" s="56">
        <v>12</v>
      </c>
      <c r="B616" s="84">
        <v>106</v>
      </c>
      <c r="C616" s="84">
        <v>207</v>
      </c>
      <c r="D616" s="84">
        <v>277</v>
      </c>
      <c r="E616" s="84">
        <v>328</v>
      </c>
      <c r="F616" s="84">
        <v>413</v>
      </c>
      <c r="G616" s="84">
        <v>427</v>
      </c>
      <c r="H616" s="84">
        <v>493</v>
      </c>
      <c r="I616" s="84">
        <v>538</v>
      </c>
      <c r="J616" s="84">
        <v>611</v>
      </c>
      <c r="K616" s="84">
        <v>693</v>
      </c>
      <c r="L616" s="84"/>
      <c r="M616" s="84"/>
      <c r="N616" s="56">
        <v>12</v>
      </c>
      <c r="O616" s="84">
        <v>106</v>
      </c>
      <c r="P616" s="84">
        <v>98</v>
      </c>
      <c r="Q616" s="84">
        <v>69</v>
      </c>
      <c r="R616" s="84">
        <v>50</v>
      </c>
      <c r="S616" s="84">
        <v>84</v>
      </c>
      <c r="T616" s="84">
        <v>13</v>
      </c>
      <c r="U616" s="431">
        <v>66</v>
      </c>
      <c r="V616" s="84">
        <v>41</v>
      </c>
      <c r="W616" s="84">
        <v>70</v>
      </c>
      <c r="X616" s="84">
        <v>82</v>
      </c>
      <c r="Y616" s="84"/>
      <c r="Z616" s="84"/>
      <c r="AA616" s="56">
        <v>12</v>
      </c>
    </row>
    <row r="617" spans="1:27" x14ac:dyDescent="0.2">
      <c r="A617" s="56">
        <v>13</v>
      </c>
      <c r="B617" s="84">
        <v>15</v>
      </c>
      <c r="C617" s="84">
        <v>31</v>
      </c>
      <c r="D617" s="84">
        <v>43</v>
      </c>
      <c r="E617" s="84">
        <v>70</v>
      </c>
      <c r="F617" s="84">
        <v>87</v>
      </c>
      <c r="G617" s="84">
        <v>110</v>
      </c>
      <c r="H617" s="84">
        <v>120</v>
      </c>
      <c r="I617" s="84">
        <v>132</v>
      </c>
      <c r="J617" s="84">
        <v>156</v>
      </c>
      <c r="K617" s="84">
        <v>178</v>
      </c>
      <c r="L617" s="84"/>
      <c r="M617" s="84"/>
      <c r="N617" s="56">
        <v>13</v>
      </c>
      <c r="O617" s="84">
        <v>15</v>
      </c>
      <c r="P617" s="84">
        <v>15</v>
      </c>
      <c r="Q617" s="84">
        <v>10</v>
      </c>
      <c r="R617" s="84">
        <v>26</v>
      </c>
      <c r="S617" s="84">
        <v>17</v>
      </c>
      <c r="T617" s="84">
        <v>22</v>
      </c>
      <c r="U617" s="431">
        <v>9</v>
      </c>
      <c r="V617" s="84">
        <v>12</v>
      </c>
      <c r="W617" s="84">
        <v>23</v>
      </c>
      <c r="X617" s="84">
        <v>22</v>
      </c>
      <c r="Y617" s="84"/>
      <c r="Z617" s="84"/>
      <c r="AA617" s="56">
        <v>13</v>
      </c>
    </row>
    <row r="618" spans="1:27" x14ac:dyDescent="0.2">
      <c r="A618" s="56">
        <v>14</v>
      </c>
      <c r="B618" s="84">
        <v>224</v>
      </c>
      <c r="C618" s="84">
        <v>322</v>
      </c>
      <c r="D618" s="84">
        <v>400</v>
      </c>
      <c r="E618" s="84">
        <v>558</v>
      </c>
      <c r="F618" s="84">
        <v>612</v>
      </c>
      <c r="G618" s="84">
        <v>727</v>
      </c>
      <c r="H618" s="84">
        <v>837</v>
      </c>
      <c r="I618" s="84">
        <v>981</v>
      </c>
      <c r="J618" s="84">
        <v>1143</v>
      </c>
      <c r="K618" s="84">
        <v>1380</v>
      </c>
      <c r="L618" s="84"/>
      <c r="M618" s="84"/>
      <c r="N618" s="56">
        <v>14</v>
      </c>
      <c r="O618" s="84">
        <v>224</v>
      </c>
      <c r="P618" s="84">
        <v>98</v>
      </c>
      <c r="Q618" s="84">
        <v>78</v>
      </c>
      <c r="R618" s="84">
        <v>159</v>
      </c>
      <c r="S618" s="84">
        <v>53</v>
      </c>
      <c r="T618" s="84">
        <v>115</v>
      </c>
      <c r="U618" s="431">
        <v>109</v>
      </c>
      <c r="V618" s="84">
        <v>144</v>
      </c>
      <c r="W618" s="84">
        <v>110</v>
      </c>
      <c r="X618" s="84">
        <v>228</v>
      </c>
      <c r="Y618" s="84"/>
      <c r="Z618" s="84"/>
      <c r="AA618" s="56">
        <v>14</v>
      </c>
    </row>
    <row r="619" spans="1:27" x14ac:dyDescent="0.2">
      <c r="A619" s="56">
        <v>15</v>
      </c>
      <c r="B619" s="84">
        <v>169</v>
      </c>
      <c r="C619" s="84">
        <v>307</v>
      </c>
      <c r="D619" s="84">
        <v>467</v>
      </c>
      <c r="E619" s="84">
        <v>593</v>
      </c>
      <c r="F619" s="84">
        <v>665</v>
      </c>
      <c r="G619" s="84">
        <v>868</v>
      </c>
      <c r="H619" s="84">
        <v>1067</v>
      </c>
      <c r="I619" s="84">
        <v>1111</v>
      </c>
      <c r="J619" s="84">
        <v>1411</v>
      </c>
      <c r="K619" s="84">
        <v>1542</v>
      </c>
      <c r="L619" s="84"/>
      <c r="M619" s="84"/>
      <c r="N619" s="56">
        <v>15</v>
      </c>
      <c r="O619" s="84">
        <v>169</v>
      </c>
      <c r="P619" s="84">
        <v>137</v>
      </c>
      <c r="Q619" s="84">
        <v>160</v>
      </c>
      <c r="R619" s="84">
        <v>125</v>
      </c>
      <c r="S619" s="84">
        <v>72</v>
      </c>
      <c r="T619" s="84">
        <v>202</v>
      </c>
      <c r="U619" s="431">
        <v>196</v>
      </c>
      <c r="V619" s="84">
        <v>45</v>
      </c>
      <c r="W619" s="84">
        <v>302</v>
      </c>
      <c r="X619" s="84">
        <v>131</v>
      </c>
      <c r="Y619" s="84"/>
      <c r="Z619" s="84"/>
      <c r="AA619" s="56">
        <v>15</v>
      </c>
    </row>
    <row r="620" spans="1:27" x14ac:dyDescent="0.2">
      <c r="A620" s="56">
        <v>16</v>
      </c>
      <c r="B620" s="84">
        <v>23</v>
      </c>
      <c r="C620" s="84">
        <v>45</v>
      </c>
      <c r="D620" s="84">
        <v>73</v>
      </c>
      <c r="E620" s="84">
        <v>98</v>
      </c>
      <c r="F620" s="84">
        <v>104</v>
      </c>
      <c r="G620" s="84">
        <v>155</v>
      </c>
      <c r="H620" s="84">
        <v>198</v>
      </c>
      <c r="I620" s="84">
        <v>217</v>
      </c>
      <c r="J620" s="84">
        <v>246</v>
      </c>
      <c r="K620" s="84">
        <v>314</v>
      </c>
      <c r="L620" s="84"/>
      <c r="M620" s="84"/>
      <c r="N620" s="56">
        <v>16</v>
      </c>
      <c r="O620" s="84">
        <v>23</v>
      </c>
      <c r="P620" s="84">
        <v>22</v>
      </c>
      <c r="Q620" s="84">
        <v>24</v>
      </c>
      <c r="R620" s="84">
        <v>25</v>
      </c>
      <c r="S620" s="84">
        <v>7</v>
      </c>
      <c r="T620" s="84">
        <v>49</v>
      </c>
      <c r="U620" s="431">
        <v>33</v>
      </c>
      <c r="V620" s="84">
        <v>19</v>
      </c>
      <c r="W620" s="84">
        <v>16</v>
      </c>
      <c r="X620" s="84">
        <v>26</v>
      </c>
      <c r="Y620" s="84"/>
      <c r="Z620" s="84"/>
      <c r="AA620" s="56">
        <v>16</v>
      </c>
    </row>
    <row r="621" spans="1:27" x14ac:dyDescent="0.2">
      <c r="A621" s="56">
        <v>17</v>
      </c>
      <c r="B621" s="84">
        <v>7</v>
      </c>
      <c r="C621" s="84">
        <v>23</v>
      </c>
      <c r="D621" s="84">
        <v>38</v>
      </c>
      <c r="E621" s="84">
        <v>174</v>
      </c>
      <c r="F621" s="84">
        <v>180</v>
      </c>
      <c r="G621" s="84">
        <v>197</v>
      </c>
      <c r="H621" s="84">
        <v>211</v>
      </c>
      <c r="I621" s="84">
        <v>235</v>
      </c>
      <c r="J621" s="84">
        <v>262</v>
      </c>
      <c r="K621" s="84">
        <v>287</v>
      </c>
      <c r="L621" s="84"/>
      <c r="M621" s="84"/>
      <c r="N621" s="56">
        <v>17</v>
      </c>
      <c r="O621" s="84">
        <v>7</v>
      </c>
      <c r="P621" s="84">
        <v>16</v>
      </c>
      <c r="Q621" s="84">
        <v>15</v>
      </c>
      <c r="R621" s="84">
        <v>136</v>
      </c>
      <c r="S621" s="84">
        <v>7</v>
      </c>
      <c r="T621" s="84">
        <v>17</v>
      </c>
      <c r="U621" s="431">
        <v>10</v>
      </c>
      <c r="V621" s="84">
        <v>11</v>
      </c>
      <c r="W621" s="84">
        <v>15</v>
      </c>
      <c r="X621" s="84">
        <v>25</v>
      </c>
      <c r="Y621" s="84"/>
      <c r="Z621" s="84"/>
      <c r="AA621" s="56">
        <v>17</v>
      </c>
    </row>
    <row r="622" spans="1:27" x14ac:dyDescent="0.2">
      <c r="A622" s="56">
        <v>18</v>
      </c>
      <c r="B622" s="84">
        <v>65</v>
      </c>
      <c r="C622" s="84">
        <v>97</v>
      </c>
      <c r="D622" s="84">
        <v>109</v>
      </c>
      <c r="E622" s="84">
        <v>153</v>
      </c>
      <c r="F622" s="84">
        <v>174</v>
      </c>
      <c r="G622" s="84">
        <v>199</v>
      </c>
      <c r="H622" s="84">
        <v>216</v>
      </c>
      <c r="I622" s="84">
        <v>255</v>
      </c>
      <c r="J622" s="84">
        <v>274</v>
      </c>
      <c r="K622" s="84">
        <v>323</v>
      </c>
      <c r="L622" s="84"/>
      <c r="M622" s="84"/>
      <c r="N622" s="56">
        <v>18</v>
      </c>
      <c r="O622" s="84">
        <v>65</v>
      </c>
      <c r="P622" s="84">
        <v>32</v>
      </c>
      <c r="Q622" s="84">
        <v>10</v>
      </c>
      <c r="R622" s="84">
        <v>42</v>
      </c>
      <c r="S622" s="84">
        <v>21</v>
      </c>
      <c r="T622" s="84">
        <v>24</v>
      </c>
      <c r="U622" s="431">
        <v>17</v>
      </c>
      <c r="V622" s="84">
        <v>39</v>
      </c>
      <c r="W622" s="84">
        <v>19</v>
      </c>
      <c r="X622" s="84">
        <v>49</v>
      </c>
      <c r="Y622" s="84"/>
      <c r="Z622" s="84"/>
      <c r="AA622" s="56">
        <v>18</v>
      </c>
    </row>
    <row r="623" spans="1:27" x14ac:dyDescent="0.2">
      <c r="A623" s="56">
        <v>19</v>
      </c>
      <c r="B623" s="84">
        <v>19</v>
      </c>
      <c r="C623" s="84">
        <v>20</v>
      </c>
      <c r="D623" s="84">
        <v>28</v>
      </c>
      <c r="E623" s="84">
        <v>34</v>
      </c>
      <c r="F623" s="84">
        <v>35</v>
      </c>
      <c r="G623" s="84">
        <v>35</v>
      </c>
      <c r="H623" s="84">
        <v>47</v>
      </c>
      <c r="I623" s="84">
        <v>51</v>
      </c>
      <c r="J623" s="84">
        <v>51</v>
      </c>
      <c r="K623" s="84">
        <v>54</v>
      </c>
      <c r="L623" s="84"/>
      <c r="M623" s="84"/>
      <c r="N623" s="56">
        <v>19</v>
      </c>
      <c r="O623" s="84">
        <v>19</v>
      </c>
      <c r="P623" s="84">
        <v>1</v>
      </c>
      <c r="Q623" s="84">
        <v>8</v>
      </c>
      <c r="R623" s="84">
        <v>6</v>
      </c>
      <c r="S623" s="84">
        <v>1</v>
      </c>
      <c r="T623" s="84">
        <v>0</v>
      </c>
      <c r="U623" s="431">
        <v>12</v>
      </c>
      <c r="V623" s="84">
        <v>4</v>
      </c>
      <c r="W623" s="84">
        <v>0</v>
      </c>
      <c r="X623" s="84">
        <v>3</v>
      </c>
      <c r="Y623" s="84"/>
      <c r="Z623" s="84"/>
      <c r="AA623" s="56">
        <v>19</v>
      </c>
    </row>
    <row r="624" spans="1:27" x14ac:dyDescent="0.2">
      <c r="A624" s="56">
        <v>20</v>
      </c>
      <c r="B624" s="84">
        <v>12</v>
      </c>
      <c r="C624" s="84">
        <v>24</v>
      </c>
      <c r="D624" s="84">
        <v>43</v>
      </c>
      <c r="E624" s="84">
        <v>58</v>
      </c>
      <c r="F624" s="84">
        <v>88</v>
      </c>
      <c r="G624" s="84">
        <v>110</v>
      </c>
      <c r="H624" s="84">
        <v>128</v>
      </c>
      <c r="I624" s="84">
        <v>144</v>
      </c>
      <c r="J624" s="84">
        <v>185</v>
      </c>
      <c r="K624" s="84">
        <v>201</v>
      </c>
      <c r="L624" s="84"/>
      <c r="M624" s="84"/>
      <c r="N624" s="56">
        <v>20</v>
      </c>
      <c r="O624" s="84">
        <v>12</v>
      </c>
      <c r="P624" s="84">
        <v>10</v>
      </c>
      <c r="Q624" s="84">
        <v>19</v>
      </c>
      <c r="R624" s="84">
        <v>15</v>
      </c>
      <c r="S624" s="84">
        <v>30</v>
      </c>
      <c r="T624" s="84">
        <v>22</v>
      </c>
      <c r="U624" s="431">
        <v>18</v>
      </c>
      <c r="V624" s="84">
        <v>16</v>
      </c>
      <c r="W624" s="84">
        <v>41</v>
      </c>
      <c r="X624" s="84">
        <v>16</v>
      </c>
      <c r="Y624" s="84"/>
      <c r="Z624" s="84"/>
      <c r="AA624" s="56">
        <v>20</v>
      </c>
    </row>
    <row r="625" spans="1:27" x14ac:dyDescent="0.2">
      <c r="A625" s="56">
        <v>21</v>
      </c>
      <c r="B625" s="84">
        <v>110</v>
      </c>
      <c r="C625" s="84">
        <v>125</v>
      </c>
      <c r="D625" s="84">
        <v>145</v>
      </c>
      <c r="E625" s="84">
        <v>170</v>
      </c>
      <c r="F625" s="84">
        <v>184</v>
      </c>
      <c r="G625" s="84">
        <v>197</v>
      </c>
      <c r="H625" s="84">
        <v>213</v>
      </c>
      <c r="I625" s="84">
        <v>228</v>
      </c>
      <c r="J625" s="84">
        <v>256</v>
      </c>
      <c r="K625" s="84">
        <v>274</v>
      </c>
      <c r="L625" s="84"/>
      <c r="M625" s="84"/>
      <c r="N625" s="56">
        <v>21</v>
      </c>
      <c r="O625" s="84">
        <v>110</v>
      </c>
      <c r="P625" s="84">
        <v>12</v>
      </c>
      <c r="Q625" s="84">
        <v>20</v>
      </c>
      <c r="R625" s="84">
        <v>25</v>
      </c>
      <c r="S625" s="84">
        <v>12</v>
      </c>
      <c r="T625" s="84">
        <v>13</v>
      </c>
      <c r="U625" s="431">
        <v>16</v>
      </c>
      <c r="V625" s="84">
        <v>15</v>
      </c>
      <c r="W625" s="84">
        <v>27</v>
      </c>
      <c r="X625" s="84">
        <v>17</v>
      </c>
      <c r="Y625" s="84"/>
      <c r="Z625" s="84"/>
      <c r="AA625" s="56">
        <v>21</v>
      </c>
    </row>
    <row r="626" spans="1:27" x14ac:dyDescent="0.2">
      <c r="A626" s="56">
        <v>22</v>
      </c>
      <c r="B626" s="84">
        <v>54</v>
      </c>
      <c r="C626" s="84">
        <v>119</v>
      </c>
      <c r="D626" s="84">
        <v>181</v>
      </c>
      <c r="E626" s="84">
        <v>242</v>
      </c>
      <c r="F626" s="84">
        <v>294</v>
      </c>
      <c r="G626" s="84">
        <v>361</v>
      </c>
      <c r="H626" s="84">
        <v>429</v>
      </c>
      <c r="I626" s="84">
        <v>496</v>
      </c>
      <c r="J626" s="84">
        <v>605</v>
      </c>
      <c r="K626" s="84">
        <v>713</v>
      </c>
      <c r="L626" s="84"/>
      <c r="M626" s="84"/>
      <c r="N626" s="56">
        <v>22</v>
      </c>
      <c r="O626" s="84">
        <v>54</v>
      </c>
      <c r="P626" s="84">
        <v>65</v>
      </c>
      <c r="Q626" s="84">
        <v>62</v>
      </c>
      <c r="R626" s="84">
        <v>60</v>
      </c>
      <c r="S626" s="84">
        <v>51</v>
      </c>
      <c r="T626" s="84">
        <v>66</v>
      </c>
      <c r="U626" s="431">
        <v>68</v>
      </c>
      <c r="V626" s="84">
        <v>67</v>
      </c>
      <c r="W626" s="84">
        <v>109</v>
      </c>
      <c r="X626" s="84">
        <v>108</v>
      </c>
      <c r="Y626" s="84"/>
      <c r="Z626" s="84"/>
      <c r="AA626" s="56">
        <v>22</v>
      </c>
    </row>
    <row r="627" spans="1:27" x14ac:dyDescent="0.2">
      <c r="A627" s="56">
        <v>23</v>
      </c>
      <c r="B627" s="84">
        <v>157</v>
      </c>
      <c r="C627" s="84">
        <v>287</v>
      </c>
      <c r="D627" s="84">
        <v>436</v>
      </c>
      <c r="E627" s="84">
        <v>668</v>
      </c>
      <c r="F627" s="84">
        <v>902</v>
      </c>
      <c r="G627" s="84">
        <v>1222</v>
      </c>
      <c r="H627" s="84">
        <v>1490</v>
      </c>
      <c r="I627" s="84">
        <v>1830</v>
      </c>
      <c r="J627" s="84">
        <v>2214</v>
      </c>
      <c r="K627" s="84">
        <v>2635</v>
      </c>
      <c r="L627" s="84"/>
      <c r="M627" s="84"/>
      <c r="N627" s="56">
        <v>23</v>
      </c>
      <c r="O627" s="84">
        <v>157</v>
      </c>
      <c r="P627" s="84">
        <v>129</v>
      </c>
      <c r="Q627" s="84">
        <v>144</v>
      </c>
      <c r="R627" s="84">
        <v>223</v>
      </c>
      <c r="S627" s="84">
        <v>228</v>
      </c>
      <c r="T627" s="84">
        <v>310</v>
      </c>
      <c r="U627" s="431">
        <v>263</v>
      </c>
      <c r="V627" s="84">
        <v>338</v>
      </c>
      <c r="W627" s="84">
        <v>379</v>
      </c>
      <c r="X627" s="84">
        <v>411</v>
      </c>
      <c r="Y627" s="84"/>
      <c r="Z627" s="84"/>
      <c r="AA627" s="56">
        <v>23</v>
      </c>
    </row>
    <row r="628" spans="1:27" x14ac:dyDescent="0.2">
      <c r="A628" s="56">
        <v>24</v>
      </c>
      <c r="B628" s="84">
        <v>48</v>
      </c>
      <c r="C628" s="84">
        <v>79</v>
      </c>
      <c r="D628" s="84">
        <v>141</v>
      </c>
      <c r="E628" s="84">
        <v>196</v>
      </c>
      <c r="F628" s="84">
        <v>237</v>
      </c>
      <c r="G628" s="84">
        <v>279</v>
      </c>
      <c r="H628" s="84">
        <v>316</v>
      </c>
      <c r="I628" s="84">
        <v>355</v>
      </c>
      <c r="J628" s="84">
        <v>430</v>
      </c>
      <c r="K628" s="84">
        <v>489</v>
      </c>
      <c r="L628" s="84"/>
      <c r="M628" s="84"/>
      <c r="N628" s="56">
        <v>24</v>
      </c>
      <c r="O628" s="84">
        <v>48</v>
      </c>
      <c r="P628" s="84">
        <v>31</v>
      </c>
      <c r="Q628" s="84">
        <v>59</v>
      </c>
      <c r="R628" s="84">
        <v>52</v>
      </c>
      <c r="S628" s="84">
        <v>41</v>
      </c>
      <c r="T628" s="84">
        <v>39</v>
      </c>
      <c r="U628" s="431">
        <v>37</v>
      </c>
      <c r="V628" s="84">
        <v>37</v>
      </c>
      <c r="W628" s="84">
        <v>65</v>
      </c>
      <c r="X628" s="84">
        <v>58</v>
      </c>
      <c r="Y628" s="84"/>
      <c r="Z628" s="84"/>
      <c r="AA628" s="56">
        <v>24</v>
      </c>
    </row>
    <row r="629" spans="1:27" x14ac:dyDescent="0.2">
      <c r="A629" s="72" t="s">
        <v>2</v>
      </c>
      <c r="B629" s="84">
        <v>1177</v>
      </c>
      <c r="C629" s="84">
        <v>2093</v>
      </c>
      <c r="D629" s="84">
        <v>3015</v>
      </c>
      <c r="E629" s="84">
        <v>4230</v>
      </c>
      <c r="F629" s="84">
        <v>5029</v>
      </c>
      <c r="G629" s="84">
        <v>6122</v>
      </c>
      <c r="H629" s="84">
        <v>7254</v>
      </c>
      <c r="I629" s="84">
        <v>8355</v>
      </c>
      <c r="J629" s="84">
        <v>9879</v>
      </c>
      <c r="K629" s="84">
        <v>11257</v>
      </c>
      <c r="L629" s="84"/>
      <c r="M629" s="84"/>
      <c r="N629" s="72" t="s">
        <v>2</v>
      </c>
      <c r="O629" s="84">
        <v>1177</v>
      </c>
      <c r="P629" s="84">
        <v>899</v>
      </c>
      <c r="Q629" s="84">
        <v>843</v>
      </c>
      <c r="R629" s="84">
        <v>1146</v>
      </c>
      <c r="S629" s="84">
        <v>724</v>
      </c>
      <c r="T629" s="84">
        <v>991</v>
      </c>
      <c r="U629" s="431">
        <v>990</v>
      </c>
      <c r="V629" s="84">
        <v>965</v>
      </c>
      <c r="W629" s="84">
        <v>1328</v>
      </c>
      <c r="X629" s="84">
        <v>1283</v>
      </c>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15</v>
      </c>
      <c r="C635" s="84">
        <v>41</v>
      </c>
      <c r="D635" s="84">
        <v>65</v>
      </c>
      <c r="E635" s="84">
        <v>101</v>
      </c>
      <c r="F635" s="84">
        <v>111</v>
      </c>
      <c r="G635" s="84">
        <v>118</v>
      </c>
      <c r="H635" s="84">
        <v>147</v>
      </c>
      <c r="I635" s="84">
        <v>190</v>
      </c>
      <c r="J635" s="84">
        <v>203</v>
      </c>
      <c r="K635" s="84">
        <v>231</v>
      </c>
      <c r="L635" s="84"/>
      <c r="M635" s="84"/>
      <c r="N635" s="140">
        <v>1</v>
      </c>
      <c r="O635" s="84">
        <v>15</v>
      </c>
      <c r="P635" s="84">
        <v>26</v>
      </c>
      <c r="Q635" s="84">
        <v>24</v>
      </c>
      <c r="R635" s="84">
        <v>36</v>
      </c>
      <c r="S635" s="84">
        <v>5</v>
      </c>
      <c r="T635" s="84">
        <v>7</v>
      </c>
      <c r="U635" s="84">
        <v>29</v>
      </c>
      <c r="V635" s="84">
        <v>43</v>
      </c>
      <c r="W635" s="84">
        <v>12</v>
      </c>
      <c r="X635" s="84">
        <v>25</v>
      </c>
      <c r="Y635" s="84"/>
      <c r="Z635" s="84"/>
      <c r="AA635" s="65">
        <v>1</v>
      </c>
    </row>
    <row r="636" spans="1:27" x14ac:dyDescent="0.2">
      <c r="A636" s="65">
        <v>2</v>
      </c>
      <c r="B636" s="84">
        <v>10</v>
      </c>
      <c r="C636" s="84">
        <v>17</v>
      </c>
      <c r="D636" s="84">
        <v>25</v>
      </c>
      <c r="E636" s="84">
        <v>38</v>
      </c>
      <c r="F636" s="84">
        <v>40</v>
      </c>
      <c r="G636" s="84">
        <v>46</v>
      </c>
      <c r="H636" s="84">
        <v>49</v>
      </c>
      <c r="I636" s="84">
        <v>55</v>
      </c>
      <c r="J636" s="84">
        <v>65</v>
      </c>
      <c r="K636" s="84">
        <v>72</v>
      </c>
      <c r="L636" s="84"/>
      <c r="M636" s="84"/>
      <c r="N636" s="140">
        <v>2</v>
      </c>
      <c r="O636" s="84">
        <v>10</v>
      </c>
      <c r="P636" s="84">
        <v>7</v>
      </c>
      <c r="Q636" s="84">
        <v>8</v>
      </c>
      <c r="R636" s="84">
        <v>13</v>
      </c>
      <c r="S636" s="84">
        <v>2</v>
      </c>
      <c r="T636" s="84">
        <v>6</v>
      </c>
      <c r="U636" s="84">
        <v>3</v>
      </c>
      <c r="V636" s="84">
        <v>6</v>
      </c>
      <c r="W636" s="84">
        <v>10</v>
      </c>
      <c r="X636" s="84">
        <v>7</v>
      </c>
      <c r="Y636" s="84"/>
      <c r="Z636" s="84"/>
      <c r="AA636" s="65">
        <v>2</v>
      </c>
    </row>
    <row r="637" spans="1:27" x14ac:dyDescent="0.2">
      <c r="A637" s="65">
        <v>3</v>
      </c>
      <c r="B637" s="84">
        <v>4</v>
      </c>
      <c r="C637" s="84">
        <v>5</v>
      </c>
      <c r="D637" s="84">
        <v>6</v>
      </c>
      <c r="E637" s="84">
        <v>12</v>
      </c>
      <c r="F637" s="84">
        <v>13</v>
      </c>
      <c r="G637" s="84">
        <v>18</v>
      </c>
      <c r="H637" s="84">
        <v>25</v>
      </c>
      <c r="I637" s="84">
        <v>26</v>
      </c>
      <c r="J637" s="84">
        <v>27</v>
      </c>
      <c r="K637" s="84">
        <v>29</v>
      </c>
      <c r="L637" s="84"/>
      <c r="M637" s="84"/>
      <c r="N637" s="140">
        <v>3</v>
      </c>
      <c r="O637" s="84">
        <v>4</v>
      </c>
      <c r="P637" s="84">
        <v>1</v>
      </c>
      <c r="Q637" s="84">
        <v>1</v>
      </c>
      <c r="R637" s="84">
        <v>6</v>
      </c>
      <c r="S637" s="84">
        <v>1</v>
      </c>
      <c r="T637" s="84">
        <v>5</v>
      </c>
      <c r="U637" s="84">
        <v>7</v>
      </c>
      <c r="V637" s="84">
        <v>1</v>
      </c>
      <c r="W637" s="84">
        <v>1</v>
      </c>
      <c r="X637" s="84">
        <v>2</v>
      </c>
      <c r="Y637" s="84"/>
      <c r="Z637" s="84"/>
      <c r="AA637" s="65">
        <v>3</v>
      </c>
    </row>
    <row r="638" spans="1:27" x14ac:dyDescent="0.2">
      <c r="A638" s="65">
        <v>4</v>
      </c>
      <c r="B638" s="84">
        <v>18</v>
      </c>
      <c r="C638" s="84">
        <v>46</v>
      </c>
      <c r="D638" s="84">
        <v>64</v>
      </c>
      <c r="E638" s="84">
        <v>84</v>
      </c>
      <c r="F638" s="84">
        <v>101</v>
      </c>
      <c r="G638" s="84">
        <v>114</v>
      </c>
      <c r="H638" s="84">
        <v>133</v>
      </c>
      <c r="I638" s="84">
        <v>163</v>
      </c>
      <c r="J638" s="84">
        <v>182</v>
      </c>
      <c r="K638" s="84">
        <v>211</v>
      </c>
      <c r="L638" s="84"/>
      <c r="M638" s="84"/>
      <c r="N638" s="140">
        <v>4</v>
      </c>
      <c r="O638" s="84">
        <v>18</v>
      </c>
      <c r="P638" s="84">
        <v>23</v>
      </c>
      <c r="Q638" s="84">
        <v>16</v>
      </c>
      <c r="R638" s="84">
        <v>16</v>
      </c>
      <c r="S638" s="84">
        <v>15</v>
      </c>
      <c r="T638" s="84">
        <v>9</v>
      </c>
      <c r="U638" s="84">
        <v>13</v>
      </c>
      <c r="V638" s="84">
        <v>25</v>
      </c>
      <c r="W638" s="84">
        <v>18</v>
      </c>
      <c r="X638" s="84">
        <v>26</v>
      </c>
      <c r="Y638" s="84"/>
      <c r="Z638" s="84"/>
      <c r="AA638" s="65">
        <v>4</v>
      </c>
    </row>
    <row r="639" spans="1:27" x14ac:dyDescent="0.2">
      <c r="A639" s="65">
        <v>5</v>
      </c>
      <c r="B639" s="84">
        <v>24</v>
      </c>
      <c r="C639" s="84">
        <v>78</v>
      </c>
      <c r="D639" s="84">
        <v>83</v>
      </c>
      <c r="E639" s="84">
        <v>469</v>
      </c>
      <c r="F639" s="84">
        <v>477</v>
      </c>
      <c r="G639" s="84">
        <v>480</v>
      </c>
      <c r="H639" s="84">
        <v>483</v>
      </c>
      <c r="I639" s="84">
        <v>485</v>
      </c>
      <c r="J639" s="84">
        <v>486</v>
      </c>
      <c r="K639" s="84">
        <v>487</v>
      </c>
      <c r="L639" s="84"/>
      <c r="M639" s="84"/>
      <c r="N639" s="140">
        <v>5</v>
      </c>
      <c r="O639" s="84">
        <v>24</v>
      </c>
      <c r="P639" s="84">
        <v>52</v>
      </c>
      <c r="Q639" s="84">
        <v>4</v>
      </c>
      <c r="R639" s="84">
        <v>386</v>
      </c>
      <c r="S639" s="84">
        <v>10</v>
      </c>
      <c r="T639" s="84">
        <v>2</v>
      </c>
      <c r="U639" s="84">
        <v>3</v>
      </c>
      <c r="V639" s="84">
        <v>2</v>
      </c>
      <c r="W639" s="84">
        <v>0</v>
      </c>
      <c r="X639" s="84">
        <v>1</v>
      </c>
      <c r="Y639" s="84"/>
      <c r="Z639" s="84"/>
      <c r="AA639" s="65">
        <v>5</v>
      </c>
    </row>
    <row r="640" spans="1:27" x14ac:dyDescent="0.2">
      <c r="A640" s="65">
        <v>6</v>
      </c>
      <c r="B640" s="84">
        <v>5</v>
      </c>
      <c r="C640" s="84">
        <v>10</v>
      </c>
      <c r="D640" s="84">
        <v>13</v>
      </c>
      <c r="E640" s="84">
        <v>20</v>
      </c>
      <c r="F640" s="84">
        <v>20</v>
      </c>
      <c r="G640" s="84">
        <v>20</v>
      </c>
      <c r="H640" s="84">
        <v>30</v>
      </c>
      <c r="I640" s="84">
        <v>39</v>
      </c>
      <c r="J640" s="84">
        <v>46</v>
      </c>
      <c r="K640" s="84">
        <v>48</v>
      </c>
      <c r="L640" s="84"/>
      <c r="M640" s="84"/>
      <c r="N640" s="140">
        <v>6</v>
      </c>
      <c r="O640" s="84">
        <v>5</v>
      </c>
      <c r="P640" s="84">
        <v>5</v>
      </c>
      <c r="Q640" s="84">
        <v>3</v>
      </c>
      <c r="R640" s="84">
        <v>7</v>
      </c>
      <c r="S640" s="84">
        <v>0</v>
      </c>
      <c r="T640" s="84">
        <v>0</v>
      </c>
      <c r="U640" s="84">
        <v>10</v>
      </c>
      <c r="V640" s="84">
        <v>9</v>
      </c>
      <c r="W640" s="84">
        <v>6</v>
      </c>
      <c r="X640" s="84">
        <v>2</v>
      </c>
      <c r="Y640" s="84"/>
      <c r="Z640" s="84"/>
      <c r="AA640" s="65">
        <v>6</v>
      </c>
    </row>
    <row r="641" spans="1:27" x14ac:dyDescent="0.2">
      <c r="A641" s="65">
        <v>7</v>
      </c>
      <c r="B641" s="84">
        <v>2</v>
      </c>
      <c r="C641" s="84">
        <v>7</v>
      </c>
      <c r="D641" s="84">
        <v>7</v>
      </c>
      <c r="E641" s="84">
        <v>17</v>
      </c>
      <c r="F641" s="84">
        <v>25</v>
      </c>
      <c r="G641" s="84">
        <v>27</v>
      </c>
      <c r="H641" s="84">
        <v>27</v>
      </c>
      <c r="I641" s="84">
        <v>29</v>
      </c>
      <c r="J641" s="84">
        <v>39</v>
      </c>
      <c r="K641" s="84">
        <v>40</v>
      </c>
      <c r="L641" s="84"/>
      <c r="M641" s="84"/>
      <c r="N641" s="140">
        <v>7</v>
      </c>
      <c r="O641" s="84">
        <v>2</v>
      </c>
      <c r="P641" s="84">
        <v>5</v>
      </c>
      <c r="Q641" s="84">
        <v>0</v>
      </c>
      <c r="R641" s="84">
        <v>10</v>
      </c>
      <c r="S641" s="84">
        <v>8</v>
      </c>
      <c r="T641" s="84">
        <v>2</v>
      </c>
      <c r="U641" s="84">
        <v>0</v>
      </c>
      <c r="V641" s="84">
        <v>2</v>
      </c>
      <c r="W641" s="84">
        <v>10</v>
      </c>
      <c r="X641" s="84">
        <v>1</v>
      </c>
      <c r="Y641" s="84"/>
      <c r="Z641" s="84"/>
      <c r="AA641" s="65">
        <v>7</v>
      </c>
    </row>
    <row r="642" spans="1:27" x14ac:dyDescent="0.2">
      <c r="A642" s="65">
        <v>8</v>
      </c>
      <c r="B642" s="84">
        <v>42</v>
      </c>
      <c r="C642" s="84">
        <v>144</v>
      </c>
      <c r="D642" s="84">
        <v>206</v>
      </c>
      <c r="E642" s="84">
        <v>281</v>
      </c>
      <c r="F642" s="84">
        <v>310</v>
      </c>
      <c r="G642" s="84">
        <v>373</v>
      </c>
      <c r="H642" s="84">
        <v>434</v>
      </c>
      <c r="I642" s="84">
        <v>516</v>
      </c>
      <c r="J642" s="84">
        <v>606</v>
      </c>
      <c r="K642" s="84">
        <v>644</v>
      </c>
      <c r="L642" s="84"/>
      <c r="M642" s="84"/>
      <c r="N642" s="140">
        <v>8</v>
      </c>
      <c r="O642" s="84">
        <v>42</v>
      </c>
      <c r="P642" s="84">
        <v>103</v>
      </c>
      <c r="Q642" s="84">
        <v>62</v>
      </c>
      <c r="R642" s="84">
        <v>74</v>
      </c>
      <c r="S642" s="84">
        <v>29</v>
      </c>
      <c r="T642" s="84">
        <v>62</v>
      </c>
      <c r="U642" s="84">
        <v>53</v>
      </c>
      <c r="V642" s="84">
        <v>81</v>
      </c>
      <c r="W642" s="84">
        <v>78</v>
      </c>
      <c r="X642" s="84">
        <v>39</v>
      </c>
      <c r="Y642" s="84"/>
      <c r="Z642" s="84"/>
      <c r="AA642" s="65">
        <v>8</v>
      </c>
    </row>
    <row r="643" spans="1:27" x14ac:dyDescent="0.2">
      <c r="A643" s="65">
        <v>9</v>
      </c>
      <c r="B643" s="84">
        <v>53</v>
      </c>
      <c r="C643" s="84">
        <v>55</v>
      </c>
      <c r="D643" s="84">
        <v>65</v>
      </c>
      <c r="E643" s="84">
        <v>81</v>
      </c>
      <c r="F643" s="84">
        <v>101</v>
      </c>
      <c r="G643" s="84">
        <v>102</v>
      </c>
      <c r="H643" s="84">
        <v>112</v>
      </c>
      <c r="I643" s="84">
        <v>112</v>
      </c>
      <c r="J643" s="84">
        <v>119</v>
      </c>
      <c r="K643" s="84">
        <v>118</v>
      </c>
      <c r="L643" s="84"/>
      <c r="M643" s="84"/>
      <c r="N643" s="140">
        <v>9</v>
      </c>
      <c r="O643" s="84">
        <v>53</v>
      </c>
      <c r="P643" s="84">
        <v>2</v>
      </c>
      <c r="Q643" s="84">
        <v>10</v>
      </c>
      <c r="R643" s="84">
        <v>16</v>
      </c>
      <c r="S643" s="84">
        <v>20</v>
      </c>
      <c r="T643" s="84">
        <v>0</v>
      </c>
      <c r="U643" s="84">
        <v>10</v>
      </c>
      <c r="V643" s="84">
        <v>0</v>
      </c>
      <c r="W643" s="84">
        <v>7</v>
      </c>
      <c r="X643" s="84">
        <v>0</v>
      </c>
      <c r="Y643" s="84"/>
      <c r="Z643" s="84"/>
      <c r="AA643" s="65">
        <v>9</v>
      </c>
    </row>
    <row r="644" spans="1:27" x14ac:dyDescent="0.2">
      <c r="A644" s="65">
        <v>10</v>
      </c>
      <c r="B644" s="84">
        <v>19</v>
      </c>
      <c r="C644" s="84">
        <v>34</v>
      </c>
      <c r="D644" s="84">
        <v>58</v>
      </c>
      <c r="E644" s="84">
        <v>69</v>
      </c>
      <c r="F644" s="84">
        <v>86</v>
      </c>
      <c r="G644" s="84">
        <v>97</v>
      </c>
      <c r="H644" s="84">
        <v>118</v>
      </c>
      <c r="I644" s="84">
        <v>129</v>
      </c>
      <c r="J644" s="84">
        <v>140</v>
      </c>
      <c r="K644" s="84">
        <v>150</v>
      </c>
      <c r="L644" s="84"/>
      <c r="M644" s="84"/>
      <c r="N644" s="140">
        <v>10</v>
      </c>
      <c r="O644" s="84">
        <v>19</v>
      </c>
      <c r="P644" s="84">
        <v>15</v>
      </c>
      <c r="Q644" s="84">
        <v>24</v>
      </c>
      <c r="R644" s="84">
        <v>11</v>
      </c>
      <c r="S644" s="84">
        <v>17</v>
      </c>
      <c r="T644" s="84">
        <v>11</v>
      </c>
      <c r="U644" s="84">
        <v>21</v>
      </c>
      <c r="V644" s="84">
        <v>11</v>
      </c>
      <c r="W644" s="84">
        <v>12</v>
      </c>
      <c r="X644" s="84">
        <v>10</v>
      </c>
      <c r="Y644" s="84"/>
      <c r="Z644" s="84"/>
      <c r="AA644" s="65">
        <v>10</v>
      </c>
    </row>
    <row r="645" spans="1:27" x14ac:dyDescent="0.2">
      <c r="A645" s="65">
        <v>11</v>
      </c>
      <c r="B645" s="84">
        <v>2</v>
      </c>
      <c r="C645" s="84">
        <v>2</v>
      </c>
      <c r="D645" s="84">
        <v>82</v>
      </c>
      <c r="E645" s="84">
        <v>149</v>
      </c>
      <c r="F645" s="84">
        <v>220</v>
      </c>
      <c r="G645" s="84">
        <v>307</v>
      </c>
      <c r="H645" s="84">
        <v>406</v>
      </c>
      <c r="I645" s="84">
        <v>496</v>
      </c>
      <c r="J645" s="84">
        <v>552</v>
      </c>
      <c r="K645" s="84">
        <v>578</v>
      </c>
      <c r="L645" s="84"/>
      <c r="M645" s="84"/>
      <c r="N645" s="140">
        <v>11</v>
      </c>
      <c r="O645" s="84">
        <v>2</v>
      </c>
      <c r="P645" s="84">
        <v>0</v>
      </c>
      <c r="Q645" s="84">
        <v>18</v>
      </c>
      <c r="R645" s="84">
        <v>8</v>
      </c>
      <c r="S645" s="84">
        <v>0</v>
      </c>
      <c r="T645" s="84">
        <v>0</v>
      </c>
      <c r="U645" s="84">
        <v>0</v>
      </c>
      <c r="V645" s="84">
        <v>1</v>
      </c>
      <c r="W645" s="84">
        <v>0</v>
      </c>
      <c r="X645" s="84">
        <v>1</v>
      </c>
      <c r="Y645" s="84"/>
      <c r="Z645" s="84"/>
      <c r="AA645" s="65">
        <v>11</v>
      </c>
    </row>
    <row r="646" spans="1:27" x14ac:dyDescent="0.2">
      <c r="A646" s="65">
        <v>12</v>
      </c>
      <c r="B646" s="84">
        <v>112</v>
      </c>
      <c r="C646" s="84">
        <v>209</v>
      </c>
      <c r="D646" s="84">
        <v>280</v>
      </c>
      <c r="E646" s="84">
        <v>332</v>
      </c>
      <c r="F646" s="84">
        <v>417</v>
      </c>
      <c r="G646" s="84">
        <v>435</v>
      </c>
      <c r="H646" s="84">
        <v>508</v>
      </c>
      <c r="I646" s="84">
        <v>553</v>
      </c>
      <c r="J646" s="84">
        <v>624</v>
      </c>
      <c r="K646" s="84">
        <v>707</v>
      </c>
      <c r="L646" s="84"/>
      <c r="M646" s="84"/>
      <c r="N646" s="140">
        <v>12</v>
      </c>
      <c r="O646" s="84">
        <v>112</v>
      </c>
      <c r="P646" s="84">
        <v>98</v>
      </c>
      <c r="Q646" s="84">
        <v>70</v>
      </c>
      <c r="R646" s="84">
        <v>51</v>
      </c>
      <c r="S646" s="84">
        <v>84</v>
      </c>
      <c r="T646" s="84">
        <v>13</v>
      </c>
      <c r="U646" s="84">
        <v>66</v>
      </c>
      <c r="V646" s="84">
        <v>41</v>
      </c>
      <c r="W646" s="84">
        <v>70</v>
      </c>
      <c r="X646" s="84">
        <v>83</v>
      </c>
      <c r="Y646" s="84"/>
      <c r="Z646" s="84"/>
      <c r="AA646" s="65">
        <v>12</v>
      </c>
    </row>
    <row r="647" spans="1:27" x14ac:dyDescent="0.2">
      <c r="A647" s="65">
        <v>13</v>
      </c>
      <c r="B647" s="84">
        <v>15</v>
      </c>
      <c r="C647" s="84">
        <v>31</v>
      </c>
      <c r="D647" s="84">
        <v>43</v>
      </c>
      <c r="E647" s="84">
        <v>70</v>
      </c>
      <c r="F647" s="84">
        <v>87</v>
      </c>
      <c r="G647" s="84">
        <v>110</v>
      </c>
      <c r="H647" s="84">
        <v>120</v>
      </c>
      <c r="I647" s="84">
        <v>132</v>
      </c>
      <c r="J647" s="84">
        <v>156</v>
      </c>
      <c r="K647" s="84">
        <v>179</v>
      </c>
      <c r="L647" s="84"/>
      <c r="M647" s="84"/>
      <c r="N647" s="140">
        <v>13</v>
      </c>
      <c r="O647" s="84">
        <v>15</v>
      </c>
      <c r="P647" s="84">
        <v>15</v>
      </c>
      <c r="Q647" s="84">
        <v>10</v>
      </c>
      <c r="R647" s="84">
        <v>26</v>
      </c>
      <c r="S647" s="84">
        <v>17</v>
      </c>
      <c r="T647" s="84">
        <v>22</v>
      </c>
      <c r="U647" s="84">
        <v>9</v>
      </c>
      <c r="V647" s="84">
        <v>12</v>
      </c>
      <c r="W647" s="84">
        <v>23</v>
      </c>
      <c r="X647" s="84">
        <v>23</v>
      </c>
      <c r="Y647" s="84"/>
      <c r="Z647" s="84"/>
      <c r="AA647" s="65">
        <v>13</v>
      </c>
    </row>
    <row r="648" spans="1:27" x14ac:dyDescent="0.2">
      <c r="A648" s="65">
        <v>14</v>
      </c>
      <c r="B648" s="84">
        <v>224</v>
      </c>
      <c r="C648" s="84">
        <v>322</v>
      </c>
      <c r="D648" s="84">
        <v>400</v>
      </c>
      <c r="E648" s="84">
        <v>558</v>
      </c>
      <c r="F648" s="84">
        <v>612</v>
      </c>
      <c r="G648" s="84">
        <v>727</v>
      </c>
      <c r="H648" s="84">
        <v>837</v>
      </c>
      <c r="I648" s="84">
        <v>981</v>
      </c>
      <c r="J648" s="84">
        <v>1143</v>
      </c>
      <c r="K648" s="84">
        <v>1380</v>
      </c>
      <c r="L648" s="84"/>
      <c r="M648" s="84"/>
      <c r="N648" s="140">
        <v>14</v>
      </c>
      <c r="O648" s="84">
        <v>224</v>
      </c>
      <c r="P648" s="84">
        <v>98</v>
      </c>
      <c r="Q648" s="84">
        <v>78</v>
      </c>
      <c r="R648" s="84">
        <v>159</v>
      </c>
      <c r="S648" s="84">
        <v>53</v>
      </c>
      <c r="T648" s="84">
        <v>115</v>
      </c>
      <c r="U648" s="84">
        <v>109</v>
      </c>
      <c r="V648" s="84">
        <v>144</v>
      </c>
      <c r="W648" s="84">
        <v>110</v>
      </c>
      <c r="X648" s="84">
        <v>228</v>
      </c>
      <c r="Y648" s="84"/>
      <c r="Z648" s="84"/>
      <c r="AA648" s="65">
        <v>14</v>
      </c>
    </row>
    <row r="649" spans="1:27" x14ac:dyDescent="0.2">
      <c r="A649" s="65">
        <v>15</v>
      </c>
      <c r="B649" s="84">
        <v>169</v>
      </c>
      <c r="C649" s="84">
        <v>307</v>
      </c>
      <c r="D649" s="84">
        <v>467</v>
      </c>
      <c r="E649" s="84">
        <v>593</v>
      </c>
      <c r="F649" s="84">
        <v>665</v>
      </c>
      <c r="G649" s="84">
        <v>868</v>
      </c>
      <c r="H649" s="84">
        <v>1067</v>
      </c>
      <c r="I649" s="84">
        <v>1111</v>
      </c>
      <c r="J649" s="84">
        <v>1411</v>
      </c>
      <c r="K649" s="84">
        <v>1542</v>
      </c>
      <c r="L649" s="84"/>
      <c r="M649" s="84"/>
      <c r="N649" s="140">
        <v>15</v>
      </c>
      <c r="O649" s="84">
        <v>169</v>
      </c>
      <c r="P649" s="84">
        <v>137</v>
      </c>
      <c r="Q649" s="84">
        <v>160</v>
      </c>
      <c r="R649" s="84">
        <v>125</v>
      </c>
      <c r="S649" s="84">
        <v>72</v>
      </c>
      <c r="T649" s="84">
        <v>202</v>
      </c>
      <c r="U649" s="84">
        <v>196</v>
      </c>
      <c r="V649" s="84">
        <v>45</v>
      </c>
      <c r="W649" s="84">
        <v>302</v>
      </c>
      <c r="X649" s="84">
        <v>131</v>
      </c>
      <c r="Y649" s="84"/>
      <c r="Z649" s="84"/>
      <c r="AA649" s="65">
        <v>15</v>
      </c>
    </row>
    <row r="650" spans="1:27" x14ac:dyDescent="0.2">
      <c r="A650" s="65">
        <v>16</v>
      </c>
      <c r="B650" s="84">
        <v>23</v>
      </c>
      <c r="C650" s="84">
        <v>45</v>
      </c>
      <c r="D650" s="84">
        <v>73</v>
      </c>
      <c r="E650" s="84">
        <v>98</v>
      </c>
      <c r="F650" s="84">
        <v>104</v>
      </c>
      <c r="G650" s="84">
        <v>155</v>
      </c>
      <c r="H650" s="84">
        <v>198</v>
      </c>
      <c r="I650" s="84">
        <v>218</v>
      </c>
      <c r="J650" s="84">
        <v>246</v>
      </c>
      <c r="K650" s="84">
        <v>314</v>
      </c>
      <c r="L650" s="84"/>
      <c r="M650" s="84"/>
      <c r="N650" s="140">
        <v>16</v>
      </c>
      <c r="O650" s="84">
        <v>23</v>
      </c>
      <c r="P650" s="84">
        <v>22</v>
      </c>
      <c r="Q650" s="84">
        <v>24</v>
      </c>
      <c r="R650" s="84">
        <v>25</v>
      </c>
      <c r="S650" s="84">
        <v>7</v>
      </c>
      <c r="T650" s="84">
        <v>49</v>
      </c>
      <c r="U650" s="84">
        <v>33</v>
      </c>
      <c r="V650" s="84">
        <v>19</v>
      </c>
      <c r="W650" s="84">
        <v>16</v>
      </c>
      <c r="X650" s="84">
        <v>26</v>
      </c>
      <c r="Y650" s="84"/>
      <c r="Z650" s="84"/>
      <c r="AA650" s="65">
        <v>16</v>
      </c>
    </row>
    <row r="651" spans="1:27" x14ac:dyDescent="0.2">
      <c r="A651" s="65">
        <v>17</v>
      </c>
      <c r="B651" s="84">
        <v>7</v>
      </c>
      <c r="C651" s="84">
        <v>23</v>
      </c>
      <c r="D651" s="84">
        <v>38</v>
      </c>
      <c r="E651" s="84">
        <v>280</v>
      </c>
      <c r="F651" s="84">
        <v>289</v>
      </c>
      <c r="G651" s="84">
        <v>311</v>
      </c>
      <c r="H651" s="84">
        <v>327</v>
      </c>
      <c r="I651" s="84">
        <v>338</v>
      </c>
      <c r="J651" s="84">
        <v>355</v>
      </c>
      <c r="K651" s="84">
        <v>394</v>
      </c>
      <c r="L651" s="84"/>
      <c r="M651" s="84"/>
      <c r="N651" s="140">
        <v>17</v>
      </c>
      <c r="O651" s="84">
        <v>7</v>
      </c>
      <c r="P651" s="84">
        <v>16</v>
      </c>
      <c r="Q651" s="84">
        <v>15</v>
      </c>
      <c r="R651" s="84">
        <v>242</v>
      </c>
      <c r="S651" s="84">
        <v>10</v>
      </c>
      <c r="T651" s="84">
        <v>22</v>
      </c>
      <c r="U651" s="84">
        <v>16</v>
      </c>
      <c r="V651" s="84">
        <v>11</v>
      </c>
      <c r="W651" s="84">
        <v>16</v>
      </c>
      <c r="X651" s="84">
        <v>39</v>
      </c>
      <c r="Y651" s="84"/>
      <c r="Z651" s="84"/>
      <c r="AA651" s="65">
        <v>17</v>
      </c>
    </row>
    <row r="652" spans="1:27" x14ac:dyDescent="0.2">
      <c r="A652" s="65">
        <v>18</v>
      </c>
      <c r="B652" s="84">
        <v>65</v>
      </c>
      <c r="C652" s="84">
        <v>97</v>
      </c>
      <c r="D652" s="84">
        <v>109</v>
      </c>
      <c r="E652" s="84">
        <v>153</v>
      </c>
      <c r="F652" s="84">
        <v>174</v>
      </c>
      <c r="G652" s="84">
        <v>199</v>
      </c>
      <c r="H652" s="84">
        <v>216</v>
      </c>
      <c r="I652" s="84">
        <v>255</v>
      </c>
      <c r="J652" s="84">
        <v>274</v>
      </c>
      <c r="K652" s="84">
        <v>333</v>
      </c>
      <c r="L652" s="84"/>
      <c r="M652" s="84"/>
      <c r="N652" s="140">
        <v>18</v>
      </c>
      <c r="O652" s="84">
        <v>65</v>
      </c>
      <c r="P652" s="84">
        <v>32</v>
      </c>
      <c r="Q652" s="84">
        <v>10</v>
      </c>
      <c r="R652" s="84">
        <v>42</v>
      </c>
      <c r="S652" s="84">
        <v>21</v>
      </c>
      <c r="T652" s="84">
        <v>24</v>
      </c>
      <c r="U652" s="84">
        <v>17</v>
      </c>
      <c r="V652" s="84">
        <v>39</v>
      </c>
      <c r="W652" s="84">
        <v>19</v>
      </c>
      <c r="X652" s="84">
        <v>58</v>
      </c>
      <c r="Y652" s="84"/>
      <c r="Z652" s="84"/>
      <c r="AA652" s="65">
        <v>18</v>
      </c>
    </row>
    <row r="653" spans="1:27" x14ac:dyDescent="0.2">
      <c r="A653" s="65">
        <v>19</v>
      </c>
      <c r="B653" s="84">
        <v>19</v>
      </c>
      <c r="C653" s="84">
        <v>20</v>
      </c>
      <c r="D653" s="84">
        <v>28</v>
      </c>
      <c r="E653" s="84">
        <v>34</v>
      </c>
      <c r="F653" s="84">
        <v>35</v>
      </c>
      <c r="G653" s="84">
        <v>35</v>
      </c>
      <c r="H653" s="84">
        <v>47</v>
      </c>
      <c r="I653" s="84">
        <v>51</v>
      </c>
      <c r="J653" s="84">
        <v>51</v>
      </c>
      <c r="K653" s="84">
        <v>54</v>
      </c>
      <c r="L653" s="84"/>
      <c r="M653" s="84"/>
      <c r="N653" s="140">
        <v>19</v>
      </c>
      <c r="O653" s="84">
        <v>19</v>
      </c>
      <c r="P653" s="84">
        <v>1</v>
      </c>
      <c r="Q653" s="84">
        <v>8</v>
      </c>
      <c r="R653" s="84">
        <v>6</v>
      </c>
      <c r="S653" s="84">
        <v>1</v>
      </c>
      <c r="T653" s="84">
        <v>0</v>
      </c>
      <c r="U653" s="84">
        <v>12</v>
      </c>
      <c r="V653" s="84">
        <v>4</v>
      </c>
      <c r="W653" s="84">
        <v>0</v>
      </c>
      <c r="X653" s="84">
        <v>3</v>
      </c>
      <c r="Y653" s="84"/>
      <c r="Z653" s="84"/>
      <c r="AA653" s="65">
        <v>19</v>
      </c>
    </row>
    <row r="654" spans="1:27" x14ac:dyDescent="0.2">
      <c r="A654" s="65">
        <v>20</v>
      </c>
      <c r="B654" s="84">
        <v>12</v>
      </c>
      <c r="C654" s="84">
        <v>24</v>
      </c>
      <c r="D654" s="84">
        <v>43</v>
      </c>
      <c r="E654" s="84">
        <v>59</v>
      </c>
      <c r="F654" s="84">
        <v>89</v>
      </c>
      <c r="G654" s="84">
        <v>112</v>
      </c>
      <c r="H654" s="84">
        <v>130</v>
      </c>
      <c r="I654" s="84">
        <v>146</v>
      </c>
      <c r="J654" s="84">
        <v>189</v>
      </c>
      <c r="K654" s="84">
        <v>205</v>
      </c>
      <c r="L654" s="84"/>
      <c r="M654" s="84"/>
      <c r="N654" s="140">
        <v>20</v>
      </c>
      <c r="O654" s="84">
        <v>12</v>
      </c>
      <c r="P654" s="84">
        <v>10</v>
      </c>
      <c r="Q654" s="84">
        <v>19</v>
      </c>
      <c r="R654" s="84">
        <v>15</v>
      </c>
      <c r="S654" s="84">
        <v>30</v>
      </c>
      <c r="T654" s="84">
        <v>23</v>
      </c>
      <c r="U654" s="84">
        <v>18</v>
      </c>
      <c r="V654" s="84">
        <v>16</v>
      </c>
      <c r="W654" s="84">
        <v>43</v>
      </c>
      <c r="X654" s="84">
        <v>16</v>
      </c>
      <c r="Y654" s="84"/>
      <c r="Z654" s="84"/>
      <c r="AA654" s="65">
        <v>20</v>
      </c>
    </row>
    <row r="655" spans="1:27" x14ac:dyDescent="0.2">
      <c r="A655" s="65">
        <v>21</v>
      </c>
      <c r="B655" s="84">
        <v>114</v>
      </c>
      <c r="C655" s="84">
        <v>125</v>
      </c>
      <c r="D655" s="84">
        <v>145</v>
      </c>
      <c r="E655" s="84">
        <v>172</v>
      </c>
      <c r="F655" s="84">
        <v>184</v>
      </c>
      <c r="G655" s="84">
        <v>197</v>
      </c>
      <c r="H655" s="84">
        <v>213</v>
      </c>
      <c r="I655" s="84">
        <v>228</v>
      </c>
      <c r="J655" s="84">
        <v>256</v>
      </c>
      <c r="K655" s="84">
        <v>274</v>
      </c>
      <c r="L655" s="84"/>
      <c r="M655" s="84"/>
      <c r="N655" s="140">
        <v>21</v>
      </c>
      <c r="O655" s="84">
        <v>114</v>
      </c>
      <c r="P655" s="84">
        <v>12</v>
      </c>
      <c r="Q655" s="84">
        <v>20</v>
      </c>
      <c r="R655" s="84">
        <v>25</v>
      </c>
      <c r="S655" s="84">
        <v>12</v>
      </c>
      <c r="T655" s="84">
        <v>13</v>
      </c>
      <c r="U655" s="84">
        <v>16</v>
      </c>
      <c r="V655" s="84">
        <v>15</v>
      </c>
      <c r="W655" s="84">
        <v>27</v>
      </c>
      <c r="X655" s="84">
        <v>17</v>
      </c>
      <c r="Y655" s="84"/>
      <c r="Z655" s="84"/>
      <c r="AA655" s="65">
        <v>21</v>
      </c>
    </row>
    <row r="656" spans="1:27" x14ac:dyDescent="0.2">
      <c r="A656" s="65">
        <v>22</v>
      </c>
      <c r="B656" s="84">
        <v>54</v>
      </c>
      <c r="C656" s="84">
        <v>119</v>
      </c>
      <c r="D656" s="84">
        <v>181</v>
      </c>
      <c r="E656" s="84">
        <v>242</v>
      </c>
      <c r="F656" s="84">
        <v>295</v>
      </c>
      <c r="G656" s="84">
        <v>361</v>
      </c>
      <c r="H656" s="84">
        <v>429</v>
      </c>
      <c r="I656" s="84">
        <v>499</v>
      </c>
      <c r="J656" s="84">
        <v>609</v>
      </c>
      <c r="K656" s="84">
        <v>718</v>
      </c>
      <c r="L656" s="84"/>
      <c r="M656" s="84"/>
      <c r="N656" s="140">
        <v>22</v>
      </c>
      <c r="O656" s="84">
        <v>54</v>
      </c>
      <c r="P656" s="84">
        <v>65</v>
      </c>
      <c r="Q656" s="84">
        <v>62</v>
      </c>
      <c r="R656" s="84">
        <v>60</v>
      </c>
      <c r="S656" s="84">
        <v>52</v>
      </c>
      <c r="T656" s="84">
        <v>66</v>
      </c>
      <c r="U656" s="84">
        <v>68</v>
      </c>
      <c r="V656" s="84">
        <v>67</v>
      </c>
      <c r="W656" s="84">
        <v>110</v>
      </c>
      <c r="X656" s="84">
        <v>109</v>
      </c>
      <c r="Y656" s="84"/>
      <c r="Z656" s="84"/>
      <c r="AA656" s="65">
        <v>22</v>
      </c>
    </row>
    <row r="657" spans="1:28" x14ac:dyDescent="0.2">
      <c r="A657" s="65">
        <v>23</v>
      </c>
      <c r="B657" s="84">
        <v>157</v>
      </c>
      <c r="C657" s="84">
        <v>287</v>
      </c>
      <c r="D657" s="84">
        <v>444</v>
      </c>
      <c r="E657" s="84">
        <v>688</v>
      </c>
      <c r="F657" s="84">
        <v>929</v>
      </c>
      <c r="G657" s="84">
        <v>1269</v>
      </c>
      <c r="H657" s="84">
        <v>1549</v>
      </c>
      <c r="I657" s="84">
        <v>1894</v>
      </c>
      <c r="J657" s="84">
        <v>2360</v>
      </c>
      <c r="K657" s="84">
        <v>2907</v>
      </c>
      <c r="L657" s="84"/>
      <c r="M657" s="84"/>
      <c r="N657" s="140">
        <v>23</v>
      </c>
      <c r="O657" s="84">
        <v>157</v>
      </c>
      <c r="P657" s="84">
        <v>129</v>
      </c>
      <c r="Q657" s="84">
        <v>144</v>
      </c>
      <c r="R657" s="84">
        <v>224</v>
      </c>
      <c r="S657" s="84">
        <v>228</v>
      </c>
      <c r="T657" s="84">
        <v>310</v>
      </c>
      <c r="U657" s="84">
        <v>269</v>
      </c>
      <c r="V657" s="84">
        <v>339</v>
      </c>
      <c r="W657" s="84">
        <v>379</v>
      </c>
      <c r="X657" s="84">
        <v>411</v>
      </c>
      <c r="Y657" s="84"/>
      <c r="Z657" s="84"/>
      <c r="AA657" s="65">
        <v>23</v>
      </c>
    </row>
    <row r="658" spans="1:28" x14ac:dyDescent="0.2">
      <c r="A658" s="65">
        <v>24</v>
      </c>
      <c r="B658" s="84">
        <v>48</v>
      </c>
      <c r="C658" s="84">
        <v>80</v>
      </c>
      <c r="D658" s="84">
        <v>145</v>
      </c>
      <c r="E658" s="84">
        <v>213</v>
      </c>
      <c r="F658" s="84">
        <v>261</v>
      </c>
      <c r="G658" s="84">
        <v>299</v>
      </c>
      <c r="H658" s="84">
        <v>337</v>
      </c>
      <c r="I658" s="84">
        <v>375</v>
      </c>
      <c r="J658" s="84">
        <v>444</v>
      </c>
      <c r="K658" s="84">
        <v>505</v>
      </c>
      <c r="L658" s="84"/>
      <c r="M658" s="84"/>
      <c r="N658" s="140">
        <v>24</v>
      </c>
      <c r="O658" s="84">
        <v>48</v>
      </c>
      <c r="P658" s="84">
        <v>32</v>
      </c>
      <c r="Q658" s="84">
        <v>59</v>
      </c>
      <c r="R658" s="84">
        <v>53</v>
      </c>
      <c r="S658" s="84">
        <v>42</v>
      </c>
      <c r="T658" s="84">
        <v>39</v>
      </c>
      <c r="U658" s="84">
        <v>38</v>
      </c>
      <c r="V658" s="84">
        <v>37</v>
      </c>
      <c r="W658" s="84">
        <v>65</v>
      </c>
      <c r="X658" s="84">
        <v>58</v>
      </c>
      <c r="Y658" s="84"/>
      <c r="Z658" s="84"/>
      <c r="AA658" s="65">
        <v>24</v>
      </c>
    </row>
    <row r="659" spans="1:28" x14ac:dyDescent="0.2">
      <c r="A659" s="72" t="s">
        <v>2</v>
      </c>
      <c r="B659" s="84">
        <v>1213</v>
      </c>
      <c r="C659" s="84">
        <v>2128</v>
      </c>
      <c r="D659" s="84">
        <v>3070</v>
      </c>
      <c r="E659" s="84">
        <v>4813</v>
      </c>
      <c r="F659" s="84">
        <v>5645</v>
      </c>
      <c r="G659" s="84">
        <v>6780</v>
      </c>
      <c r="H659" s="84">
        <v>7942</v>
      </c>
      <c r="I659" s="84">
        <v>9021</v>
      </c>
      <c r="J659" s="84">
        <v>10583</v>
      </c>
      <c r="K659" s="84">
        <v>12120</v>
      </c>
      <c r="L659" s="84"/>
      <c r="M659" s="84"/>
      <c r="N659" s="72" t="s">
        <v>2</v>
      </c>
      <c r="O659" s="84">
        <v>1213</v>
      </c>
      <c r="P659" s="84">
        <v>906</v>
      </c>
      <c r="Q659" s="84">
        <v>849</v>
      </c>
      <c r="R659" s="84">
        <v>1636</v>
      </c>
      <c r="S659" s="84">
        <v>736</v>
      </c>
      <c r="T659" s="84">
        <v>1002</v>
      </c>
      <c r="U659" s="84">
        <v>1016</v>
      </c>
      <c r="V659" s="84">
        <v>970</v>
      </c>
      <c r="W659" s="84">
        <v>1334</v>
      </c>
      <c r="X659" s="84">
        <v>1316</v>
      </c>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11</v>
      </c>
      <c r="D665" s="84">
        <v>24</v>
      </c>
      <c r="E665" s="84">
        <v>32</v>
      </c>
      <c r="F665" s="84">
        <v>33</v>
      </c>
      <c r="G665" s="84">
        <v>33</v>
      </c>
      <c r="H665" s="84">
        <v>39</v>
      </c>
      <c r="I665" s="84">
        <v>41</v>
      </c>
      <c r="J665" s="84">
        <v>44</v>
      </c>
      <c r="K665" s="84">
        <v>45</v>
      </c>
      <c r="L665" s="84"/>
      <c r="M665" s="84"/>
      <c r="N665" s="56">
        <v>1</v>
      </c>
      <c r="O665" s="84">
        <v>0</v>
      </c>
      <c r="P665" s="84">
        <v>11</v>
      </c>
      <c r="Q665" s="84">
        <v>13</v>
      </c>
      <c r="R665" s="84">
        <v>8</v>
      </c>
      <c r="S665" s="84">
        <v>1</v>
      </c>
      <c r="T665" s="84">
        <v>0</v>
      </c>
      <c r="U665" s="84">
        <v>6</v>
      </c>
      <c r="V665" s="349">
        <v>2</v>
      </c>
      <c r="W665" s="84">
        <v>3</v>
      </c>
      <c r="X665" s="84">
        <v>1</v>
      </c>
      <c r="Y665" s="84"/>
      <c r="Z665" s="84"/>
      <c r="AA665" s="56">
        <v>1</v>
      </c>
    </row>
    <row r="666" spans="1:28" x14ac:dyDescent="0.2">
      <c r="A666" s="56">
        <v>2</v>
      </c>
      <c r="B666" s="84">
        <v>5</v>
      </c>
      <c r="C666" s="84">
        <v>12</v>
      </c>
      <c r="D666" s="84">
        <v>26</v>
      </c>
      <c r="E666" s="84">
        <v>29</v>
      </c>
      <c r="F666" s="84">
        <v>29</v>
      </c>
      <c r="G666" s="84">
        <v>32</v>
      </c>
      <c r="H666" s="84">
        <v>33</v>
      </c>
      <c r="I666" s="84">
        <v>34</v>
      </c>
      <c r="J666" s="84">
        <v>35</v>
      </c>
      <c r="K666" s="84">
        <v>36</v>
      </c>
      <c r="L666" s="84"/>
      <c r="M666" s="84"/>
      <c r="N666" s="56">
        <v>2</v>
      </c>
      <c r="O666" s="84">
        <v>5</v>
      </c>
      <c r="P666" s="84">
        <v>7</v>
      </c>
      <c r="Q666" s="84">
        <v>14</v>
      </c>
      <c r="R666" s="84">
        <v>3</v>
      </c>
      <c r="S666" s="84">
        <v>0</v>
      </c>
      <c r="T666" s="84">
        <v>3</v>
      </c>
      <c r="U666" s="84">
        <v>1</v>
      </c>
      <c r="V666" s="349">
        <v>1</v>
      </c>
      <c r="W666" s="84">
        <v>1</v>
      </c>
      <c r="X666" s="84">
        <v>1</v>
      </c>
      <c r="Y666" s="84"/>
      <c r="Z666" s="84"/>
      <c r="AA666" s="56">
        <v>2</v>
      </c>
    </row>
    <row r="667" spans="1:28" x14ac:dyDescent="0.2">
      <c r="A667" s="56">
        <v>3</v>
      </c>
      <c r="B667" s="84">
        <v>0</v>
      </c>
      <c r="C667" s="84">
        <v>0</v>
      </c>
      <c r="D667" s="84">
        <v>0</v>
      </c>
      <c r="E667" s="84">
        <v>0</v>
      </c>
      <c r="F667" s="84">
        <v>0</v>
      </c>
      <c r="G667" s="84">
        <v>0</v>
      </c>
      <c r="H667" s="84">
        <v>0</v>
      </c>
      <c r="I667" s="84">
        <v>0</v>
      </c>
      <c r="J667" s="84">
        <v>0</v>
      </c>
      <c r="K667" s="84">
        <v>0</v>
      </c>
      <c r="L667" s="84"/>
      <c r="M667" s="84"/>
      <c r="N667" s="56">
        <v>3</v>
      </c>
      <c r="O667" s="84">
        <v>0</v>
      </c>
      <c r="P667" s="84">
        <v>0</v>
      </c>
      <c r="Q667" s="84">
        <v>0</v>
      </c>
      <c r="R667" s="84">
        <v>0</v>
      </c>
      <c r="S667" s="84">
        <v>0</v>
      </c>
      <c r="T667" s="84">
        <v>0</v>
      </c>
      <c r="U667" s="84">
        <v>0</v>
      </c>
      <c r="V667" s="349">
        <v>0</v>
      </c>
      <c r="W667" s="84">
        <v>0</v>
      </c>
      <c r="X667" s="84">
        <v>0</v>
      </c>
      <c r="Y667" s="84"/>
      <c r="Z667" s="84"/>
      <c r="AA667" s="56">
        <v>3</v>
      </c>
    </row>
    <row r="668" spans="1:28" x14ac:dyDescent="0.2">
      <c r="A668" s="56">
        <v>4</v>
      </c>
      <c r="B668" s="84">
        <v>7</v>
      </c>
      <c r="C668" s="84">
        <v>7</v>
      </c>
      <c r="D668" s="84">
        <v>6</v>
      </c>
      <c r="E668" s="84">
        <v>6</v>
      </c>
      <c r="F668" s="84">
        <v>6</v>
      </c>
      <c r="G668" s="84">
        <v>6</v>
      </c>
      <c r="H668" s="84">
        <v>6</v>
      </c>
      <c r="I668" s="84">
        <v>3</v>
      </c>
      <c r="J668" s="84">
        <v>3</v>
      </c>
      <c r="K668" s="84">
        <v>2</v>
      </c>
      <c r="L668" s="84"/>
      <c r="M668" s="84"/>
      <c r="N668" s="56">
        <v>4</v>
      </c>
      <c r="O668" s="84">
        <v>7</v>
      </c>
      <c r="P668" s="84">
        <v>0</v>
      </c>
      <c r="Q668" s="84">
        <v>0</v>
      </c>
      <c r="R668" s="84">
        <v>0</v>
      </c>
      <c r="S668" s="84">
        <v>0</v>
      </c>
      <c r="T668" s="84">
        <v>0</v>
      </c>
      <c r="U668" s="84">
        <v>0</v>
      </c>
      <c r="V668" s="349">
        <v>2</v>
      </c>
      <c r="W668" s="84">
        <v>0</v>
      </c>
      <c r="X668" s="84">
        <v>0</v>
      </c>
      <c r="Y668" s="84"/>
      <c r="Z668" s="84"/>
      <c r="AA668" s="56">
        <v>4</v>
      </c>
    </row>
    <row r="669" spans="1:28" x14ac:dyDescent="0.2">
      <c r="A669" s="56">
        <v>5</v>
      </c>
      <c r="B669" s="84">
        <v>11</v>
      </c>
      <c r="C669" s="84">
        <v>53</v>
      </c>
      <c r="D669" s="84">
        <v>55</v>
      </c>
      <c r="E669" s="84">
        <v>97</v>
      </c>
      <c r="F669" s="84">
        <v>97</v>
      </c>
      <c r="G669" s="84">
        <v>98</v>
      </c>
      <c r="H669" s="84">
        <v>103</v>
      </c>
      <c r="I669" s="84">
        <v>104</v>
      </c>
      <c r="J669" s="84">
        <v>104</v>
      </c>
      <c r="K669" s="84">
        <v>106</v>
      </c>
      <c r="L669" s="84"/>
      <c r="M669" s="84"/>
      <c r="N669" s="56">
        <v>5</v>
      </c>
      <c r="O669" s="84">
        <v>11</v>
      </c>
      <c r="P669" s="84">
        <v>42</v>
      </c>
      <c r="Q669" s="84">
        <v>2</v>
      </c>
      <c r="R669" s="84">
        <v>41</v>
      </c>
      <c r="S669" s="84">
        <v>0</v>
      </c>
      <c r="T669" s="84">
        <v>0</v>
      </c>
      <c r="U669" s="84">
        <v>0</v>
      </c>
      <c r="V669" s="349">
        <v>0</v>
      </c>
      <c r="W669" s="84">
        <v>0</v>
      </c>
      <c r="X669" s="84">
        <v>0</v>
      </c>
      <c r="Y669" s="84"/>
      <c r="Z669" s="84"/>
      <c r="AA669" s="56">
        <v>5</v>
      </c>
    </row>
    <row r="670" spans="1:28" x14ac:dyDescent="0.2">
      <c r="A670" s="56">
        <v>6</v>
      </c>
      <c r="B670" s="84">
        <v>0</v>
      </c>
      <c r="C670" s="84">
        <v>7</v>
      </c>
      <c r="D670" s="84">
        <v>11</v>
      </c>
      <c r="E670" s="84">
        <v>14</v>
      </c>
      <c r="F670" s="84">
        <v>15</v>
      </c>
      <c r="G670" s="84">
        <v>15</v>
      </c>
      <c r="H670" s="84">
        <v>15</v>
      </c>
      <c r="I670" s="84">
        <v>17</v>
      </c>
      <c r="J670" s="84">
        <v>17</v>
      </c>
      <c r="K670" s="84">
        <v>17</v>
      </c>
      <c r="L670" s="84"/>
      <c r="M670" s="84"/>
      <c r="N670" s="56">
        <v>6</v>
      </c>
      <c r="O670" s="84">
        <v>0</v>
      </c>
      <c r="P670" s="84">
        <v>7</v>
      </c>
      <c r="Q670" s="84">
        <v>3</v>
      </c>
      <c r="R670" s="84">
        <v>3</v>
      </c>
      <c r="S670" s="84">
        <v>1</v>
      </c>
      <c r="T670" s="84">
        <v>0</v>
      </c>
      <c r="U670" s="84">
        <v>0</v>
      </c>
      <c r="V670" s="349">
        <v>2</v>
      </c>
      <c r="W670" s="84">
        <v>0</v>
      </c>
      <c r="X670" s="84">
        <v>0</v>
      </c>
      <c r="Y670" s="84"/>
      <c r="Z670" s="84"/>
      <c r="AA670" s="56">
        <v>6</v>
      </c>
    </row>
    <row r="671" spans="1:28" x14ac:dyDescent="0.2">
      <c r="A671" s="56">
        <v>7</v>
      </c>
      <c r="B671" s="84">
        <v>0</v>
      </c>
      <c r="C671" s="84">
        <v>1</v>
      </c>
      <c r="D671" s="84">
        <v>2</v>
      </c>
      <c r="E671" s="84">
        <v>4</v>
      </c>
      <c r="F671" s="84">
        <v>6</v>
      </c>
      <c r="G671" s="84">
        <v>11</v>
      </c>
      <c r="H671" s="84">
        <v>11</v>
      </c>
      <c r="I671" s="84">
        <v>14</v>
      </c>
      <c r="J671" s="84">
        <v>16</v>
      </c>
      <c r="K671" s="84">
        <v>16</v>
      </c>
      <c r="L671" s="84"/>
      <c r="M671" s="84"/>
      <c r="N671" s="56">
        <v>7</v>
      </c>
      <c r="O671" s="84">
        <v>0</v>
      </c>
      <c r="P671" s="84">
        <v>1</v>
      </c>
      <c r="Q671" s="84">
        <v>1</v>
      </c>
      <c r="R671" s="84">
        <v>2</v>
      </c>
      <c r="S671" s="84">
        <v>2</v>
      </c>
      <c r="T671" s="84">
        <v>5</v>
      </c>
      <c r="U671" s="84">
        <v>0</v>
      </c>
      <c r="V671" s="349">
        <v>3</v>
      </c>
      <c r="W671" s="84">
        <v>2</v>
      </c>
      <c r="X671" s="84">
        <v>0</v>
      </c>
      <c r="Y671" s="84"/>
      <c r="Z671" s="84"/>
      <c r="AA671" s="56">
        <v>7</v>
      </c>
    </row>
    <row r="672" spans="1:28" x14ac:dyDescent="0.2">
      <c r="A672" s="56">
        <v>8</v>
      </c>
      <c r="B672" s="84">
        <v>12</v>
      </c>
      <c r="C672" s="84">
        <v>13</v>
      </c>
      <c r="D672" s="84">
        <v>13</v>
      </c>
      <c r="E672" s="84">
        <v>13</v>
      </c>
      <c r="F672" s="84">
        <v>14</v>
      </c>
      <c r="G672" s="84">
        <v>14</v>
      </c>
      <c r="H672" s="84">
        <v>17</v>
      </c>
      <c r="I672" s="84">
        <v>17</v>
      </c>
      <c r="J672" s="84">
        <v>19</v>
      </c>
      <c r="K672" s="84">
        <v>19</v>
      </c>
      <c r="L672" s="84"/>
      <c r="M672" s="84"/>
      <c r="N672" s="56">
        <v>8</v>
      </c>
      <c r="O672" s="84">
        <v>12</v>
      </c>
      <c r="P672" s="84">
        <v>1</v>
      </c>
      <c r="Q672" s="84">
        <v>0</v>
      </c>
      <c r="R672" s="84">
        <v>0</v>
      </c>
      <c r="S672" s="84">
        <v>1</v>
      </c>
      <c r="T672" s="84">
        <v>0</v>
      </c>
      <c r="U672" s="84">
        <v>3</v>
      </c>
      <c r="V672" s="349">
        <v>0</v>
      </c>
      <c r="W672" s="84">
        <v>1</v>
      </c>
      <c r="X672" s="84">
        <v>0</v>
      </c>
      <c r="Y672" s="84"/>
      <c r="Z672" s="84"/>
      <c r="AA672" s="56">
        <v>8</v>
      </c>
    </row>
    <row r="673" spans="1:27" x14ac:dyDescent="0.2">
      <c r="A673" s="56">
        <v>9</v>
      </c>
      <c r="B673" s="84">
        <v>0</v>
      </c>
      <c r="C673" s="84">
        <v>0</v>
      </c>
      <c r="D673" s="84">
        <v>0</v>
      </c>
      <c r="E673" s="84">
        <v>0</v>
      </c>
      <c r="F673" s="84">
        <v>0</v>
      </c>
      <c r="G673" s="84">
        <v>39</v>
      </c>
      <c r="H673" s="84">
        <v>39</v>
      </c>
      <c r="I673" s="84">
        <v>39</v>
      </c>
      <c r="J673" s="84">
        <v>48</v>
      </c>
      <c r="K673" s="84">
        <v>48</v>
      </c>
      <c r="L673" s="84"/>
      <c r="M673" s="84"/>
      <c r="N673" s="56">
        <v>9</v>
      </c>
      <c r="O673" s="84">
        <v>0</v>
      </c>
      <c r="P673" s="84">
        <v>0</v>
      </c>
      <c r="Q673" s="84">
        <v>0</v>
      </c>
      <c r="R673" s="84">
        <v>0</v>
      </c>
      <c r="S673" s="84">
        <v>0</v>
      </c>
      <c r="T673" s="84">
        <v>39</v>
      </c>
      <c r="U673" s="84">
        <v>0</v>
      </c>
      <c r="V673" s="349">
        <v>0</v>
      </c>
      <c r="W673" s="84">
        <v>9</v>
      </c>
      <c r="X673" s="84">
        <v>0</v>
      </c>
      <c r="Y673" s="84"/>
      <c r="Z673" s="84"/>
      <c r="AA673" s="56">
        <v>9</v>
      </c>
    </row>
    <row r="674" spans="1:27" x14ac:dyDescent="0.2">
      <c r="A674" s="56">
        <v>10</v>
      </c>
      <c r="B674" s="84">
        <v>0</v>
      </c>
      <c r="C674" s="84">
        <v>2</v>
      </c>
      <c r="D674" s="84">
        <v>2</v>
      </c>
      <c r="E674" s="84">
        <v>4</v>
      </c>
      <c r="F674" s="84">
        <v>5</v>
      </c>
      <c r="G674" s="84">
        <v>5</v>
      </c>
      <c r="H674" s="84">
        <v>6</v>
      </c>
      <c r="I674" s="84">
        <v>6</v>
      </c>
      <c r="J674" s="84">
        <v>6</v>
      </c>
      <c r="K674" s="84">
        <v>8</v>
      </c>
      <c r="L674" s="84"/>
      <c r="M674" s="84"/>
      <c r="N674" s="56">
        <v>10</v>
      </c>
      <c r="O674" s="84">
        <v>0</v>
      </c>
      <c r="P674" s="84">
        <v>2</v>
      </c>
      <c r="Q674" s="84">
        <v>0</v>
      </c>
      <c r="R674" s="84">
        <v>2</v>
      </c>
      <c r="S674" s="84">
        <v>1</v>
      </c>
      <c r="T674" s="84">
        <v>0</v>
      </c>
      <c r="U674" s="84">
        <v>1</v>
      </c>
      <c r="V674" s="349">
        <v>0</v>
      </c>
      <c r="W674" s="84">
        <v>0</v>
      </c>
      <c r="X674" s="84">
        <v>2</v>
      </c>
      <c r="Y674" s="84"/>
      <c r="Z674" s="84"/>
      <c r="AA674" s="56">
        <v>10</v>
      </c>
    </row>
    <row r="675" spans="1:27" x14ac:dyDescent="0.2">
      <c r="A675" s="56">
        <v>11</v>
      </c>
      <c r="B675" s="84">
        <v>1</v>
      </c>
      <c r="C675" s="84">
        <v>1</v>
      </c>
      <c r="D675" s="84">
        <v>3</v>
      </c>
      <c r="E675" s="84">
        <v>3</v>
      </c>
      <c r="F675" s="84">
        <v>3</v>
      </c>
      <c r="G675" s="84">
        <v>4</v>
      </c>
      <c r="H675" s="84">
        <v>6</v>
      </c>
      <c r="I675" s="84">
        <v>7</v>
      </c>
      <c r="J675" s="84">
        <v>7</v>
      </c>
      <c r="K675" s="84">
        <v>8</v>
      </c>
      <c r="L675" s="84"/>
      <c r="M675" s="84"/>
      <c r="N675" s="56">
        <v>11</v>
      </c>
      <c r="O675" s="84">
        <v>1</v>
      </c>
      <c r="P675" s="84">
        <v>0</v>
      </c>
      <c r="Q675" s="84">
        <v>2</v>
      </c>
      <c r="R675" s="84">
        <v>0</v>
      </c>
      <c r="S675" s="84">
        <v>0</v>
      </c>
      <c r="T675" s="84">
        <v>1</v>
      </c>
      <c r="U675" s="84">
        <v>2</v>
      </c>
      <c r="V675" s="349">
        <v>1</v>
      </c>
      <c r="W675" s="84">
        <v>0</v>
      </c>
      <c r="X675" s="84">
        <v>1</v>
      </c>
      <c r="Y675" s="84"/>
      <c r="Z675" s="84"/>
      <c r="AA675" s="56">
        <v>11</v>
      </c>
    </row>
    <row r="676" spans="1:27" x14ac:dyDescent="0.2">
      <c r="A676" s="56">
        <v>12</v>
      </c>
      <c r="B676" s="84">
        <v>12</v>
      </c>
      <c r="C676" s="84">
        <v>18</v>
      </c>
      <c r="D676" s="84">
        <v>26</v>
      </c>
      <c r="E676" s="84">
        <v>52</v>
      </c>
      <c r="F676" s="84">
        <v>71</v>
      </c>
      <c r="G676" s="84">
        <v>84</v>
      </c>
      <c r="H676" s="84">
        <v>97</v>
      </c>
      <c r="I676" s="84">
        <v>108</v>
      </c>
      <c r="J676" s="84">
        <v>124</v>
      </c>
      <c r="K676" s="84">
        <v>145</v>
      </c>
      <c r="L676" s="84"/>
      <c r="M676" s="84"/>
      <c r="N676" s="56">
        <v>12</v>
      </c>
      <c r="O676" s="84">
        <v>12</v>
      </c>
      <c r="P676" s="84">
        <v>6</v>
      </c>
      <c r="Q676" s="84">
        <v>5</v>
      </c>
      <c r="R676" s="84">
        <v>25</v>
      </c>
      <c r="S676" s="84">
        <v>20</v>
      </c>
      <c r="T676" s="84">
        <v>13</v>
      </c>
      <c r="U676" s="84">
        <v>12</v>
      </c>
      <c r="V676" s="349">
        <v>11</v>
      </c>
      <c r="W676" s="84">
        <v>16</v>
      </c>
      <c r="X676" s="84">
        <v>21</v>
      </c>
      <c r="Y676" s="84"/>
      <c r="Z676" s="84"/>
      <c r="AA676" s="56">
        <v>12</v>
      </c>
    </row>
    <row r="677" spans="1:27" x14ac:dyDescent="0.2">
      <c r="A677" s="56">
        <v>13</v>
      </c>
      <c r="B677" s="84">
        <v>1</v>
      </c>
      <c r="C677" s="84">
        <v>1</v>
      </c>
      <c r="D677" s="84">
        <v>2</v>
      </c>
      <c r="E677" s="84">
        <v>6</v>
      </c>
      <c r="F677" s="84">
        <v>10</v>
      </c>
      <c r="G677" s="84">
        <v>12</v>
      </c>
      <c r="H677" s="84">
        <v>12</v>
      </c>
      <c r="I677" s="84">
        <v>13</v>
      </c>
      <c r="J677" s="84">
        <v>12</v>
      </c>
      <c r="K677" s="84">
        <v>13</v>
      </c>
      <c r="L677" s="84"/>
      <c r="M677" s="84"/>
      <c r="N677" s="56">
        <v>13</v>
      </c>
      <c r="O677" s="84">
        <v>1</v>
      </c>
      <c r="P677" s="84">
        <v>0</v>
      </c>
      <c r="Q677" s="84">
        <v>1</v>
      </c>
      <c r="R677" s="84">
        <v>4</v>
      </c>
      <c r="S677" s="84">
        <v>4</v>
      </c>
      <c r="T677" s="84">
        <v>2</v>
      </c>
      <c r="U677" s="84">
        <v>0</v>
      </c>
      <c r="V677" s="349">
        <v>1</v>
      </c>
      <c r="W677" s="84">
        <v>0</v>
      </c>
      <c r="X677" s="84">
        <v>1</v>
      </c>
      <c r="Y677" s="84"/>
      <c r="Z677" s="84"/>
      <c r="AA677" s="56">
        <v>13</v>
      </c>
    </row>
    <row r="678" spans="1:27" x14ac:dyDescent="0.2">
      <c r="A678" s="56">
        <v>14</v>
      </c>
      <c r="B678" s="84">
        <v>2</v>
      </c>
      <c r="C678" s="84">
        <v>5</v>
      </c>
      <c r="D678" s="84">
        <v>12</v>
      </c>
      <c r="E678" s="84">
        <v>15</v>
      </c>
      <c r="F678" s="84">
        <v>18</v>
      </c>
      <c r="G678" s="84">
        <v>21</v>
      </c>
      <c r="H678" s="84">
        <v>26</v>
      </c>
      <c r="I678" s="84">
        <v>30</v>
      </c>
      <c r="J678" s="84">
        <v>35</v>
      </c>
      <c r="K678" s="84">
        <v>41</v>
      </c>
      <c r="L678" s="84"/>
      <c r="M678" s="84"/>
      <c r="N678" s="56">
        <v>14</v>
      </c>
      <c r="O678" s="84">
        <v>2</v>
      </c>
      <c r="P678" s="84">
        <v>3</v>
      </c>
      <c r="Q678" s="84">
        <v>7</v>
      </c>
      <c r="R678" s="84">
        <v>3</v>
      </c>
      <c r="S678" s="84">
        <v>2</v>
      </c>
      <c r="T678" s="84">
        <v>3</v>
      </c>
      <c r="U678" s="84">
        <v>5</v>
      </c>
      <c r="V678" s="349">
        <v>4</v>
      </c>
      <c r="W678" s="84">
        <v>5</v>
      </c>
      <c r="X678" s="84">
        <v>6</v>
      </c>
      <c r="Y678" s="84"/>
      <c r="Z678" s="84"/>
      <c r="AA678" s="56">
        <v>14</v>
      </c>
    </row>
    <row r="679" spans="1:27" x14ac:dyDescent="0.2">
      <c r="A679" s="56">
        <v>15</v>
      </c>
      <c r="B679" s="84">
        <v>2</v>
      </c>
      <c r="C679" s="84">
        <v>12</v>
      </c>
      <c r="D679" s="84">
        <v>67</v>
      </c>
      <c r="E679" s="84">
        <v>68</v>
      </c>
      <c r="F679" s="84">
        <v>72</v>
      </c>
      <c r="G679" s="84">
        <v>77</v>
      </c>
      <c r="H679" s="84">
        <v>77</v>
      </c>
      <c r="I679" s="84">
        <v>78</v>
      </c>
      <c r="J679" s="84">
        <v>86</v>
      </c>
      <c r="K679" s="84">
        <v>89</v>
      </c>
      <c r="L679" s="84"/>
      <c r="M679" s="84"/>
      <c r="N679" s="56">
        <v>15</v>
      </c>
      <c r="O679" s="84">
        <v>2</v>
      </c>
      <c r="P679" s="84">
        <v>10</v>
      </c>
      <c r="Q679" s="84">
        <v>4</v>
      </c>
      <c r="R679" s="84">
        <v>1</v>
      </c>
      <c r="S679" s="84">
        <v>4</v>
      </c>
      <c r="T679" s="84">
        <v>5</v>
      </c>
      <c r="U679" s="84">
        <v>0</v>
      </c>
      <c r="V679" s="349">
        <v>1</v>
      </c>
      <c r="W679" s="84">
        <v>8</v>
      </c>
      <c r="X679" s="84">
        <v>3</v>
      </c>
      <c r="Y679" s="84"/>
      <c r="Z679" s="84"/>
      <c r="AA679" s="56">
        <v>15</v>
      </c>
    </row>
    <row r="680" spans="1:27" x14ac:dyDescent="0.2">
      <c r="A680" s="56">
        <v>16</v>
      </c>
      <c r="B680" s="84">
        <v>0</v>
      </c>
      <c r="C680" s="84">
        <v>0</v>
      </c>
      <c r="D680" s="84">
        <v>1</v>
      </c>
      <c r="E680" s="84">
        <v>3</v>
      </c>
      <c r="F680" s="84">
        <v>3</v>
      </c>
      <c r="G680" s="84">
        <v>3</v>
      </c>
      <c r="H680" s="84">
        <v>3</v>
      </c>
      <c r="I680" s="84">
        <v>4</v>
      </c>
      <c r="J680" s="84">
        <v>4</v>
      </c>
      <c r="K680" s="84">
        <v>4</v>
      </c>
      <c r="L680" s="84"/>
      <c r="M680" s="84"/>
      <c r="N680" s="56">
        <v>16</v>
      </c>
      <c r="O680" s="84">
        <v>0</v>
      </c>
      <c r="P680" s="84">
        <v>0</v>
      </c>
      <c r="Q680" s="84">
        <v>1</v>
      </c>
      <c r="R680" s="84">
        <v>2</v>
      </c>
      <c r="S680" s="84">
        <v>0</v>
      </c>
      <c r="T680" s="84">
        <v>0</v>
      </c>
      <c r="U680" s="84">
        <v>0</v>
      </c>
      <c r="V680" s="349">
        <v>1</v>
      </c>
      <c r="W680" s="84">
        <v>0</v>
      </c>
      <c r="X680" s="84">
        <v>0</v>
      </c>
      <c r="Y680" s="84"/>
      <c r="Z680" s="84"/>
      <c r="AA680" s="56">
        <v>16</v>
      </c>
    </row>
    <row r="681" spans="1:27" x14ac:dyDescent="0.2">
      <c r="A681" s="56">
        <v>17</v>
      </c>
      <c r="B681" s="84">
        <v>28</v>
      </c>
      <c r="C681" s="84">
        <v>54</v>
      </c>
      <c r="D681" s="84">
        <v>57</v>
      </c>
      <c r="E681" s="84">
        <v>75</v>
      </c>
      <c r="F681" s="84">
        <v>78</v>
      </c>
      <c r="G681" s="84">
        <v>84</v>
      </c>
      <c r="H681" s="84">
        <v>89</v>
      </c>
      <c r="I681" s="84">
        <v>92</v>
      </c>
      <c r="J681" s="84">
        <v>102</v>
      </c>
      <c r="K681" s="84">
        <v>106</v>
      </c>
      <c r="L681" s="84"/>
      <c r="M681" s="84"/>
      <c r="N681" s="56">
        <v>17</v>
      </c>
      <c r="O681" s="84">
        <v>28</v>
      </c>
      <c r="P681" s="84">
        <v>26</v>
      </c>
      <c r="Q681" s="84">
        <v>2</v>
      </c>
      <c r="R681" s="84">
        <v>17</v>
      </c>
      <c r="S681" s="84">
        <v>3</v>
      </c>
      <c r="T681" s="84">
        <v>3</v>
      </c>
      <c r="U681" s="84">
        <v>2</v>
      </c>
      <c r="V681" s="349">
        <v>1</v>
      </c>
      <c r="W681" s="84">
        <v>3</v>
      </c>
      <c r="X681" s="84">
        <v>3</v>
      </c>
      <c r="Y681" s="84"/>
      <c r="Z681" s="84"/>
      <c r="AA681" s="56">
        <v>17</v>
      </c>
    </row>
    <row r="682" spans="1:27" x14ac:dyDescent="0.2">
      <c r="A682" s="56">
        <v>18</v>
      </c>
      <c r="B682" s="84">
        <v>1</v>
      </c>
      <c r="C682" s="84">
        <v>1</v>
      </c>
      <c r="D682" s="84">
        <v>1</v>
      </c>
      <c r="E682" s="84">
        <v>3</v>
      </c>
      <c r="F682" s="84">
        <v>3</v>
      </c>
      <c r="G682" s="84">
        <v>3</v>
      </c>
      <c r="H682" s="84">
        <v>4</v>
      </c>
      <c r="I682" s="84">
        <v>6</v>
      </c>
      <c r="J682" s="84">
        <v>6</v>
      </c>
      <c r="K682" s="84">
        <v>7</v>
      </c>
      <c r="L682" s="84"/>
      <c r="M682" s="84"/>
      <c r="N682" s="56">
        <v>18</v>
      </c>
      <c r="O682" s="84">
        <v>1</v>
      </c>
      <c r="P682" s="84">
        <v>0</v>
      </c>
      <c r="Q682" s="84">
        <v>0</v>
      </c>
      <c r="R682" s="84">
        <v>2</v>
      </c>
      <c r="S682" s="84">
        <v>0</v>
      </c>
      <c r="T682" s="84">
        <v>0</v>
      </c>
      <c r="U682" s="84">
        <v>1</v>
      </c>
      <c r="V682" s="349">
        <v>2</v>
      </c>
      <c r="W682" s="84">
        <v>0</v>
      </c>
      <c r="X682" s="84">
        <v>1</v>
      </c>
      <c r="Y682" s="84"/>
      <c r="Z682" s="84"/>
      <c r="AA682" s="56">
        <v>18</v>
      </c>
    </row>
    <row r="683" spans="1:27" x14ac:dyDescent="0.2">
      <c r="A683" s="56">
        <v>19</v>
      </c>
      <c r="B683" s="84">
        <v>1</v>
      </c>
      <c r="C683" s="84">
        <v>1</v>
      </c>
      <c r="D683" s="84">
        <v>20</v>
      </c>
      <c r="E683" s="84">
        <v>22</v>
      </c>
      <c r="F683" s="84">
        <v>22</v>
      </c>
      <c r="G683" s="84">
        <v>24</v>
      </c>
      <c r="H683" s="84">
        <v>27</v>
      </c>
      <c r="I683" s="84">
        <v>28</v>
      </c>
      <c r="J683" s="84">
        <v>29</v>
      </c>
      <c r="K683" s="84">
        <v>29</v>
      </c>
      <c r="L683" s="84"/>
      <c r="M683" s="84"/>
      <c r="N683" s="56">
        <v>19</v>
      </c>
      <c r="O683" s="84">
        <v>1</v>
      </c>
      <c r="P683" s="84">
        <v>0</v>
      </c>
      <c r="Q683" s="84">
        <v>19</v>
      </c>
      <c r="R683" s="84">
        <v>2</v>
      </c>
      <c r="S683" s="84">
        <v>0</v>
      </c>
      <c r="T683" s="84">
        <v>2</v>
      </c>
      <c r="U683" s="84">
        <v>3</v>
      </c>
      <c r="V683" s="349">
        <v>1</v>
      </c>
      <c r="W683" s="84">
        <v>1</v>
      </c>
      <c r="X683" s="84">
        <v>0</v>
      </c>
      <c r="Y683" s="84"/>
      <c r="Z683" s="84"/>
      <c r="AA683" s="56">
        <v>19</v>
      </c>
    </row>
    <row r="684" spans="1:27" x14ac:dyDescent="0.2">
      <c r="A684" s="56">
        <v>20</v>
      </c>
      <c r="B684" s="84">
        <v>1</v>
      </c>
      <c r="C684" s="84">
        <v>1</v>
      </c>
      <c r="D684" s="84">
        <v>2</v>
      </c>
      <c r="E684" s="84">
        <v>4</v>
      </c>
      <c r="F684" s="84">
        <v>8</v>
      </c>
      <c r="G684" s="84">
        <v>9</v>
      </c>
      <c r="H684" s="84">
        <v>14</v>
      </c>
      <c r="I684" s="84">
        <v>16</v>
      </c>
      <c r="J684" s="84">
        <v>17</v>
      </c>
      <c r="K684" s="84">
        <v>22</v>
      </c>
      <c r="L684" s="84"/>
      <c r="M684" s="84"/>
      <c r="N684" s="56">
        <v>20</v>
      </c>
      <c r="O684" s="84">
        <v>1</v>
      </c>
      <c r="P684" s="84">
        <v>0</v>
      </c>
      <c r="Q684" s="84">
        <v>1</v>
      </c>
      <c r="R684" s="84">
        <v>2</v>
      </c>
      <c r="S684" s="84">
        <v>4</v>
      </c>
      <c r="T684" s="84">
        <v>1</v>
      </c>
      <c r="U684" s="84">
        <v>5</v>
      </c>
      <c r="V684" s="349">
        <v>2</v>
      </c>
      <c r="W684" s="84">
        <v>1</v>
      </c>
      <c r="X684" s="84">
        <v>5</v>
      </c>
      <c r="Y684" s="84"/>
      <c r="Z684" s="84"/>
      <c r="AA684" s="56">
        <v>20</v>
      </c>
    </row>
    <row r="685" spans="1:27" x14ac:dyDescent="0.2">
      <c r="A685" s="56">
        <v>21</v>
      </c>
      <c r="B685" s="84">
        <v>1</v>
      </c>
      <c r="C685" s="84">
        <v>7</v>
      </c>
      <c r="D685" s="84">
        <v>10</v>
      </c>
      <c r="E685" s="84">
        <v>12</v>
      </c>
      <c r="F685" s="84">
        <v>12</v>
      </c>
      <c r="G685" s="84">
        <v>15</v>
      </c>
      <c r="H685" s="84">
        <v>15</v>
      </c>
      <c r="I685" s="84">
        <v>22</v>
      </c>
      <c r="J685" s="84">
        <v>32</v>
      </c>
      <c r="K685" s="84">
        <v>37</v>
      </c>
      <c r="L685" s="84"/>
      <c r="M685" s="84"/>
      <c r="N685" s="56">
        <v>21</v>
      </c>
      <c r="O685" s="84">
        <v>1</v>
      </c>
      <c r="P685" s="84">
        <v>6</v>
      </c>
      <c r="Q685" s="84">
        <v>2</v>
      </c>
      <c r="R685" s="84">
        <v>1</v>
      </c>
      <c r="S685" s="84">
        <v>0</v>
      </c>
      <c r="T685" s="84">
        <v>2</v>
      </c>
      <c r="U685" s="84">
        <v>0</v>
      </c>
      <c r="V685" s="349">
        <v>7</v>
      </c>
      <c r="W685" s="84">
        <v>10</v>
      </c>
      <c r="X685" s="84">
        <v>5</v>
      </c>
      <c r="Y685" s="84"/>
      <c r="Z685" s="84"/>
      <c r="AA685" s="56">
        <v>21</v>
      </c>
    </row>
    <row r="686" spans="1:27" x14ac:dyDescent="0.2">
      <c r="A686" s="56">
        <v>22</v>
      </c>
      <c r="B686" s="84">
        <v>20</v>
      </c>
      <c r="C686" s="84">
        <v>128</v>
      </c>
      <c r="D686" s="84">
        <v>138</v>
      </c>
      <c r="E686" s="84">
        <v>176</v>
      </c>
      <c r="F686" s="84">
        <v>188</v>
      </c>
      <c r="G686" s="84">
        <v>193</v>
      </c>
      <c r="H686" s="84">
        <v>207</v>
      </c>
      <c r="I686" s="84">
        <v>210</v>
      </c>
      <c r="J686" s="84">
        <v>225</v>
      </c>
      <c r="K686" s="84">
        <v>236</v>
      </c>
      <c r="L686" s="84"/>
      <c r="M686" s="84"/>
      <c r="N686" s="56">
        <v>22</v>
      </c>
      <c r="O686" s="84">
        <v>20</v>
      </c>
      <c r="P686" s="84">
        <v>108</v>
      </c>
      <c r="Q686" s="84">
        <v>10</v>
      </c>
      <c r="R686" s="84">
        <v>38</v>
      </c>
      <c r="S686" s="84">
        <v>12</v>
      </c>
      <c r="T686" s="84">
        <v>5</v>
      </c>
      <c r="U686" s="84">
        <v>14</v>
      </c>
      <c r="V686" s="349">
        <v>3</v>
      </c>
      <c r="W686" s="84">
        <v>15</v>
      </c>
      <c r="X686" s="84">
        <v>11</v>
      </c>
      <c r="Y686" s="84"/>
      <c r="Z686" s="84"/>
      <c r="AA686" s="56">
        <v>22</v>
      </c>
    </row>
    <row r="687" spans="1:27" x14ac:dyDescent="0.2">
      <c r="A687" s="56">
        <v>23</v>
      </c>
      <c r="B687" s="84">
        <v>48</v>
      </c>
      <c r="C687" s="84">
        <v>78</v>
      </c>
      <c r="D687" s="84">
        <v>95</v>
      </c>
      <c r="E687" s="84">
        <v>119</v>
      </c>
      <c r="F687" s="84">
        <v>137</v>
      </c>
      <c r="G687" s="84">
        <v>148</v>
      </c>
      <c r="H687" s="84">
        <v>164</v>
      </c>
      <c r="I687" s="84">
        <v>178</v>
      </c>
      <c r="J687" s="84">
        <v>200</v>
      </c>
      <c r="K687" s="84">
        <v>221</v>
      </c>
      <c r="L687" s="84"/>
      <c r="M687" s="84"/>
      <c r="N687" s="56">
        <v>23</v>
      </c>
      <c r="O687" s="84">
        <v>48</v>
      </c>
      <c r="P687" s="84">
        <v>28</v>
      </c>
      <c r="Q687" s="84">
        <v>16</v>
      </c>
      <c r="R687" s="84">
        <v>24</v>
      </c>
      <c r="S687" s="84">
        <v>17</v>
      </c>
      <c r="T687" s="84">
        <v>11</v>
      </c>
      <c r="U687" s="84">
        <v>16</v>
      </c>
      <c r="V687" s="349">
        <v>14</v>
      </c>
      <c r="W687" s="84">
        <v>21</v>
      </c>
      <c r="X687" s="84">
        <v>21</v>
      </c>
      <c r="Y687" s="84"/>
      <c r="Z687" s="84"/>
      <c r="AA687" s="56">
        <v>23</v>
      </c>
    </row>
    <row r="688" spans="1:27" s="298" customFormat="1" x14ac:dyDescent="0.2">
      <c r="A688" s="56">
        <v>24</v>
      </c>
      <c r="B688" s="84">
        <v>49</v>
      </c>
      <c r="C688" s="84">
        <v>86</v>
      </c>
      <c r="D688" s="84">
        <v>115</v>
      </c>
      <c r="E688" s="84">
        <v>130</v>
      </c>
      <c r="F688" s="84">
        <v>137</v>
      </c>
      <c r="G688" s="84">
        <v>144</v>
      </c>
      <c r="H688" s="84">
        <v>151</v>
      </c>
      <c r="I688" s="84">
        <v>155</v>
      </c>
      <c r="J688" s="84">
        <v>160</v>
      </c>
      <c r="K688" s="84">
        <v>160</v>
      </c>
      <c r="L688" s="84"/>
      <c r="M688" s="84"/>
      <c r="N688" s="56">
        <v>24</v>
      </c>
      <c r="O688" s="84">
        <v>49</v>
      </c>
      <c r="P688" s="84">
        <v>35</v>
      </c>
      <c r="Q688" s="84">
        <v>29</v>
      </c>
      <c r="R688" s="84">
        <v>12</v>
      </c>
      <c r="S688" s="84">
        <v>6</v>
      </c>
      <c r="T688" s="84">
        <v>6</v>
      </c>
      <c r="U688" s="84">
        <v>6</v>
      </c>
      <c r="V688" s="349">
        <v>4</v>
      </c>
      <c r="W688" s="84">
        <v>4</v>
      </c>
      <c r="X688" s="84">
        <v>0</v>
      </c>
      <c r="Y688" s="84"/>
      <c r="Z688" s="84"/>
      <c r="AA688" s="56">
        <v>24</v>
      </c>
    </row>
    <row r="689" spans="1:28" x14ac:dyDescent="0.2">
      <c r="A689" s="72" t="s">
        <v>2</v>
      </c>
      <c r="B689" s="84">
        <v>202</v>
      </c>
      <c r="C689" s="84">
        <v>499</v>
      </c>
      <c r="D689" s="84">
        <v>688</v>
      </c>
      <c r="E689" s="84">
        <v>887</v>
      </c>
      <c r="F689" s="84">
        <v>967</v>
      </c>
      <c r="G689" s="84">
        <v>1074</v>
      </c>
      <c r="H689" s="84">
        <v>1161</v>
      </c>
      <c r="I689" s="84">
        <v>1222</v>
      </c>
      <c r="J689" s="84">
        <v>1331</v>
      </c>
      <c r="K689" s="84">
        <v>1415</v>
      </c>
      <c r="L689" s="84"/>
      <c r="M689" s="84"/>
      <c r="N689" s="72" t="s">
        <v>2</v>
      </c>
      <c r="O689" s="84">
        <v>202</v>
      </c>
      <c r="P689" s="84">
        <v>293</v>
      </c>
      <c r="Q689" s="84">
        <v>132</v>
      </c>
      <c r="R689" s="84">
        <v>192</v>
      </c>
      <c r="S689" s="84">
        <v>78</v>
      </c>
      <c r="T689" s="84">
        <v>101</v>
      </c>
      <c r="U689" s="84">
        <v>77</v>
      </c>
      <c r="V689" s="349">
        <v>63</v>
      </c>
      <c r="W689" s="84">
        <v>100</v>
      </c>
      <c r="X689" s="84">
        <v>82</v>
      </c>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1</v>
      </c>
      <c r="C695" s="84">
        <v>11</v>
      </c>
      <c r="D695" s="84">
        <v>24</v>
      </c>
      <c r="E695" s="84">
        <v>32</v>
      </c>
      <c r="F695" s="84">
        <v>33</v>
      </c>
      <c r="G695" s="84">
        <v>33</v>
      </c>
      <c r="H695" s="84">
        <v>39</v>
      </c>
      <c r="I695" s="84">
        <v>41</v>
      </c>
      <c r="J695" s="84">
        <v>44</v>
      </c>
      <c r="K695" s="84">
        <v>45</v>
      </c>
      <c r="L695" s="84"/>
      <c r="M695" s="84"/>
      <c r="N695" s="140">
        <v>1</v>
      </c>
      <c r="O695" s="84">
        <v>1</v>
      </c>
      <c r="P695" s="84">
        <v>11</v>
      </c>
      <c r="Q695" s="84">
        <v>13</v>
      </c>
      <c r="R695" s="84">
        <v>8</v>
      </c>
      <c r="S695" s="84">
        <v>1</v>
      </c>
      <c r="T695" s="84">
        <v>0</v>
      </c>
      <c r="U695" s="84">
        <v>6</v>
      </c>
      <c r="V695" s="349">
        <v>2</v>
      </c>
      <c r="W695" s="84">
        <v>3</v>
      </c>
      <c r="X695" s="84">
        <v>1</v>
      </c>
      <c r="Y695" s="84"/>
      <c r="Z695" s="84"/>
      <c r="AA695" s="65">
        <v>1</v>
      </c>
    </row>
    <row r="696" spans="1:28" x14ac:dyDescent="0.2">
      <c r="A696" s="65">
        <v>2</v>
      </c>
      <c r="B696" s="84">
        <v>5</v>
      </c>
      <c r="C696" s="84">
        <v>12</v>
      </c>
      <c r="D696" s="84">
        <v>27</v>
      </c>
      <c r="E696" s="84">
        <v>30</v>
      </c>
      <c r="F696" s="84">
        <v>30</v>
      </c>
      <c r="G696" s="84">
        <v>33</v>
      </c>
      <c r="H696" s="84">
        <v>34</v>
      </c>
      <c r="I696" s="84">
        <v>35</v>
      </c>
      <c r="J696" s="84">
        <v>36</v>
      </c>
      <c r="K696" s="84">
        <v>37</v>
      </c>
      <c r="L696" s="84"/>
      <c r="M696" s="84"/>
      <c r="N696" s="140">
        <v>2</v>
      </c>
      <c r="O696" s="84">
        <v>5</v>
      </c>
      <c r="P696" s="84">
        <v>7</v>
      </c>
      <c r="Q696" s="84">
        <v>15</v>
      </c>
      <c r="R696" s="84">
        <v>3</v>
      </c>
      <c r="S696" s="84">
        <v>0</v>
      </c>
      <c r="T696" s="84">
        <v>3</v>
      </c>
      <c r="U696" s="84">
        <v>1</v>
      </c>
      <c r="V696" s="349">
        <v>1</v>
      </c>
      <c r="W696" s="84">
        <v>1</v>
      </c>
      <c r="X696" s="84">
        <v>1</v>
      </c>
      <c r="Y696" s="84"/>
      <c r="Z696" s="84"/>
      <c r="AA696" s="65">
        <v>2</v>
      </c>
    </row>
    <row r="697" spans="1:28" x14ac:dyDescent="0.2">
      <c r="A697" s="65">
        <v>3</v>
      </c>
      <c r="B697" s="84">
        <v>0</v>
      </c>
      <c r="C697" s="84">
        <v>0</v>
      </c>
      <c r="D697" s="84">
        <v>0</v>
      </c>
      <c r="E697" s="84">
        <v>0</v>
      </c>
      <c r="F697" s="84">
        <v>0</v>
      </c>
      <c r="G697" s="84">
        <v>0</v>
      </c>
      <c r="H697" s="84">
        <v>0</v>
      </c>
      <c r="I697" s="84">
        <v>0</v>
      </c>
      <c r="J697" s="84">
        <v>0</v>
      </c>
      <c r="K697" s="84">
        <v>0</v>
      </c>
      <c r="L697" s="84"/>
      <c r="M697" s="84"/>
      <c r="N697" s="140">
        <v>3</v>
      </c>
      <c r="O697" s="84">
        <v>0</v>
      </c>
      <c r="P697" s="84">
        <v>0</v>
      </c>
      <c r="Q697" s="84">
        <v>0</v>
      </c>
      <c r="R697" s="84">
        <v>0</v>
      </c>
      <c r="S697" s="84">
        <v>0</v>
      </c>
      <c r="T697" s="84">
        <v>0</v>
      </c>
      <c r="U697" s="84">
        <v>0</v>
      </c>
      <c r="V697" s="349">
        <v>0</v>
      </c>
      <c r="W697" s="84">
        <v>0</v>
      </c>
      <c r="X697" s="84">
        <v>0</v>
      </c>
      <c r="Y697" s="84"/>
      <c r="Z697" s="84"/>
      <c r="AA697" s="65">
        <v>3</v>
      </c>
    </row>
    <row r="698" spans="1:28" x14ac:dyDescent="0.2">
      <c r="A698" s="65">
        <v>4</v>
      </c>
      <c r="B698" s="84">
        <v>7</v>
      </c>
      <c r="C698" s="84">
        <v>20</v>
      </c>
      <c r="D698" s="84">
        <v>24</v>
      </c>
      <c r="E698" s="84">
        <v>24</v>
      </c>
      <c r="F698" s="84">
        <v>24</v>
      </c>
      <c r="G698" s="84">
        <v>24</v>
      </c>
      <c r="H698" s="84">
        <v>24</v>
      </c>
      <c r="I698" s="84">
        <v>3</v>
      </c>
      <c r="J698" s="84">
        <v>3</v>
      </c>
      <c r="K698" s="84">
        <v>2</v>
      </c>
      <c r="L698" s="84"/>
      <c r="M698" s="84"/>
      <c r="N698" s="140">
        <v>4</v>
      </c>
      <c r="O698" s="84">
        <v>7</v>
      </c>
      <c r="P698" s="84">
        <v>1</v>
      </c>
      <c r="Q698" s="84">
        <v>0</v>
      </c>
      <c r="R698" s="84">
        <v>0</v>
      </c>
      <c r="S698" s="84">
        <v>0</v>
      </c>
      <c r="T698" s="84">
        <v>0</v>
      </c>
      <c r="U698" s="84">
        <v>0</v>
      </c>
      <c r="V698" s="349">
        <v>2</v>
      </c>
      <c r="W698" s="84">
        <v>0</v>
      </c>
      <c r="X698" s="84">
        <v>0</v>
      </c>
      <c r="Y698" s="84"/>
      <c r="Z698" s="84"/>
      <c r="AA698" s="65">
        <v>4</v>
      </c>
    </row>
    <row r="699" spans="1:28" x14ac:dyDescent="0.2">
      <c r="A699" s="65">
        <v>5</v>
      </c>
      <c r="B699" s="84">
        <v>14</v>
      </c>
      <c r="C699" s="84">
        <v>57</v>
      </c>
      <c r="D699" s="84">
        <v>59</v>
      </c>
      <c r="E699" s="84">
        <v>166</v>
      </c>
      <c r="F699" s="84">
        <v>166</v>
      </c>
      <c r="G699" s="84">
        <v>166</v>
      </c>
      <c r="H699" s="84">
        <v>166</v>
      </c>
      <c r="I699" s="84">
        <v>166</v>
      </c>
      <c r="J699" s="84">
        <v>166</v>
      </c>
      <c r="K699" s="84">
        <v>166</v>
      </c>
      <c r="L699" s="84"/>
      <c r="M699" s="84"/>
      <c r="N699" s="140">
        <v>5</v>
      </c>
      <c r="O699" s="84">
        <v>14</v>
      </c>
      <c r="P699" s="84">
        <v>43</v>
      </c>
      <c r="Q699" s="84">
        <v>2</v>
      </c>
      <c r="R699" s="84">
        <v>107</v>
      </c>
      <c r="S699" s="84">
        <v>0</v>
      </c>
      <c r="T699" s="84">
        <v>0</v>
      </c>
      <c r="U699" s="84">
        <v>0</v>
      </c>
      <c r="V699" s="349">
        <v>0</v>
      </c>
      <c r="W699" s="84">
        <v>0</v>
      </c>
      <c r="X699" s="84">
        <v>0</v>
      </c>
      <c r="Y699" s="84"/>
      <c r="Z699" s="84"/>
      <c r="AA699" s="65">
        <v>5</v>
      </c>
    </row>
    <row r="700" spans="1:28" x14ac:dyDescent="0.2">
      <c r="A700" s="65">
        <v>6</v>
      </c>
      <c r="B700" s="84">
        <v>0</v>
      </c>
      <c r="C700" s="84">
        <v>7</v>
      </c>
      <c r="D700" s="84">
        <v>11</v>
      </c>
      <c r="E700" s="84">
        <v>14</v>
      </c>
      <c r="F700" s="84">
        <v>15</v>
      </c>
      <c r="G700" s="84">
        <v>15</v>
      </c>
      <c r="H700" s="84">
        <v>15</v>
      </c>
      <c r="I700" s="84">
        <v>17</v>
      </c>
      <c r="J700" s="84">
        <v>17</v>
      </c>
      <c r="K700" s="84">
        <v>17</v>
      </c>
      <c r="L700" s="84"/>
      <c r="M700" s="84"/>
      <c r="N700" s="140">
        <v>6</v>
      </c>
      <c r="O700" s="84">
        <v>0</v>
      </c>
      <c r="P700" s="84">
        <v>7</v>
      </c>
      <c r="Q700" s="84">
        <v>3</v>
      </c>
      <c r="R700" s="84">
        <v>3</v>
      </c>
      <c r="S700" s="84">
        <v>1</v>
      </c>
      <c r="T700" s="84">
        <v>0</v>
      </c>
      <c r="U700" s="84">
        <v>0</v>
      </c>
      <c r="V700" s="349">
        <v>2</v>
      </c>
      <c r="W700" s="84">
        <v>0</v>
      </c>
      <c r="X700" s="84">
        <v>0</v>
      </c>
      <c r="Y700" s="84"/>
      <c r="Z700" s="84"/>
      <c r="AA700" s="65">
        <v>6</v>
      </c>
    </row>
    <row r="701" spans="1:28" x14ac:dyDescent="0.2">
      <c r="A701" s="65">
        <v>7</v>
      </c>
      <c r="B701" s="84">
        <v>0</v>
      </c>
      <c r="C701" s="84">
        <v>1</v>
      </c>
      <c r="D701" s="84">
        <v>2</v>
      </c>
      <c r="E701" s="84">
        <v>4</v>
      </c>
      <c r="F701" s="84">
        <v>6</v>
      </c>
      <c r="G701" s="84">
        <v>11</v>
      </c>
      <c r="H701" s="84">
        <v>11</v>
      </c>
      <c r="I701" s="84">
        <v>14</v>
      </c>
      <c r="J701" s="84">
        <v>16</v>
      </c>
      <c r="K701" s="84">
        <v>16</v>
      </c>
      <c r="L701" s="84"/>
      <c r="M701" s="84"/>
      <c r="N701" s="140">
        <v>7</v>
      </c>
      <c r="O701" s="84">
        <v>0</v>
      </c>
      <c r="P701" s="84">
        <v>1</v>
      </c>
      <c r="Q701" s="84">
        <v>1</v>
      </c>
      <c r="R701" s="84">
        <v>2</v>
      </c>
      <c r="S701" s="84">
        <v>2</v>
      </c>
      <c r="T701" s="84">
        <v>5</v>
      </c>
      <c r="U701" s="84">
        <v>0</v>
      </c>
      <c r="V701" s="349">
        <v>3</v>
      </c>
      <c r="W701" s="84">
        <v>2</v>
      </c>
      <c r="X701" s="84">
        <v>0</v>
      </c>
      <c r="Y701" s="84"/>
      <c r="Z701" s="84"/>
      <c r="AA701" s="65">
        <v>7</v>
      </c>
    </row>
    <row r="702" spans="1:28" x14ac:dyDescent="0.2">
      <c r="A702" s="65">
        <v>8</v>
      </c>
      <c r="B702" s="84">
        <v>13</v>
      </c>
      <c r="C702" s="84">
        <v>14</v>
      </c>
      <c r="D702" s="84">
        <v>16</v>
      </c>
      <c r="E702" s="84">
        <v>16</v>
      </c>
      <c r="F702" s="84">
        <v>17</v>
      </c>
      <c r="G702" s="84">
        <v>28</v>
      </c>
      <c r="H702" s="84">
        <v>32</v>
      </c>
      <c r="I702" s="84">
        <v>33</v>
      </c>
      <c r="J702" s="84">
        <v>34</v>
      </c>
      <c r="K702" s="84">
        <v>34</v>
      </c>
      <c r="L702" s="84"/>
      <c r="M702" s="84"/>
      <c r="N702" s="140">
        <v>8</v>
      </c>
      <c r="O702" s="84">
        <v>13</v>
      </c>
      <c r="P702" s="84">
        <v>1</v>
      </c>
      <c r="Q702" s="84">
        <v>2</v>
      </c>
      <c r="R702" s="84">
        <v>0</v>
      </c>
      <c r="S702" s="84">
        <v>1</v>
      </c>
      <c r="T702" s="84">
        <v>2</v>
      </c>
      <c r="U702" s="84">
        <v>4</v>
      </c>
      <c r="V702" s="349">
        <v>1</v>
      </c>
      <c r="W702" s="84">
        <v>1</v>
      </c>
      <c r="X702" s="84">
        <v>0</v>
      </c>
      <c r="Y702" s="84"/>
      <c r="Z702" s="84"/>
      <c r="AA702" s="65">
        <v>8</v>
      </c>
    </row>
    <row r="703" spans="1:28" x14ac:dyDescent="0.2">
      <c r="A703" s="65">
        <v>9</v>
      </c>
      <c r="B703" s="84">
        <v>0</v>
      </c>
      <c r="C703" s="84">
        <v>0</v>
      </c>
      <c r="D703" s="84">
        <v>0</v>
      </c>
      <c r="E703" s="84">
        <v>0</v>
      </c>
      <c r="F703" s="84">
        <v>0</v>
      </c>
      <c r="G703" s="84">
        <v>39</v>
      </c>
      <c r="H703" s="84">
        <v>39</v>
      </c>
      <c r="I703" s="84">
        <v>39</v>
      </c>
      <c r="J703" s="84">
        <v>48</v>
      </c>
      <c r="K703" s="84">
        <v>48</v>
      </c>
      <c r="L703" s="84"/>
      <c r="M703" s="84"/>
      <c r="N703" s="140">
        <v>9</v>
      </c>
      <c r="O703" s="84">
        <v>0</v>
      </c>
      <c r="P703" s="84">
        <v>0</v>
      </c>
      <c r="Q703" s="84">
        <v>0</v>
      </c>
      <c r="R703" s="84">
        <v>0</v>
      </c>
      <c r="S703" s="84">
        <v>0</v>
      </c>
      <c r="T703" s="84">
        <v>39</v>
      </c>
      <c r="U703" s="84">
        <v>0</v>
      </c>
      <c r="V703" s="349">
        <v>0</v>
      </c>
      <c r="W703" s="84">
        <v>9</v>
      </c>
      <c r="X703" s="84">
        <v>0</v>
      </c>
      <c r="Y703" s="84"/>
      <c r="Z703" s="84"/>
      <c r="AA703" s="65">
        <v>9</v>
      </c>
    </row>
    <row r="704" spans="1:28" x14ac:dyDescent="0.2">
      <c r="A704" s="65">
        <v>10</v>
      </c>
      <c r="B704" s="84">
        <v>0</v>
      </c>
      <c r="C704" s="84">
        <v>2</v>
      </c>
      <c r="D704" s="84">
        <v>2</v>
      </c>
      <c r="E704" s="84">
        <v>4</v>
      </c>
      <c r="F704" s="84">
        <v>5</v>
      </c>
      <c r="G704" s="84">
        <v>5</v>
      </c>
      <c r="H704" s="84">
        <v>6</v>
      </c>
      <c r="I704" s="84">
        <v>6</v>
      </c>
      <c r="J704" s="84">
        <v>6</v>
      </c>
      <c r="K704" s="84">
        <v>8</v>
      </c>
      <c r="L704" s="84"/>
      <c r="M704" s="84"/>
      <c r="N704" s="140">
        <v>10</v>
      </c>
      <c r="O704" s="84">
        <v>0</v>
      </c>
      <c r="P704" s="84">
        <v>2</v>
      </c>
      <c r="Q704" s="84">
        <v>0</v>
      </c>
      <c r="R704" s="84">
        <v>2</v>
      </c>
      <c r="S704" s="84">
        <v>1</v>
      </c>
      <c r="T704" s="84">
        <v>0</v>
      </c>
      <c r="U704" s="84">
        <v>1</v>
      </c>
      <c r="V704" s="349">
        <v>0</v>
      </c>
      <c r="W704" s="84">
        <v>0</v>
      </c>
      <c r="X704" s="84">
        <v>2</v>
      </c>
      <c r="Y704" s="84"/>
      <c r="Z704" s="84"/>
      <c r="AA704" s="65">
        <v>10</v>
      </c>
    </row>
    <row r="705" spans="1:28" x14ac:dyDescent="0.2">
      <c r="A705" s="65">
        <v>11</v>
      </c>
      <c r="B705" s="84">
        <v>1</v>
      </c>
      <c r="C705" s="84">
        <v>1</v>
      </c>
      <c r="D705" s="84">
        <v>3</v>
      </c>
      <c r="E705" s="84">
        <v>3</v>
      </c>
      <c r="F705" s="84">
        <v>3</v>
      </c>
      <c r="G705" s="84">
        <v>4</v>
      </c>
      <c r="H705" s="84">
        <v>6</v>
      </c>
      <c r="I705" s="84">
        <v>7</v>
      </c>
      <c r="J705" s="84">
        <v>7</v>
      </c>
      <c r="K705" s="84">
        <v>8</v>
      </c>
      <c r="L705" s="84"/>
      <c r="M705" s="84"/>
      <c r="N705" s="140">
        <v>11</v>
      </c>
      <c r="O705" s="84">
        <v>1</v>
      </c>
      <c r="P705" s="84">
        <v>0</v>
      </c>
      <c r="Q705" s="84">
        <v>2</v>
      </c>
      <c r="R705" s="84">
        <v>0</v>
      </c>
      <c r="S705" s="84">
        <v>0</v>
      </c>
      <c r="T705" s="84">
        <v>1</v>
      </c>
      <c r="U705" s="84">
        <v>2</v>
      </c>
      <c r="V705" s="349">
        <v>1</v>
      </c>
      <c r="W705" s="84">
        <v>0</v>
      </c>
      <c r="X705" s="84">
        <v>1</v>
      </c>
      <c r="Y705" s="84"/>
      <c r="Z705" s="84"/>
      <c r="AA705" s="65">
        <v>11</v>
      </c>
    </row>
    <row r="706" spans="1:28" x14ac:dyDescent="0.2">
      <c r="A706" s="65">
        <v>12</v>
      </c>
      <c r="B706" s="84">
        <v>15</v>
      </c>
      <c r="C706" s="84">
        <v>21</v>
      </c>
      <c r="D706" s="84">
        <v>31</v>
      </c>
      <c r="E706" s="84">
        <v>61</v>
      </c>
      <c r="F706" s="84">
        <v>80</v>
      </c>
      <c r="G706" s="84">
        <v>93</v>
      </c>
      <c r="H706" s="84">
        <v>106</v>
      </c>
      <c r="I706" s="84">
        <v>118</v>
      </c>
      <c r="J706" s="84">
        <v>134</v>
      </c>
      <c r="K706" s="84">
        <v>155</v>
      </c>
      <c r="L706" s="84"/>
      <c r="M706" s="84"/>
      <c r="N706" s="140">
        <v>12</v>
      </c>
      <c r="O706" s="84">
        <v>15</v>
      </c>
      <c r="P706" s="84">
        <v>6</v>
      </c>
      <c r="Q706" s="84">
        <v>5</v>
      </c>
      <c r="R706" s="84">
        <v>29</v>
      </c>
      <c r="S706" s="84">
        <v>20</v>
      </c>
      <c r="T706" s="84">
        <v>13</v>
      </c>
      <c r="U706" s="84">
        <v>12</v>
      </c>
      <c r="V706" s="349">
        <v>11</v>
      </c>
      <c r="W706" s="84">
        <v>16</v>
      </c>
      <c r="X706" s="84">
        <v>21</v>
      </c>
      <c r="Y706" s="84"/>
      <c r="Z706" s="84"/>
      <c r="AA706" s="65">
        <v>12</v>
      </c>
    </row>
    <row r="707" spans="1:28" x14ac:dyDescent="0.2">
      <c r="A707" s="65">
        <v>13</v>
      </c>
      <c r="B707" s="84">
        <v>1</v>
      </c>
      <c r="C707" s="84">
        <v>1</v>
      </c>
      <c r="D707" s="84">
        <v>2</v>
      </c>
      <c r="E707" s="84">
        <v>6</v>
      </c>
      <c r="F707" s="84">
        <v>10</v>
      </c>
      <c r="G707" s="84">
        <v>12</v>
      </c>
      <c r="H707" s="84">
        <v>12</v>
      </c>
      <c r="I707" s="84">
        <v>13</v>
      </c>
      <c r="J707" s="84">
        <v>12</v>
      </c>
      <c r="K707" s="84">
        <v>13</v>
      </c>
      <c r="L707" s="84"/>
      <c r="M707" s="84"/>
      <c r="N707" s="140">
        <v>13</v>
      </c>
      <c r="O707" s="84">
        <v>1</v>
      </c>
      <c r="P707" s="84">
        <v>0</v>
      </c>
      <c r="Q707" s="84">
        <v>1</v>
      </c>
      <c r="R707" s="84">
        <v>4</v>
      </c>
      <c r="S707" s="84">
        <v>4</v>
      </c>
      <c r="T707" s="84">
        <v>2</v>
      </c>
      <c r="U707" s="84">
        <v>0</v>
      </c>
      <c r="V707" s="349">
        <v>1</v>
      </c>
      <c r="W707" s="84">
        <v>0</v>
      </c>
      <c r="X707" s="84">
        <v>1</v>
      </c>
      <c r="Y707" s="84"/>
      <c r="Z707" s="84"/>
      <c r="AA707" s="65">
        <v>13</v>
      </c>
    </row>
    <row r="708" spans="1:28" x14ac:dyDescent="0.2">
      <c r="A708" s="65">
        <v>14</v>
      </c>
      <c r="B708" s="84">
        <v>2</v>
      </c>
      <c r="C708" s="84">
        <v>5</v>
      </c>
      <c r="D708" s="84">
        <v>12</v>
      </c>
      <c r="E708" s="84">
        <v>15</v>
      </c>
      <c r="F708" s="84">
        <v>18</v>
      </c>
      <c r="G708" s="84">
        <v>21</v>
      </c>
      <c r="H708" s="84">
        <v>26</v>
      </c>
      <c r="I708" s="84">
        <v>30</v>
      </c>
      <c r="J708" s="84">
        <v>35</v>
      </c>
      <c r="K708" s="84">
        <v>41</v>
      </c>
      <c r="L708" s="84"/>
      <c r="M708" s="84"/>
      <c r="N708" s="140">
        <v>14</v>
      </c>
      <c r="O708" s="84">
        <v>2</v>
      </c>
      <c r="P708" s="84">
        <v>3</v>
      </c>
      <c r="Q708" s="84">
        <v>7</v>
      </c>
      <c r="R708" s="84">
        <v>3</v>
      </c>
      <c r="S708" s="84">
        <v>2</v>
      </c>
      <c r="T708" s="84">
        <v>3</v>
      </c>
      <c r="U708" s="84">
        <v>5</v>
      </c>
      <c r="V708" s="349">
        <v>4</v>
      </c>
      <c r="W708" s="84">
        <v>5</v>
      </c>
      <c r="X708" s="84">
        <v>6</v>
      </c>
      <c r="Y708" s="84"/>
      <c r="Z708" s="84"/>
      <c r="AA708" s="65">
        <v>14</v>
      </c>
    </row>
    <row r="709" spans="1:28" x14ac:dyDescent="0.2">
      <c r="A709" s="65">
        <v>15</v>
      </c>
      <c r="B709" s="84">
        <v>2</v>
      </c>
      <c r="C709" s="84">
        <v>12</v>
      </c>
      <c r="D709" s="84">
        <v>67</v>
      </c>
      <c r="E709" s="84">
        <v>68</v>
      </c>
      <c r="F709" s="84">
        <v>72</v>
      </c>
      <c r="G709" s="84">
        <v>77</v>
      </c>
      <c r="H709" s="84">
        <v>77</v>
      </c>
      <c r="I709" s="84">
        <v>78</v>
      </c>
      <c r="J709" s="84">
        <v>86</v>
      </c>
      <c r="K709" s="84">
        <v>89</v>
      </c>
      <c r="L709" s="84"/>
      <c r="M709" s="84"/>
      <c r="N709" s="140">
        <v>15</v>
      </c>
      <c r="O709" s="84">
        <v>2</v>
      </c>
      <c r="P709" s="84">
        <v>10</v>
      </c>
      <c r="Q709" s="84">
        <v>4</v>
      </c>
      <c r="R709" s="84">
        <v>1</v>
      </c>
      <c r="S709" s="84">
        <v>4</v>
      </c>
      <c r="T709" s="84">
        <v>5</v>
      </c>
      <c r="U709" s="84">
        <v>0</v>
      </c>
      <c r="V709" s="349">
        <v>1</v>
      </c>
      <c r="W709" s="84">
        <v>8</v>
      </c>
      <c r="X709" s="84">
        <v>3</v>
      </c>
      <c r="Y709" s="84"/>
      <c r="Z709" s="84"/>
      <c r="AA709" s="65">
        <v>15</v>
      </c>
    </row>
    <row r="710" spans="1:28" x14ac:dyDescent="0.2">
      <c r="A710" s="65">
        <v>16</v>
      </c>
      <c r="B710" s="84">
        <v>0</v>
      </c>
      <c r="C710" s="84">
        <v>0</v>
      </c>
      <c r="D710" s="84">
        <v>1</v>
      </c>
      <c r="E710" s="84">
        <v>3</v>
      </c>
      <c r="F710" s="84">
        <v>3</v>
      </c>
      <c r="G710" s="84">
        <v>3</v>
      </c>
      <c r="H710" s="84">
        <v>3</v>
      </c>
      <c r="I710" s="84">
        <v>4</v>
      </c>
      <c r="J710" s="84">
        <v>4</v>
      </c>
      <c r="K710" s="84">
        <v>4</v>
      </c>
      <c r="L710" s="84"/>
      <c r="M710" s="84"/>
      <c r="N710" s="140">
        <v>16</v>
      </c>
      <c r="O710" s="84">
        <v>0</v>
      </c>
      <c r="P710" s="84">
        <v>0</v>
      </c>
      <c r="Q710" s="84">
        <v>1</v>
      </c>
      <c r="R710" s="84">
        <v>2</v>
      </c>
      <c r="S710" s="84">
        <v>0</v>
      </c>
      <c r="T710" s="84">
        <v>0</v>
      </c>
      <c r="U710" s="84">
        <v>0</v>
      </c>
      <c r="V710" s="349">
        <v>1</v>
      </c>
      <c r="W710" s="84">
        <v>0</v>
      </c>
      <c r="X710" s="84">
        <v>0</v>
      </c>
      <c r="Y710" s="84"/>
      <c r="Z710" s="84"/>
      <c r="AA710" s="65">
        <v>16</v>
      </c>
    </row>
    <row r="711" spans="1:28" x14ac:dyDescent="0.2">
      <c r="A711" s="65">
        <v>17</v>
      </c>
      <c r="B711" s="84">
        <v>28</v>
      </c>
      <c r="C711" s="84">
        <v>54</v>
      </c>
      <c r="D711" s="84">
        <v>64</v>
      </c>
      <c r="E711" s="84">
        <v>116</v>
      </c>
      <c r="F711" s="84">
        <v>119</v>
      </c>
      <c r="G711" s="84">
        <v>130</v>
      </c>
      <c r="H711" s="84">
        <v>135</v>
      </c>
      <c r="I711" s="84">
        <v>136</v>
      </c>
      <c r="J711" s="84">
        <v>145</v>
      </c>
      <c r="K711" s="84">
        <v>148</v>
      </c>
      <c r="L711" s="84"/>
      <c r="M711" s="84"/>
      <c r="N711" s="140">
        <v>17</v>
      </c>
      <c r="O711" s="84">
        <v>28</v>
      </c>
      <c r="P711" s="84">
        <v>26</v>
      </c>
      <c r="Q711" s="84">
        <v>2</v>
      </c>
      <c r="R711" s="84">
        <v>51</v>
      </c>
      <c r="S711" s="84">
        <v>3</v>
      </c>
      <c r="T711" s="84">
        <v>5</v>
      </c>
      <c r="U711" s="84">
        <v>2</v>
      </c>
      <c r="V711" s="349">
        <v>1</v>
      </c>
      <c r="W711" s="84">
        <v>8</v>
      </c>
      <c r="X711" s="84">
        <v>3</v>
      </c>
      <c r="Y711" s="84"/>
      <c r="Z711" s="84"/>
      <c r="AA711" s="65">
        <v>17</v>
      </c>
    </row>
    <row r="712" spans="1:28" x14ac:dyDescent="0.2">
      <c r="A712" s="65">
        <v>18</v>
      </c>
      <c r="B712" s="84">
        <v>1</v>
      </c>
      <c r="C712" s="84">
        <v>2</v>
      </c>
      <c r="D712" s="84">
        <v>1</v>
      </c>
      <c r="E712" s="84">
        <v>3</v>
      </c>
      <c r="F712" s="84">
        <v>3</v>
      </c>
      <c r="G712" s="84">
        <v>3</v>
      </c>
      <c r="H712" s="84">
        <v>5</v>
      </c>
      <c r="I712" s="84">
        <v>7</v>
      </c>
      <c r="J712" s="84">
        <v>7</v>
      </c>
      <c r="K712" s="84">
        <v>8</v>
      </c>
      <c r="L712" s="84"/>
      <c r="M712" s="84"/>
      <c r="N712" s="140">
        <v>18</v>
      </c>
      <c r="O712" s="84">
        <v>1</v>
      </c>
      <c r="P712" s="84">
        <v>1</v>
      </c>
      <c r="Q712" s="84">
        <v>0</v>
      </c>
      <c r="R712" s="84">
        <v>2</v>
      </c>
      <c r="S712" s="84">
        <v>0</v>
      </c>
      <c r="T712" s="84">
        <v>0</v>
      </c>
      <c r="U712" s="84">
        <v>2</v>
      </c>
      <c r="V712" s="349">
        <v>2</v>
      </c>
      <c r="W712" s="84">
        <v>0</v>
      </c>
      <c r="X712" s="84">
        <v>1</v>
      </c>
      <c r="Y712" s="84"/>
      <c r="Z712" s="84"/>
      <c r="AA712" s="65">
        <v>18</v>
      </c>
    </row>
    <row r="713" spans="1:28" x14ac:dyDescent="0.2">
      <c r="A713" s="65">
        <v>19</v>
      </c>
      <c r="B713" s="84">
        <v>1</v>
      </c>
      <c r="C713" s="84">
        <v>1</v>
      </c>
      <c r="D713" s="84">
        <v>20</v>
      </c>
      <c r="E713" s="84">
        <v>22</v>
      </c>
      <c r="F713" s="84">
        <v>22</v>
      </c>
      <c r="G713" s="84">
        <v>24</v>
      </c>
      <c r="H713" s="84">
        <v>27</v>
      </c>
      <c r="I713" s="84">
        <v>28</v>
      </c>
      <c r="J713" s="84">
        <v>29</v>
      </c>
      <c r="K713" s="84">
        <v>29</v>
      </c>
      <c r="L713" s="84"/>
      <c r="M713" s="84"/>
      <c r="N713" s="140">
        <v>19</v>
      </c>
      <c r="O713" s="84">
        <v>1</v>
      </c>
      <c r="P713" s="84">
        <v>0</v>
      </c>
      <c r="Q713" s="84">
        <v>19</v>
      </c>
      <c r="R713" s="84">
        <v>2</v>
      </c>
      <c r="S713" s="84">
        <v>0</v>
      </c>
      <c r="T713" s="84">
        <v>2</v>
      </c>
      <c r="U713" s="84">
        <v>3</v>
      </c>
      <c r="V713" s="349">
        <v>1</v>
      </c>
      <c r="W713" s="84">
        <v>1</v>
      </c>
      <c r="X713" s="84">
        <v>0</v>
      </c>
      <c r="Y713" s="84"/>
      <c r="Z713" s="84"/>
      <c r="AA713" s="65">
        <v>19</v>
      </c>
    </row>
    <row r="714" spans="1:28" x14ac:dyDescent="0.2">
      <c r="A714" s="65">
        <v>20</v>
      </c>
      <c r="B714" s="84">
        <v>1</v>
      </c>
      <c r="C714" s="84">
        <v>1</v>
      </c>
      <c r="D714" s="84">
        <v>2</v>
      </c>
      <c r="E714" s="84">
        <v>4</v>
      </c>
      <c r="F714" s="84">
        <v>8</v>
      </c>
      <c r="G714" s="84">
        <v>9</v>
      </c>
      <c r="H714" s="84">
        <v>14</v>
      </c>
      <c r="I714" s="84">
        <v>16</v>
      </c>
      <c r="J714" s="84">
        <v>17</v>
      </c>
      <c r="K714" s="84">
        <v>22</v>
      </c>
      <c r="L714" s="84"/>
      <c r="M714" s="84"/>
      <c r="N714" s="140">
        <v>20</v>
      </c>
      <c r="O714" s="84">
        <v>1</v>
      </c>
      <c r="P714" s="84">
        <v>0</v>
      </c>
      <c r="Q714" s="84">
        <v>1</v>
      </c>
      <c r="R714" s="84">
        <v>2</v>
      </c>
      <c r="S714" s="84">
        <v>4</v>
      </c>
      <c r="T714" s="84">
        <v>1</v>
      </c>
      <c r="U714" s="84">
        <v>5</v>
      </c>
      <c r="V714" s="349">
        <v>2</v>
      </c>
      <c r="W714" s="84">
        <v>1</v>
      </c>
      <c r="X714" s="84">
        <v>5</v>
      </c>
      <c r="Y714" s="84"/>
      <c r="Z714" s="84"/>
      <c r="AA714" s="65">
        <v>20</v>
      </c>
    </row>
    <row r="715" spans="1:28" x14ac:dyDescent="0.2">
      <c r="A715" s="65">
        <v>21</v>
      </c>
      <c r="B715" s="84">
        <v>2</v>
      </c>
      <c r="C715" s="84">
        <v>8</v>
      </c>
      <c r="D715" s="84">
        <v>10</v>
      </c>
      <c r="E715" s="84">
        <v>12</v>
      </c>
      <c r="F715" s="84">
        <v>13</v>
      </c>
      <c r="G715" s="84">
        <v>16</v>
      </c>
      <c r="H715" s="84">
        <v>16</v>
      </c>
      <c r="I715" s="84">
        <v>23</v>
      </c>
      <c r="J715" s="84">
        <v>35</v>
      </c>
      <c r="K715" s="84">
        <v>40</v>
      </c>
      <c r="L715" s="84"/>
      <c r="M715" s="84"/>
      <c r="N715" s="140">
        <v>21</v>
      </c>
      <c r="O715" s="84">
        <v>2</v>
      </c>
      <c r="P715" s="84">
        <v>6</v>
      </c>
      <c r="Q715" s="84">
        <v>2</v>
      </c>
      <c r="R715" s="84">
        <v>1</v>
      </c>
      <c r="S715" s="84">
        <v>0</v>
      </c>
      <c r="T715" s="84">
        <v>2</v>
      </c>
      <c r="U715" s="84">
        <v>0</v>
      </c>
      <c r="V715" s="349">
        <v>7</v>
      </c>
      <c r="W715" s="84">
        <v>10</v>
      </c>
      <c r="X715" s="84">
        <v>5</v>
      </c>
      <c r="Y715" s="84"/>
      <c r="Z715" s="84"/>
      <c r="AA715" s="65">
        <v>21</v>
      </c>
    </row>
    <row r="716" spans="1:28" x14ac:dyDescent="0.2">
      <c r="A716" s="65">
        <v>22</v>
      </c>
      <c r="B716" s="84">
        <v>20</v>
      </c>
      <c r="C716" s="84">
        <v>128</v>
      </c>
      <c r="D716" s="84">
        <v>138</v>
      </c>
      <c r="E716" s="84">
        <v>176</v>
      </c>
      <c r="F716" s="84">
        <v>188</v>
      </c>
      <c r="G716" s="84">
        <v>193</v>
      </c>
      <c r="H716" s="84">
        <v>207</v>
      </c>
      <c r="I716" s="84">
        <v>210</v>
      </c>
      <c r="J716" s="84">
        <v>225</v>
      </c>
      <c r="K716" s="84">
        <v>236</v>
      </c>
      <c r="L716" s="84"/>
      <c r="M716" s="84"/>
      <c r="N716" s="140">
        <v>22</v>
      </c>
      <c r="O716" s="84">
        <v>20</v>
      </c>
      <c r="P716" s="84">
        <v>108</v>
      </c>
      <c r="Q716" s="84">
        <v>10</v>
      </c>
      <c r="R716" s="84">
        <v>38</v>
      </c>
      <c r="S716" s="84">
        <v>12</v>
      </c>
      <c r="T716" s="84">
        <v>5</v>
      </c>
      <c r="U716" s="84">
        <v>14</v>
      </c>
      <c r="V716" s="349">
        <v>3</v>
      </c>
      <c r="W716" s="84">
        <v>15</v>
      </c>
      <c r="X716" s="84">
        <v>11</v>
      </c>
      <c r="Y716" s="84"/>
      <c r="Z716" s="84"/>
      <c r="AA716" s="65">
        <v>22</v>
      </c>
    </row>
    <row r="717" spans="1:28" x14ac:dyDescent="0.2">
      <c r="A717" s="65">
        <v>23</v>
      </c>
      <c r="B717" s="84">
        <v>50</v>
      </c>
      <c r="C717" s="84">
        <v>78</v>
      </c>
      <c r="D717" s="84">
        <v>95</v>
      </c>
      <c r="E717" s="84">
        <v>122</v>
      </c>
      <c r="F717" s="84">
        <v>139</v>
      </c>
      <c r="G717" s="84">
        <v>152</v>
      </c>
      <c r="H717" s="84">
        <v>168</v>
      </c>
      <c r="I717" s="84">
        <v>183</v>
      </c>
      <c r="J717" s="84">
        <v>205</v>
      </c>
      <c r="K717" s="84">
        <v>226</v>
      </c>
      <c r="L717" s="84"/>
      <c r="M717" s="84"/>
      <c r="N717" s="140">
        <v>23</v>
      </c>
      <c r="O717" s="84">
        <v>50</v>
      </c>
      <c r="P717" s="84">
        <v>28</v>
      </c>
      <c r="Q717" s="84">
        <v>16</v>
      </c>
      <c r="R717" s="84">
        <v>24</v>
      </c>
      <c r="S717" s="84">
        <v>17</v>
      </c>
      <c r="T717" s="84">
        <v>11</v>
      </c>
      <c r="U717" s="84">
        <v>16</v>
      </c>
      <c r="V717" s="349">
        <v>14</v>
      </c>
      <c r="W717" s="84">
        <v>21</v>
      </c>
      <c r="X717" s="84">
        <v>21</v>
      </c>
      <c r="Y717" s="84"/>
      <c r="Z717" s="84"/>
      <c r="AA717" s="65">
        <v>23</v>
      </c>
    </row>
    <row r="718" spans="1:28" s="298" customFormat="1" x14ac:dyDescent="0.2">
      <c r="A718" s="65">
        <v>24</v>
      </c>
      <c r="B718" s="84">
        <v>49</v>
      </c>
      <c r="C718" s="84">
        <v>88</v>
      </c>
      <c r="D718" s="84">
        <v>117</v>
      </c>
      <c r="E718" s="84">
        <v>133</v>
      </c>
      <c r="F718" s="84">
        <v>140</v>
      </c>
      <c r="G718" s="84">
        <v>148</v>
      </c>
      <c r="H718" s="84">
        <v>156</v>
      </c>
      <c r="I718" s="84">
        <v>160</v>
      </c>
      <c r="J718" s="84">
        <v>165</v>
      </c>
      <c r="K718" s="84">
        <v>165</v>
      </c>
      <c r="L718" s="84"/>
      <c r="M718" s="84"/>
      <c r="N718" s="140">
        <v>24</v>
      </c>
      <c r="O718" s="84">
        <v>49</v>
      </c>
      <c r="P718" s="84">
        <v>37</v>
      </c>
      <c r="Q718" s="84">
        <v>29</v>
      </c>
      <c r="R718" s="84">
        <v>13</v>
      </c>
      <c r="S718" s="84">
        <v>6</v>
      </c>
      <c r="T718" s="84">
        <v>6</v>
      </c>
      <c r="U718" s="84">
        <v>6</v>
      </c>
      <c r="V718" s="349">
        <v>4</v>
      </c>
      <c r="W718" s="84">
        <v>4</v>
      </c>
      <c r="X718" s="84">
        <v>0</v>
      </c>
      <c r="Y718" s="84"/>
      <c r="Z718" s="84"/>
      <c r="AA718" s="65">
        <v>24</v>
      </c>
    </row>
    <row r="719" spans="1:28" x14ac:dyDescent="0.2">
      <c r="A719" s="72" t="s">
        <v>2</v>
      </c>
      <c r="B719" s="84">
        <v>213</v>
      </c>
      <c r="C719" s="84">
        <v>524</v>
      </c>
      <c r="D719" s="84">
        <v>728</v>
      </c>
      <c r="E719" s="84">
        <v>1034</v>
      </c>
      <c r="F719" s="84">
        <v>1114</v>
      </c>
      <c r="G719" s="84">
        <v>1239</v>
      </c>
      <c r="H719" s="84">
        <v>1324</v>
      </c>
      <c r="I719" s="84">
        <v>1367</v>
      </c>
      <c r="J719" s="84">
        <v>1476</v>
      </c>
      <c r="K719" s="84">
        <v>1557</v>
      </c>
      <c r="L719" s="84"/>
      <c r="M719" s="84"/>
      <c r="N719" s="72" t="s">
        <v>2</v>
      </c>
      <c r="O719" s="84">
        <v>213</v>
      </c>
      <c r="P719" s="84">
        <v>298</v>
      </c>
      <c r="Q719" s="84">
        <v>135</v>
      </c>
      <c r="R719" s="84">
        <v>297</v>
      </c>
      <c r="S719" s="84">
        <v>78</v>
      </c>
      <c r="T719" s="84">
        <v>105</v>
      </c>
      <c r="U719" s="84">
        <v>79</v>
      </c>
      <c r="V719" s="349">
        <v>64</v>
      </c>
      <c r="W719" s="84">
        <v>105</v>
      </c>
      <c r="X719" s="84">
        <v>82</v>
      </c>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2</v>
      </c>
      <c r="C725" s="84">
        <v>2</v>
      </c>
      <c r="D725" s="84">
        <v>6</v>
      </c>
      <c r="E725" s="84">
        <v>11</v>
      </c>
      <c r="F725" s="84">
        <v>14</v>
      </c>
      <c r="G725" s="84">
        <v>14</v>
      </c>
      <c r="H725" s="84">
        <v>18</v>
      </c>
      <c r="I725" s="84">
        <v>21</v>
      </c>
      <c r="J725" s="84">
        <v>23</v>
      </c>
      <c r="K725" s="84">
        <v>24</v>
      </c>
      <c r="L725" s="84"/>
      <c r="M725" s="84"/>
      <c r="N725" s="56">
        <v>1</v>
      </c>
      <c r="O725" s="84">
        <v>2</v>
      </c>
      <c r="P725" s="84">
        <v>0</v>
      </c>
      <c r="Q725" s="84">
        <v>4</v>
      </c>
      <c r="R725" s="84">
        <v>5</v>
      </c>
      <c r="S725" s="84">
        <v>3</v>
      </c>
      <c r="T725" s="84">
        <v>0</v>
      </c>
      <c r="U725" s="84">
        <v>4</v>
      </c>
      <c r="V725" s="84">
        <v>3</v>
      </c>
      <c r="W725" s="84">
        <v>2</v>
      </c>
      <c r="X725" s="84">
        <v>1</v>
      </c>
      <c r="Y725" s="84"/>
      <c r="Z725" s="84"/>
      <c r="AA725" s="56">
        <v>1</v>
      </c>
    </row>
    <row r="726" spans="1:27" x14ac:dyDescent="0.2">
      <c r="A726" s="56">
        <v>2</v>
      </c>
      <c r="B726" s="84">
        <v>0</v>
      </c>
      <c r="C726" s="84">
        <v>0</v>
      </c>
      <c r="D726" s="84">
        <v>0</v>
      </c>
      <c r="E726" s="84">
        <v>0</v>
      </c>
      <c r="F726" s="84">
        <v>0</v>
      </c>
      <c r="G726" s="84">
        <v>0</v>
      </c>
      <c r="H726" s="84">
        <v>2</v>
      </c>
      <c r="I726" s="84">
        <v>2</v>
      </c>
      <c r="J726" s="84">
        <v>4</v>
      </c>
      <c r="K726" s="84">
        <v>9</v>
      </c>
      <c r="L726" s="84"/>
      <c r="M726" s="84"/>
      <c r="N726" s="56">
        <v>2</v>
      </c>
      <c r="O726" s="84">
        <v>0</v>
      </c>
      <c r="P726" s="84">
        <v>0</v>
      </c>
      <c r="Q726" s="84">
        <v>0</v>
      </c>
      <c r="R726" s="84">
        <v>0</v>
      </c>
      <c r="S726" s="84">
        <v>0</v>
      </c>
      <c r="T726" s="84">
        <v>0</v>
      </c>
      <c r="U726" s="84">
        <v>2</v>
      </c>
      <c r="V726" s="84">
        <v>0</v>
      </c>
      <c r="W726" s="84">
        <v>2</v>
      </c>
      <c r="X726" s="84">
        <v>5</v>
      </c>
      <c r="Y726" s="84"/>
      <c r="Z726" s="84"/>
      <c r="AA726" s="56">
        <v>2</v>
      </c>
    </row>
    <row r="727" spans="1:27" x14ac:dyDescent="0.2">
      <c r="A727" s="56">
        <v>3</v>
      </c>
      <c r="B727" s="84">
        <v>0</v>
      </c>
      <c r="C727" s="84">
        <v>1</v>
      </c>
      <c r="D727" s="84">
        <v>1</v>
      </c>
      <c r="E727" s="84">
        <v>3</v>
      </c>
      <c r="F727" s="84">
        <v>4</v>
      </c>
      <c r="G727" s="84">
        <v>7</v>
      </c>
      <c r="H727" s="84">
        <v>8</v>
      </c>
      <c r="I727" s="84">
        <v>9</v>
      </c>
      <c r="J727" s="84">
        <v>10</v>
      </c>
      <c r="K727" s="84">
        <v>10</v>
      </c>
      <c r="L727" s="84"/>
      <c r="M727" s="84"/>
      <c r="N727" s="56">
        <v>3</v>
      </c>
      <c r="O727" s="84">
        <v>0</v>
      </c>
      <c r="P727" s="84">
        <v>1</v>
      </c>
      <c r="Q727" s="84">
        <v>0</v>
      </c>
      <c r="R727" s="84">
        <v>2</v>
      </c>
      <c r="S727" s="84">
        <v>1</v>
      </c>
      <c r="T727" s="84">
        <v>3</v>
      </c>
      <c r="U727" s="84">
        <v>1</v>
      </c>
      <c r="V727" s="84">
        <v>1</v>
      </c>
      <c r="W727" s="84">
        <v>1</v>
      </c>
      <c r="X727" s="84">
        <v>0</v>
      </c>
      <c r="Y727" s="84"/>
      <c r="Z727" s="84"/>
      <c r="AA727" s="56">
        <v>3</v>
      </c>
    </row>
    <row r="728" spans="1:27" x14ac:dyDescent="0.2">
      <c r="A728" s="56">
        <v>4</v>
      </c>
      <c r="B728" s="84">
        <v>0</v>
      </c>
      <c r="C728" s="84">
        <v>0</v>
      </c>
      <c r="D728" s="84">
        <v>0</v>
      </c>
      <c r="E728" s="84">
        <v>0</v>
      </c>
      <c r="F728" s="84">
        <v>0</v>
      </c>
      <c r="G728" s="84">
        <v>0</v>
      </c>
      <c r="H728" s="84">
        <v>1</v>
      </c>
      <c r="I728" s="84">
        <v>4</v>
      </c>
      <c r="J728" s="84">
        <v>5</v>
      </c>
      <c r="K728" s="84">
        <v>5</v>
      </c>
      <c r="L728" s="84"/>
      <c r="M728" s="84"/>
      <c r="N728" s="56">
        <v>4</v>
      </c>
      <c r="O728" s="84">
        <v>0</v>
      </c>
      <c r="P728" s="84">
        <v>0</v>
      </c>
      <c r="Q728" s="84">
        <v>0</v>
      </c>
      <c r="R728" s="84">
        <v>0</v>
      </c>
      <c r="S728" s="84">
        <v>0</v>
      </c>
      <c r="T728" s="84">
        <v>0</v>
      </c>
      <c r="U728" s="84">
        <v>0</v>
      </c>
      <c r="V728" s="84">
        <v>3</v>
      </c>
      <c r="W728" s="84">
        <v>0</v>
      </c>
      <c r="X728" s="84">
        <v>0</v>
      </c>
      <c r="Y728" s="84"/>
      <c r="Z728" s="84"/>
      <c r="AA728" s="56">
        <v>4</v>
      </c>
    </row>
    <row r="729" spans="1:27" x14ac:dyDescent="0.2">
      <c r="A729" s="56">
        <v>5</v>
      </c>
      <c r="B729" s="84">
        <v>8</v>
      </c>
      <c r="C729" s="84">
        <v>41</v>
      </c>
      <c r="D729" s="84">
        <v>46</v>
      </c>
      <c r="E729" s="84">
        <v>129</v>
      </c>
      <c r="F729" s="84">
        <v>129</v>
      </c>
      <c r="G729" s="84">
        <v>147</v>
      </c>
      <c r="H729" s="84">
        <v>147</v>
      </c>
      <c r="I729" s="84">
        <v>148</v>
      </c>
      <c r="J729" s="84">
        <v>149</v>
      </c>
      <c r="K729" s="84">
        <v>149</v>
      </c>
      <c r="L729" s="84"/>
      <c r="M729" s="84"/>
      <c r="N729" s="56">
        <v>5</v>
      </c>
      <c r="O729" s="84">
        <v>8</v>
      </c>
      <c r="P729" s="84">
        <v>32</v>
      </c>
      <c r="Q729" s="84">
        <v>5</v>
      </c>
      <c r="R729" s="84">
        <v>83</v>
      </c>
      <c r="S729" s="84">
        <v>0</v>
      </c>
      <c r="T729" s="84">
        <v>1</v>
      </c>
      <c r="U729" s="84">
        <v>0</v>
      </c>
      <c r="V729" s="84">
        <v>1</v>
      </c>
      <c r="W729" s="84">
        <v>1</v>
      </c>
      <c r="X729" s="84">
        <v>0</v>
      </c>
      <c r="Y729" s="84"/>
      <c r="Z729" s="84"/>
      <c r="AA729" s="56">
        <v>5</v>
      </c>
    </row>
    <row r="730" spans="1:27" x14ac:dyDescent="0.2">
      <c r="A730" s="56">
        <v>6</v>
      </c>
      <c r="B730" s="84">
        <v>0</v>
      </c>
      <c r="C730" s="84">
        <v>0</v>
      </c>
      <c r="D730" s="84">
        <v>1</v>
      </c>
      <c r="E730" s="84">
        <v>2</v>
      </c>
      <c r="F730" s="84">
        <v>2</v>
      </c>
      <c r="G730" s="84">
        <v>5</v>
      </c>
      <c r="H730" s="84">
        <v>5</v>
      </c>
      <c r="I730" s="84">
        <v>5</v>
      </c>
      <c r="J730" s="84">
        <v>5</v>
      </c>
      <c r="K730" s="84">
        <v>6</v>
      </c>
      <c r="L730" s="84"/>
      <c r="M730" s="84"/>
      <c r="N730" s="56">
        <v>6</v>
      </c>
      <c r="O730" s="84">
        <v>0</v>
      </c>
      <c r="P730" s="84">
        <v>0</v>
      </c>
      <c r="Q730" s="84">
        <v>1</v>
      </c>
      <c r="R730" s="84">
        <v>1</v>
      </c>
      <c r="S730" s="84">
        <v>0</v>
      </c>
      <c r="T730" s="84">
        <v>0</v>
      </c>
      <c r="U730" s="84">
        <v>0</v>
      </c>
      <c r="V730" s="84">
        <v>0</v>
      </c>
      <c r="W730" s="84">
        <v>0</v>
      </c>
      <c r="X730" s="84">
        <v>1</v>
      </c>
      <c r="Y730" s="84"/>
      <c r="Z730" s="84"/>
      <c r="AA730" s="56">
        <v>6</v>
      </c>
    </row>
    <row r="731" spans="1:27" x14ac:dyDescent="0.2">
      <c r="A731" s="56">
        <v>7</v>
      </c>
      <c r="B731" s="84">
        <v>0</v>
      </c>
      <c r="C731" s="84">
        <v>2</v>
      </c>
      <c r="D731" s="84">
        <v>6</v>
      </c>
      <c r="E731" s="84">
        <v>7</v>
      </c>
      <c r="F731" s="84">
        <v>7</v>
      </c>
      <c r="G731" s="84">
        <v>7</v>
      </c>
      <c r="H731" s="84">
        <v>7</v>
      </c>
      <c r="I731" s="84">
        <v>9</v>
      </c>
      <c r="J731" s="84">
        <v>18</v>
      </c>
      <c r="K731" s="84">
        <v>21</v>
      </c>
      <c r="L731" s="84"/>
      <c r="M731" s="84"/>
      <c r="N731" s="56">
        <v>7</v>
      </c>
      <c r="O731" s="84">
        <v>0</v>
      </c>
      <c r="P731" s="84">
        <v>2</v>
      </c>
      <c r="Q731" s="84">
        <v>0</v>
      </c>
      <c r="R731" s="84">
        <v>1</v>
      </c>
      <c r="S731" s="84">
        <v>0</v>
      </c>
      <c r="T731" s="84">
        <v>0</v>
      </c>
      <c r="U731" s="84">
        <v>0</v>
      </c>
      <c r="V731" s="84">
        <v>2</v>
      </c>
      <c r="W731" s="84">
        <v>9</v>
      </c>
      <c r="X731" s="84">
        <v>1</v>
      </c>
      <c r="Y731" s="84"/>
      <c r="Z731" s="84"/>
      <c r="AA731" s="56">
        <v>7</v>
      </c>
    </row>
    <row r="732" spans="1:27" x14ac:dyDescent="0.2">
      <c r="A732" s="56">
        <v>8</v>
      </c>
      <c r="B732" s="84">
        <v>0</v>
      </c>
      <c r="C732" s="84">
        <v>0</v>
      </c>
      <c r="D732" s="84">
        <v>0</v>
      </c>
      <c r="E732" s="84">
        <v>0</v>
      </c>
      <c r="F732" s="84">
        <v>0</v>
      </c>
      <c r="G732" s="84">
        <v>0</v>
      </c>
      <c r="H732" s="84">
        <v>1</v>
      </c>
      <c r="I732" s="84">
        <v>2</v>
      </c>
      <c r="J732" s="84">
        <v>4</v>
      </c>
      <c r="K732" s="84">
        <v>6</v>
      </c>
      <c r="L732" s="84"/>
      <c r="M732" s="84"/>
      <c r="N732" s="56">
        <v>8</v>
      </c>
      <c r="O732" s="84">
        <v>0</v>
      </c>
      <c r="P732" s="84">
        <v>0</v>
      </c>
      <c r="Q732" s="84">
        <v>0</v>
      </c>
      <c r="R732" s="84">
        <v>0</v>
      </c>
      <c r="S732" s="84">
        <v>0</v>
      </c>
      <c r="T732" s="84">
        <v>0</v>
      </c>
      <c r="U732" s="84">
        <v>1</v>
      </c>
      <c r="V732" s="84">
        <v>1</v>
      </c>
      <c r="W732" s="84">
        <v>2</v>
      </c>
      <c r="X732" s="84">
        <v>0</v>
      </c>
      <c r="Y732" s="84"/>
      <c r="Z732" s="84"/>
      <c r="AA732" s="56">
        <v>8</v>
      </c>
    </row>
    <row r="733" spans="1:27" x14ac:dyDescent="0.2">
      <c r="A733" s="56">
        <v>9</v>
      </c>
      <c r="B733" s="84">
        <v>0</v>
      </c>
      <c r="C733" s="84">
        <v>0</v>
      </c>
      <c r="D733" s="84">
        <v>0</v>
      </c>
      <c r="E733" s="84">
        <v>0</v>
      </c>
      <c r="F733" s="84">
        <v>0</v>
      </c>
      <c r="G733" s="84">
        <v>3</v>
      </c>
      <c r="H733" s="84">
        <v>4</v>
      </c>
      <c r="I733" s="84">
        <v>4</v>
      </c>
      <c r="J733" s="84">
        <v>6</v>
      </c>
      <c r="K733" s="84">
        <v>6</v>
      </c>
      <c r="L733" s="84"/>
      <c r="M733" s="84"/>
      <c r="N733" s="56">
        <v>9</v>
      </c>
      <c r="O733" s="84">
        <v>0</v>
      </c>
      <c r="P733" s="84">
        <v>0</v>
      </c>
      <c r="Q733" s="84">
        <v>0</v>
      </c>
      <c r="R733" s="84">
        <v>0</v>
      </c>
      <c r="S733" s="84">
        <v>0</v>
      </c>
      <c r="T733" s="84">
        <v>3</v>
      </c>
      <c r="U733" s="84">
        <v>1</v>
      </c>
      <c r="V733" s="84">
        <v>0</v>
      </c>
      <c r="W733" s="84">
        <v>2</v>
      </c>
      <c r="X733" s="84">
        <v>0</v>
      </c>
      <c r="Y733" s="84"/>
      <c r="Z733" s="84"/>
      <c r="AA733" s="56">
        <v>9</v>
      </c>
    </row>
    <row r="734" spans="1:27" x14ac:dyDescent="0.2">
      <c r="A734" s="56">
        <v>10</v>
      </c>
      <c r="B734" s="84">
        <v>10</v>
      </c>
      <c r="C734" s="84">
        <v>24</v>
      </c>
      <c r="D734" s="84">
        <v>34</v>
      </c>
      <c r="E734" s="84">
        <v>45</v>
      </c>
      <c r="F734" s="84">
        <v>59</v>
      </c>
      <c r="G734" s="84">
        <v>75</v>
      </c>
      <c r="H734" s="84">
        <v>84</v>
      </c>
      <c r="I734" s="84">
        <v>88</v>
      </c>
      <c r="J734" s="84">
        <v>97</v>
      </c>
      <c r="K734" s="84">
        <v>110</v>
      </c>
      <c r="L734" s="84"/>
      <c r="M734" s="84"/>
      <c r="N734" s="56">
        <v>10</v>
      </c>
      <c r="O734" s="84">
        <v>10</v>
      </c>
      <c r="P734" s="84">
        <v>14</v>
      </c>
      <c r="Q734" s="84">
        <v>10</v>
      </c>
      <c r="R734" s="84">
        <v>11</v>
      </c>
      <c r="S734" s="84">
        <v>14</v>
      </c>
      <c r="T734" s="84">
        <v>6</v>
      </c>
      <c r="U734" s="84">
        <v>9</v>
      </c>
      <c r="V734" s="84">
        <v>4</v>
      </c>
      <c r="W734" s="84">
        <v>9</v>
      </c>
      <c r="X734" s="84">
        <v>13</v>
      </c>
      <c r="Y734" s="84"/>
      <c r="Z734" s="84"/>
      <c r="AA734" s="56">
        <v>10</v>
      </c>
    </row>
    <row r="735" spans="1:27" x14ac:dyDescent="0.2">
      <c r="A735" s="56">
        <v>11</v>
      </c>
      <c r="B735" s="84">
        <v>4</v>
      </c>
      <c r="C735" s="84">
        <v>9</v>
      </c>
      <c r="D735" s="84">
        <v>18</v>
      </c>
      <c r="E735" s="84">
        <v>27</v>
      </c>
      <c r="F735" s="84">
        <v>42</v>
      </c>
      <c r="G735" s="84">
        <v>48</v>
      </c>
      <c r="H735" s="84">
        <v>56</v>
      </c>
      <c r="I735" s="84">
        <v>58</v>
      </c>
      <c r="J735" s="84">
        <v>77</v>
      </c>
      <c r="K735" s="84">
        <v>104</v>
      </c>
      <c r="L735" s="84"/>
      <c r="M735" s="84"/>
      <c r="N735" s="56">
        <v>11</v>
      </c>
      <c r="O735" s="84">
        <v>4</v>
      </c>
      <c r="P735" s="84">
        <v>4</v>
      </c>
      <c r="Q735" s="84">
        <v>9</v>
      </c>
      <c r="R735" s="84">
        <v>9</v>
      </c>
      <c r="S735" s="84">
        <v>15</v>
      </c>
      <c r="T735" s="84">
        <v>6</v>
      </c>
      <c r="U735" s="84">
        <v>8</v>
      </c>
      <c r="V735" s="84">
        <v>2</v>
      </c>
      <c r="W735" s="84">
        <v>19</v>
      </c>
      <c r="X735" s="84">
        <v>27</v>
      </c>
      <c r="Y735" s="84"/>
      <c r="Z735" s="84"/>
      <c r="AA735" s="56">
        <v>11</v>
      </c>
    </row>
    <row r="736" spans="1:27" x14ac:dyDescent="0.2">
      <c r="A736" s="56">
        <v>12</v>
      </c>
      <c r="B736" s="84">
        <v>6</v>
      </c>
      <c r="C736" s="84">
        <v>11</v>
      </c>
      <c r="D736" s="84">
        <v>24</v>
      </c>
      <c r="E736" s="84">
        <v>38</v>
      </c>
      <c r="F736" s="84">
        <v>55</v>
      </c>
      <c r="G736" s="84">
        <v>83</v>
      </c>
      <c r="H736" s="84">
        <v>99</v>
      </c>
      <c r="I736" s="84">
        <v>123</v>
      </c>
      <c r="J736" s="84">
        <v>151</v>
      </c>
      <c r="K736" s="84">
        <v>171</v>
      </c>
      <c r="L736" s="84"/>
      <c r="M736" s="84"/>
      <c r="N736" s="56">
        <v>12</v>
      </c>
      <c r="O736" s="84">
        <v>6</v>
      </c>
      <c r="P736" s="84">
        <v>5</v>
      </c>
      <c r="Q736" s="84">
        <v>13</v>
      </c>
      <c r="R736" s="84">
        <v>14</v>
      </c>
      <c r="S736" s="84">
        <v>17</v>
      </c>
      <c r="T736" s="84">
        <v>28</v>
      </c>
      <c r="U736" s="84">
        <v>16</v>
      </c>
      <c r="V736" s="84">
        <v>23</v>
      </c>
      <c r="W736" s="84">
        <v>28</v>
      </c>
      <c r="X736" s="84">
        <v>20</v>
      </c>
      <c r="Y736" s="84"/>
      <c r="Z736" s="84"/>
      <c r="AA736" s="56">
        <v>12</v>
      </c>
    </row>
    <row r="737" spans="1:28" x14ac:dyDescent="0.2">
      <c r="A737" s="56">
        <v>13</v>
      </c>
      <c r="B737" s="84">
        <v>2</v>
      </c>
      <c r="C737" s="84">
        <v>10</v>
      </c>
      <c r="D737" s="84">
        <v>17</v>
      </c>
      <c r="E737" s="84">
        <v>38</v>
      </c>
      <c r="F737" s="84">
        <v>57</v>
      </c>
      <c r="G737" s="84">
        <v>75</v>
      </c>
      <c r="H737" s="84">
        <v>91</v>
      </c>
      <c r="I737" s="84">
        <v>104</v>
      </c>
      <c r="J737" s="84">
        <v>112</v>
      </c>
      <c r="K737" s="84">
        <v>121</v>
      </c>
      <c r="L737" s="84"/>
      <c r="M737" s="84"/>
      <c r="N737" s="56">
        <v>13</v>
      </c>
      <c r="O737" s="84">
        <v>2</v>
      </c>
      <c r="P737" s="84">
        <v>8</v>
      </c>
      <c r="Q737" s="84">
        <v>5</v>
      </c>
      <c r="R737" s="84">
        <v>21</v>
      </c>
      <c r="S737" s="84">
        <v>19</v>
      </c>
      <c r="T737" s="84">
        <v>18</v>
      </c>
      <c r="U737" s="84">
        <v>16</v>
      </c>
      <c r="V737" s="84">
        <v>13</v>
      </c>
      <c r="W737" s="84">
        <v>7</v>
      </c>
      <c r="X737" s="84">
        <v>9</v>
      </c>
      <c r="Y737" s="84"/>
      <c r="Z737" s="84"/>
      <c r="AA737" s="56">
        <v>13</v>
      </c>
    </row>
    <row r="738" spans="1:28" x14ac:dyDescent="0.2">
      <c r="A738" s="56">
        <v>14</v>
      </c>
      <c r="B738" s="84">
        <v>6</v>
      </c>
      <c r="C738" s="84">
        <v>19</v>
      </c>
      <c r="D738" s="84">
        <v>27</v>
      </c>
      <c r="E738" s="84">
        <v>45</v>
      </c>
      <c r="F738" s="84">
        <v>55</v>
      </c>
      <c r="G738" s="84">
        <v>65</v>
      </c>
      <c r="H738" s="84">
        <v>83</v>
      </c>
      <c r="I738" s="84">
        <v>97</v>
      </c>
      <c r="J738" s="84">
        <v>110</v>
      </c>
      <c r="K738" s="84">
        <v>129</v>
      </c>
      <c r="L738" s="84"/>
      <c r="M738" s="84"/>
      <c r="N738" s="56">
        <v>14</v>
      </c>
      <c r="O738" s="84">
        <v>6</v>
      </c>
      <c r="P738" s="84">
        <v>13</v>
      </c>
      <c r="Q738" s="84">
        <v>8</v>
      </c>
      <c r="R738" s="84">
        <v>17</v>
      </c>
      <c r="S738" s="84">
        <v>9</v>
      </c>
      <c r="T738" s="84">
        <v>10</v>
      </c>
      <c r="U738" s="84">
        <v>18</v>
      </c>
      <c r="V738" s="84">
        <v>14</v>
      </c>
      <c r="W738" s="84">
        <v>14</v>
      </c>
      <c r="X738" s="84">
        <v>19</v>
      </c>
      <c r="Y738" s="84"/>
      <c r="Z738" s="84"/>
      <c r="AA738" s="56">
        <v>14</v>
      </c>
    </row>
    <row r="739" spans="1:28" x14ac:dyDescent="0.2">
      <c r="A739" s="56">
        <v>15</v>
      </c>
      <c r="B739" s="84">
        <v>0</v>
      </c>
      <c r="C739" s="84">
        <v>0</v>
      </c>
      <c r="D739" s="84">
        <v>1</v>
      </c>
      <c r="E739" s="84">
        <v>12</v>
      </c>
      <c r="F739" s="84">
        <v>27</v>
      </c>
      <c r="G739" s="84">
        <v>31</v>
      </c>
      <c r="H739" s="84">
        <v>33</v>
      </c>
      <c r="I739" s="84">
        <v>51</v>
      </c>
      <c r="J739" s="84">
        <v>55</v>
      </c>
      <c r="K739" s="84">
        <v>69</v>
      </c>
      <c r="L739" s="84"/>
      <c r="M739" s="84"/>
      <c r="N739" s="56">
        <v>15</v>
      </c>
      <c r="O739" s="84">
        <v>0</v>
      </c>
      <c r="P739" s="84">
        <v>0</v>
      </c>
      <c r="Q739" s="84">
        <v>0</v>
      </c>
      <c r="R739" s="84">
        <v>11</v>
      </c>
      <c r="S739" s="84">
        <v>14</v>
      </c>
      <c r="T739" s="84">
        <v>4</v>
      </c>
      <c r="U739" s="84">
        <v>2</v>
      </c>
      <c r="V739" s="84">
        <v>12</v>
      </c>
      <c r="W739" s="84">
        <v>4</v>
      </c>
      <c r="X739" s="84">
        <v>14</v>
      </c>
      <c r="Y739" s="84"/>
      <c r="Z739" s="84"/>
      <c r="AA739" s="56">
        <v>15</v>
      </c>
    </row>
    <row r="740" spans="1:28" x14ac:dyDescent="0.2">
      <c r="A740" s="56">
        <v>16</v>
      </c>
      <c r="B740" s="84">
        <v>0</v>
      </c>
      <c r="C740" s="84">
        <v>17</v>
      </c>
      <c r="D740" s="84">
        <v>29</v>
      </c>
      <c r="E740" s="84">
        <v>37</v>
      </c>
      <c r="F740" s="84">
        <v>52</v>
      </c>
      <c r="G740" s="84">
        <v>61</v>
      </c>
      <c r="H740" s="84">
        <v>69</v>
      </c>
      <c r="I740" s="84">
        <v>79</v>
      </c>
      <c r="J740" s="84">
        <v>85</v>
      </c>
      <c r="K740" s="84">
        <v>92</v>
      </c>
      <c r="L740" s="84"/>
      <c r="M740" s="84"/>
      <c r="N740" s="56">
        <v>16</v>
      </c>
      <c r="O740" s="84">
        <v>0</v>
      </c>
      <c r="P740" s="84">
        <v>5</v>
      </c>
      <c r="Q740" s="84">
        <v>12</v>
      </c>
      <c r="R740" s="84">
        <v>8</v>
      </c>
      <c r="S740" s="84">
        <v>15</v>
      </c>
      <c r="T740" s="84">
        <v>9</v>
      </c>
      <c r="U740" s="84">
        <v>8</v>
      </c>
      <c r="V740" s="84">
        <v>10</v>
      </c>
      <c r="W740" s="84">
        <v>6</v>
      </c>
      <c r="X740" s="84">
        <v>7</v>
      </c>
      <c r="Y740" s="84"/>
      <c r="Z740" s="84"/>
      <c r="AA740" s="56">
        <v>16</v>
      </c>
    </row>
    <row r="741" spans="1:28" x14ac:dyDescent="0.2">
      <c r="A741" s="56">
        <v>17</v>
      </c>
      <c r="B741" s="84">
        <v>6</v>
      </c>
      <c r="C741" s="84">
        <v>8</v>
      </c>
      <c r="D741" s="84">
        <v>13</v>
      </c>
      <c r="E741" s="84">
        <v>40</v>
      </c>
      <c r="F741" s="84">
        <v>41</v>
      </c>
      <c r="G741" s="84">
        <v>47</v>
      </c>
      <c r="H741" s="84">
        <v>51</v>
      </c>
      <c r="I741" s="84">
        <v>53</v>
      </c>
      <c r="J741" s="84">
        <v>68</v>
      </c>
      <c r="K741" s="84">
        <v>95</v>
      </c>
      <c r="L741" s="84"/>
      <c r="M741" s="84"/>
      <c r="N741" s="56">
        <v>17</v>
      </c>
      <c r="O741" s="84">
        <v>6</v>
      </c>
      <c r="P741" s="84">
        <v>2</v>
      </c>
      <c r="Q741" s="84">
        <v>4</v>
      </c>
      <c r="R741" s="84">
        <v>27</v>
      </c>
      <c r="S741" s="84">
        <v>1</v>
      </c>
      <c r="T741" s="84">
        <v>1</v>
      </c>
      <c r="U741" s="84">
        <v>4</v>
      </c>
      <c r="V741" s="84">
        <v>2</v>
      </c>
      <c r="W741" s="84">
        <v>15</v>
      </c>
      <c r="X741" s="84">
        <v>27</v>
      </c>
      <c r="Y741" s="84"/>
      <c r="Z741" s="84"/>
      <c r="AA741" s="56">
        <v>17</v>
      </c>
    </row>
    <row r="742" spans="1:28" x14ac:dyDescent="0.2">
      <c r="A742" s="56">
        <v>18</v>
      </c>
      <c r="B742" s="84">
        <v>4</v>
      </c>
      <c r="C742" s="84">
        <v>6</v>
      </c>
      <c r="D742" s="84">
        <v>9</v>
      </c>
      <c r="E742" s="84">
        <v>10</v>
      </c>
      <c r="F742" s="84">
        <v>11</v>
      </c>
      <c r="G742" s="84">
        <v>12</v>
      </c>
      <c r="H742" s="84">
        <v>12</v>
      </c>
      <c r="I742" s="84">
        <v>12</v>
      </c>
      <c r="J742" s="84">
        <v>13</v>
      </c>
      <c r="K742" s="84">
        <v>13</v>
      </c>
      <c r="L742" s="84"/>
      <c r="M742" s="84"/>
      <c r="N742" s="56">
        <v>18</v>
      </c>
      <c r="O742" s="84">
        <v>4</v>
      </c>
      <c r="P742" s="84">
        <v>2</v>
      </c>
      <c r="Q742" s="84">
        <v>3</v>
      </c>
      <c r="R742" s="84">
        <v>1</v>
      </c>
      <c r="S742" s="84">
        <v>1</v>
      </c>
      <c r="T742" s="84">
        <v>1</v>
      </c>
      <c r="U742" s="84">
        <v>0</v>
      </c>
      <c r="V742" s="84">
        <v>0</v>
      </c>
      <c r="W742" s="84">
        <v>1</v>
      </c>
      <c r="X742" s="84">
        <v>0</v>
      </c>
      <c r="Y742" s="84"/>
      <c r="Z742" s="84"/>
      <c r="AA742" s="56">
        <v>18</v>
      </c>
    </row>
    <row r="743" spans="1:28" x14ac:dyDescent="0.2">
      <c r="A743" s="56">
        <v>19</v>
      </c>
      <c r="B743" s="84">
        <v>1</v>
      </c>
      <c r="C743" s="84">
        <v>3</v>
      </c>
      <c r="D743" s="84">
        <v>10</v>
      </c>
      <c r="E743" s="84">
        <v>15</v>
      </c>
      <c r="F743" s="84">
        <v>21</v>
      </c>
      <c r="G743" s="84">
        <v>25</v>
      </c>
      <c r="H743" s="84">
        <v>27</v>
      </c>
      <c r="I743" s="84">
        <v>30</v>
      </c>
      <c r="J743" s="84">
        <v>37</v>
      </c>
      <c r="K743" s="84">
        <v>37</v>
      </c>
      <c r="L743" s="84"/>
      <c r="M743" s="84"/>
      <c r="N743" s="56">
        <v>19</v>
      </c>
      <c r="O743" s="84">
        <v>1</v>
      </c>
      <c r="P743" s="84">
        <v>2</v>
      </c>
      <c r="Q743" s="84">
        <v>7</v>
      </c>
      <c r="R743" s="84">
        <v>5</v>
      </c>
      <c r="S743" s="84">
        <v>6</v>
      </c>
      <c r="T743" s="84">
        <v>4</v>
      </c>
      <c r="U743" s="84">
        <v>2</v>
      </c>
      <c r="V743" s="84">
        <v>3</v>
      </c>
      <c r="W743" s="84">
        <v>7</v>
      </c>
      <c r="X743" s="84">
        <v>0</v>
      </c>
      <c r="Y743" s="84"/>
      <c r="Z743" s="84"/>
      <c r="AA743" s="56">
        <v>19</v>
      </c>
    </row>
    <row r="744" spans="1:28" x14ac:dyDescent="0.2">
      <c r="A744" s="56">
        <v>20</v>
      </c>
      <c r="B744" s="84">
        <v>0</v>
      </c>
      <c r="C744" s="84">
        <v>4</v>
      </c>
      <c r="D744" s="84">
        <v>8</v>
      </c>
      <c r="E744" s="84">
        <v>15</v>
      </c>
      <c r="F744" s="84">
        <v>28</v>
      </c>
      <c r="G744" s="84">
        <v>29</v>
      </c>
      <c r="H744" s="84">
        <v>42</v>
      </c>
      <c r="I744" s="84">
        <v>61</v>
      </c>
      <c r="J744" s="84">
        <v>68</v>
      </c>
      <c r="K744" s="84">
        <v>74</v>
      </c>
      <c r="L744" s="84"/>
      <c r="M744" s="84"/>
      <c r="N744" s="56">
        <v>20</v>
      </c>
      <c r="O744" s="84">
        <v>0</v>
      </c>
      <c r="P744" s="84">
        <v>4</v>
      </c>
      <c r="Q744" s="84">
        <v>4</v>
      </c>
      <c r="R744" s="84">
        <v>7</v>
      </c>
      <c r="S744" s="84">
        <v>13</v>
      </c>
      <c r="T744" s="84">
        <v>1</v>
      </c>
      <c r="U744" s="84">
        <v>13</v>
      </c>
      <c r="V744" s="84">
        <v>19</v>
      </c>
      <c r="W744" s="84">
        <v>7</v>
      </c>
      <c r="X744" s="84">
        <v>6</v>
      </c>
      <c r="Y744" s="84"/>
      <c r="Z744" s="84"/>
      <c r="AA744" s="56">
        <v>20</v>
      </c>
    </row>
    <row r="745" spans="1:28" x14ac:dyDescent="0.2">
      <c r="A745" s="56">
        <v>21</v>
      </c>
      <c r="B745" s="84">
        <v>1</v>
      </c>
      <c r="C745" s="84">
        <v>8</v>
      </c>
      <c r="D745" s="84">
        <v>27</v>
      </c>
      <c r="E745" s="84">
        <v>33</v>
      </c>
      <c r="F745" s="84">
        <v>36</v>
      </c>
      <c r="G745" s="84">
        <v>53</v>
      </c>
      <c r="H745" s="84">
        <v>58</v>
      </c>
      <c r="I745" s="84">
        <v>68</v>
      </c>
      <c r="J745" s="84">
        <v>86</v>
      </c>
      <c r="K745" s="84">
        <v>93</v>
      </c>
      <c r="L745" s="84"/>
      <c r="M745" s="84"/>
      <c r="N745" s="56">
        <v>21</v>
      </c>
      <c r="O745" s="84">
        <v>1</v>
      </c>
      <c r="P745" s="84">
        <v>7</v>
      </c>
      <c r="Q745" s="84">
        <v>9</v>
      </c>
      <c r="R745" s="84">
        <v>6</v>
      </c>
      <c r="S745" s="84">
        <v>3</v>
      </c>
      <c r="T745" s="84">
        <v>17</v>
      </c>
      <c r="U745" s="84">
        <v>5</v>
      </c>
      <c r="V745" s="84">
        <v>7</v>
      </c>
      <c r="W745" s="84">
        <v>18</v>
      </c>
      <c r="X745" s="84">
        <v>7</v>
      </c>
      <c r="Y745" s="84"/>
      <c r="Z745" s="84"/>
      <c r="AA745" s="56">
        <v>21</v>
      </c>
    </row>
    <row r="746" spans="1:28" x14ac:dyDescent="0.2">
      <c r="A746" s="56">
        <v>22</v>
      </c>
      <c r="B746" s="84">
        <v>5</v>
      </c>
      <c r="C746" s="84">
        <v>5</v>
      </c>
      <c r="D746" s="84">
        <v>7</v>
      </c>
      <c r="E746" s="84">
        <v>11</v>
      </c>
      <c r="F746" s="84">
        <v>16</v>
      </c>
      <c r="G746" s="84">
        <v>18</v>
      </c>
      <c r="H746" s="84">
        <v>23</v>
      </c>
      <c r="I746" s="84">
        <v>28</v>
      </c>
      <c r="J746" s="84">
        <v>33</v>
      </c>
      <c r="K746" s="84">
        <v>39</v>
      </c>
      <c r="L746" s="84"/>
      <c r="M746" s="84"/>
      <c r="N746" s="56">
        <v>22</v>
      </c>
      <c r="O746" s="84">
        <v>5</v>
      </c>
      <c r="P746" s="84">
        <v>0</v>
      </c>
      <c r="Q746" s="84">
        <v>2</v>
      </c>
      <c r="R746" s="84">
        <v>4</v>
      </c>
      <c r="S746" s="84">
        <v>5</v>
      </c>
      <c r="T746" s="84">
        <v>2</v>
      </c>
      <c r="U746" s="84">
        <v>5</v>
      </c>
      <c r="V746" s="84">
        <v>5</v>
      </c>
      <c r="W746" s="84">
        <v>5</v>
      </c>
      <c r="X746" s="84">
        <v>6</v>
      </c>
      <c r="Y746" s="84"/>
      <c r="Z746" s="84"/>
      <c r="AA746" s="56">
        <v>22</v>
      </c>
    </row>
    <row r="747" spans="1:28" x14ac:dyDescent="0.2">
      <c r="A747" s="56">
        <v>23</v>
      </c>
      <c r="B747" s="84">
        <v>16</v>
      </c>
      <c r="C747" s="84">
        <v>42</v>
      </c>
      <c r="D747" s="84">
        <v>61</v>
      </c>
      <c r="E747" s="84">
        <v>83</v>
      </c>
      <c r="F747" s="84">
        <v>100</v>
      </c>
      <c r="G747" s="84">
        <v>126</v>
      </c>
      <c r="H747" s="84">
        <v>138</v>
      </c>
      <c r="I747" s="84">
        <v>156</v>
      </c>
      <c r="J747" s="84">
        <v>200</v>
      </c>
      <c r="K747" s="84">
        <v>225</v>
      </c>
      <c r="L747" s="84"/>
      <c r="M747" s="84"/>
      <c r="N747" s="56">
        <v>23</v>
      </c>
      <c r="O747" s="84">
        <v>16</v>
      </c>
      <c r="P747" s="84">
        <v>16</v>
      </c>
      <c r="Q747" s="84">
        <v>19</v>
      </c>
      <c r="R747" s="84">
        <v>21</v>
      </c>
      <c r="S747" s="84">
        <v>16</v>
      </c>
      <c r="T747" s="84">
        <v>20</v>
      </c>
      <c r="U747" s="84">
        <v>11</v>
      </c>
      <c r="V747" s="84">
        <v>18</v>
      </c>
      <c r="W747" s="84">
        <v>42</v>
      </c>
      <c r="X747" s="84">
        <v>25</v>
      </c>
      <c r="Y747" s="84"/>
      <c r="Z747" s="84"/>
      <c r="AA747" s="56">
        <v>23</v>
      </c>
    </row>
    <row r="748" spans="1:28" x14ac:dyDescent="0.2">
      <c r="A748" s="56">
        <v>24</v>
      </c>
      <c r="B748" s="84">
        <v>2</v>
      </c>
      <c r="C748" s="84">
        <v>5</v>
      </c>
      <c r="D748" s="84">
        <v>10</v>
      </c>
      <c r="E748" s="84">
        <v>18</v>
      </c>
      <c r="F748" s="84">
        <v>37</v>
      </c>
      <c r="G748" s="84">
        <v>40</v>
      </c>
      <c r="H748" s="84">
        <v>47</v>
      </c>
      <c r="I748" s="84">
        <v>51</v>
      </c>
      <c r="J748" s="84">
        <v>54</v>
      </c>
      <c r="K748" s="84">
        <v>58</v>
      </c>
      <c r="L748" s="84"/>
      <c r="M748" s="84"/>
      <c r="N748" s="56">
        <v>24</v>
      </c>
      <c r="O748" s="84">
        <v>2</v>
      </c>
      <c r="P748" s="84">
        <v>3</v>
      </c>
      <c r="Q748" s="84">
        <v>5</v>
      </c>
      <c r="R748" s="84">
        <v>9</v>
      </c>
      <c r="S748" s="84">
        <v>19</v>
      </c>
      <c r="T748" s="84">
        <v>3</v>
      </c>
      <c r="U748" s="84">
        <v>7</v>
      </c>
      <c r="V748" s="84">
        <v>4</v>
      </c>
      <c r="W748" s="84">
        <v>3</v>
      </c>
      <c r="X748" s="84">
        <v>4</v>
      </c>
      <c r="Y748" s="84"/>
      <c r="Z748" s="84"/>
      <c r="AA748" s="56">
        <v>24</v>
      </c>
    </row>
    <row r="749" spans="1:28" x14ac:dyDescent="0.2">
      <c r="A749" s="72" t="s">
        <v>2</v>
      </c>
      <c r="B749" s="84">
        <v>73</v>
      </c>
      <c r="C749" s="84">
        <v>217</v>
      </c>
      <c r="D749" s="84">
        <v>355</v>
      </c>
      <c r="E749" s="84">
        <v>619</v>
      </c>
      <c r="F749" s="84">
        <v>792</v>
      </c>
      <c r="G749" s="84">
        <v>971</v>
      </c>
      <c r="H749" s="84">
        <v>1106</v>
      </c>
      <c r="I749" s="84">
        <v>1263</v>
      </c>
      <c r="J749" s="84">
        <v>1470</v>
      </c>
      <c r="K749" s="84">
        <v>1666</v>
      </c>
      <c r="L749" s="84"/>
      <c r="M749" s="84"/>
      <c r="N749" s="72" t="s">
        <v>2</v>
      </c>
      <c r="O749" s="84">
        <v>73</v>
      </c>
      <c r="P749" s="84">
        <v>120</v>
      </c>
      <c r="Q749" s="84">
        <v>120</v>
      </c>
      <c r="R749" s="84">
        <v>263</v>
      </c>
      <c r="S749" s="84">
        <v>170</v>
      </c>
      <c r="T749" s="84">
        <v>137</v>
      </c>
      <c r="U749" s="84">
        <v>133</v>
      </c>
      <c r="V749" s="84">
        <v>147</v>
      </c>
      <c r="W749" s="84">
        <v>204</v>
      </c>
      <c r="X749" s="84">
        <v>192</v>
      </c>
      <c r="Y749" s="84"/>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2</v>
      </c>
      <c r="C755" s="84">
        <v>3</v>
      </c>
      <c r="D755" s="84">
        <v>9</v>
      </c>
      <c r="E755" s="84">
        <v>14</v>
      </c>
      <c r="F755" s="84">
        <v>18</v>
      </c>
      <c r="G755" s="84">
        <v>18</v>
      </c>
      <c r="H755" s="84">
        <v>24</v>
      </c>
      <c r="I755" s="84">
        <v>27</v>
      </c>
      <c r="J755" s="84">
        <v>29</v>
      </c>
      <c r="K755" s="84">
        <v>31</v>
      </c>
      <c r="L755" s="84"/>
      <c r="M755" s="84"/>
      <c r="N755" s="140">
        <v>1</v>
      </c>
      <c r="O755" s="84">
        <v>2</v>
      </c>
      <c r="P755" s="84">
        <v>1</v>
      </c>
      <c r="Q755" s="84">
        <v>6</v>
      </c>
      <c r="R755" s="84">
        <v>5</v>
      </c>
      <c r="S755" s="84">
        <v>4</v>
      </c>
      <c r="T755" s="84">
        <v>0</v>
      </c>
      <c r="U755" s="84">
        <v>6</v>
      </c>
      <c r="V755" s="84">
        <v>4</v>
      </c>
      <c r="W755" s="84">
        <v>2</v>
      </c>
      <c r="X755" s="84">
        <v>2</v>
      </c>
      <c r="Y755" s="84"/>
      <c r="Z755" s="84"/>
      <c r="AA755" s="65">
        <v>1</v>
      </c>
    </row>
    <row r="756" spans="1:27" x14ac:dyDescent="0.2">
      <c r="A756" s="65">
        <v>2</v>
      </c>
      <c r="B756" s="84">
        <v>0</v>
      </c>
      <c r="C756" s="84">
        <v>0</v>
      </c>
      <c r="D756" s="84">
        <v>0</v>
      </c>
      <c r="E756" s="84">
        <v>0</v>
      </c>
      <c r="F756" s="84">
        <v>0</v>
      </c>
      <c r="G756" s="84">
        <v>0</v>
      </c>
      <c r="H756" s="84">
        <v>2</v>
      </c>
      <c r="I756" s="84">
        <v>2</v>
      </c>
      <c r="J756" s="84">
        <v>4</v>
      </c>
      <c r="K756" s="84">
        <v>9</v>
      </c>
      <c r="L756" s="84"/>
      <c r="M756" s="84"/>
      <c r="N756" s="140">
        <v>2</v>
      </c>
      <c r="O756" s="84">
        <v>0</v>
      </c>
      <c r="P756" s="84">
        <v>0</v>
      </c>
      <c r="Q756" s="84">
        <v>0</v>
      </c>
      <c r="R756" s="84">
        <v>0</v>
      </c>
      <c r="S756" s="84">
        <v>0</v>
      </c>
      <c r="T756" s="84">
        <v>0</v>
      </c>
      <c r="U756" s="84">
        <v>2</v>
      </c>
      <c r="V756" s="84">
        <v>0</v>
      </c>
      <c r="W756" s="84">
        <v>2</v>
      </c>
      <c r="X756" s="84">
        <v>5</v>
      </c>
      <c r="Y756" s="84"/>
      <c r="Z756" s="84"/>
      <c r="AA756" s="65">
        <v>2</v>
      </c>
    </row>
    <row r="757" spans="1:27" x14ac:dyDescent="0.2">
      <c r="A757" s="65">
        <v>3</v>
      </c>
      <c r="B757" s="84">
        <v>0</v>
      </c>
      <c r="C757" s="84">
        <v>1</v>
      </c>
      <c r="D757" s="84">
        <v>1</v>
      </c>
      <c r="E757" s="84">
        <v>3</v>
      </c>
      <c r="F757" s="84">
        <v>4</v>
      </c>
      <c r="G757" s="84">
        <v>7</v>
      </c>
      <c r="H757" s="84">
        <v>8</v>
      </c>
      <c r="I757" s="84">
        <v>9</v>
      </c>
      <c r="J757" s="84">
        <v>10</v>
      </c>
      <c r="K757" s="84">
        <v>10</v>
      </c>
      <c r="L757" s="84"/>
      <c r="M757" s="84"/>
      <c r="N757" s="140">
        <v>3</v>
      </c>
      <c r="O757" s="84">
        <v>0</v>
      </c>
      <c r="P757" s="84">
        <v>1</v>
      </c>
      <c r="Q757" s="84">
        <v>0</v>
      </c>
      <c r="R757" s="84">
        <v>2</v>
      </c>
      <c r="S757" s="84">
        <v>1</v>
      </c>
      <c r="T757" s="84">
        <v>3</v>
      </c>
      <c r="U757" s="84">
        <v>1</v>
      </c>
      <c r="V757" s="84">
        <v>1</v>
      </c>
      <c r="W757" s="84">
        <v>1</v>
      </c>
      <c r="X757" s="84">
        <v>0</v>
      </c>
      <c r="Y757" s="84"/>
      <c r="Z757" s="84"/>
      <c r="AA757" s="65">
        <v>3</v>
      </c>
    </row>
    <row r="758" spans="1:27" x14ac:dyDescent="0.2">
      <c r="A758" s="65">
        <v>4</v>
      </c>
      <c r="B758" s="84">
        <v>0</v>
      </c>
      <c r="C758" s="84">
        <v>0</v>
      </c>
      <c r="D758" s="84">
        <v>0</v>
      </c>
      <c r="E758" s="84">
        <v>0</v>
      </c>
      <c r="F758" s="84">
        <v>0</v>
      </c>
      <c r="G758" s="84">
        <v>0</v>
      </c>
      <c r="H758" s="84">
        <v>1</v>
      </c>
      <c r="I758" s="84">
        <v>4</v>
      </c>
      <c r="J758" s="84">
        <v>5</v>
      </c>
      <c r="K758" s="84">
        <v>5</v>
      </c>
      <c r="L758" s="84"/>
      <c r="M758" s="84"/>
      <c r="N758" s="140">
        <v>4</v>
      </c>
      <c r="O758" s="84">
        <v>0</v>
      </c>
      <c r="P758" s="84">
        <v>0</v>
      </c>
      <c r="Q758" s="84">
        <v>0</v>
      </c>
      <c r="R758" s="84">
        <v>0</v>
      </c>
      <c r="S758" s="84">
        <v>0</v>
      </c>
      <c r="T758" s="84">
        <v>0</v>
      </c>
      <c r="U758" s="84">
        <v>0</v>
      </c>
      <c r="V758" s="84">
        <v>3</v>
      </c>
      <c r="W758" s="84">
        <v>0</v>
      </c>
      <c r="X758" s="84">
        <v>0</v>
      </c>
      <c r="Y758" s="84"/>
      <c r="Z758" s="84"/>
      <c r="AA758" s="65">
        <v>4</v>
      </c>
    </row>
    <row r="759" spans="1:27" x14ac:dyDescent="0.2">
      <c r="A759" s="65">
        <v>5</v>
      </c>
      <c r="B759" s="84">
        <v>11</v>
      </c>
      <c r="C759" s="84">
        <v>61</v>
      </c>
      <c r="D759" s="84">
        <v>66</v>
      </c>
      <c r="E759" s="84">
        <v>234</v>
      </c>
      <c r="F759" s="84">
        <v>234</v>
      </c>
      <c r="G759" s="84">
        <v>235</v>
      </c>
      <c r="H759" s="84">
        <v>235</v>
      </c>
      <c r="I759" s="84">
        <v>236</v>
      </c>
      <c r="J759" s="84">
        <v>237</v>
      </c>
      <c r="K759" s="84">
        <v>237</v>
      </c>
      <c r="L759" s="84"/>
      <c r="M759" s="84"/>
      <c r="N759" s="140">
        <v>5</v>
      </c>
      <c r="O759" s="84">
        <v>11</v>
      </c>
      <c r="P759" s="84">
        <v>50</v>
      </c>
      <c r="Q759" s="84">
        <v>5</v>
      </c>
      <c r="R759" s="84">
        <v>168</v>
      </c>
      <c r="S759" s="84">
        <v>0</v>
      </c>
      <c r="T759" s="84">
        <v>1</v>
      </c>
      <c r="U759" s="84">
        <v>0</v>
      </c>
      <c r="V759" s="84">
        <v>1</v>
      </c>
      <c r="W759" s="84">
        <v>1</v>
      </c>
      <c r="X759" s="84">
        <v>0</v>
      </c>
      <c r="Y759" s="84"/>
      <c r="Z759" s="84"/>
      <c r="AA759" s="65">
        <v>5</v>
      </c>
    </row>
    <row r="760" spans="1:27" x14ac:dyDescent="0.2">
      <c r="A760" s="65">
        <v>6</v>
      </c>
      <c r="B760" s="84">
        <v>1</v>
      </c>
      <c r="C760" s="84">
        <v>4</v>
      </c>
      <c r="D760" s="84">
        <v>5</v>
      </c>
      <c r="E760" s="84">
        <v>6</v>
      </c>
      <c r="F760" s="84">
        <v>7</v>
      </c>
      <c r="G760" s="84">
        <v>7</v>
      </c>
      <c r="H760" s="84">
        <v>7</v>
      </c>
      <c r="I760" s="84">
        <v>7</v>
      </c>
      <c r="J760" s="84">
        <v>8</v>
      </c>
      <c r="K760" s="84">
        <v>9</v>
      </c>
      <c r="L760" s="84"/>
      <c r="M760" s="84"/>
      <c r="N760" s="140">
        <v>6</v>
      </c>
      <c r="O760" s="84">
        <v>1</v>
      </c>
      <c r="P760" s="84">
        <v>3</v>
      </c>
      <c r="Q760" s="84">
        <v>1</v>
      </c>
      <c r="R760" s="84">
        <v>1</v>
      </c>
      <c r="S760" s="84">
        <v>1</v>
      </c>
      <c r="T760" s="84">
        <v>0</v>
      </c>
      <c r="U760" s="84">
        <v>0</v>
      </c>
      <c r="V760" s="84">
        <v>0</v>
      </c>
      <c r="W760" s="84">
        <v>1</v>
      </c>
      <c r="X760" s="84">
        <v>1</v>
      </c>
      <c r="Y760" s="84"/>
      <c r="Z760" s="84"/>
      <c r="AA760" s="65">
        <v>6</v>
      </c>
    </row>
    <row r="761" spans="1:27" x14ac:dyDescent="0.2">
      <c r="A761" s="65">
        <v>7</v>
      </c>
      <c r="B761" s="84">
        <v>1</v>
      </c>
      <c r="C761" s="84">
        <v>6</v>
      </c>
      <c r="D761" s="84">
        <v>6</v>
      </c>
      <c r="E761" s="84">
        <v>7</v>
      </c>
      <c r="F761" s="84">
        <v>7</v>
      </c>
      <c r="G761" s="84">
        <v>7</v>
      </c>
      <c r="H761" s="84">
        <v>7</v>
      </c>
      <c r="I761" s="84">
        <v>9</v>
      </c>
      <c r="J761" s="84">
        <v>18</v>
      </c>
      <c r="K761" s="84">
        <v>21</v>
      </c>
      <c r="L761" s="84"/>
      <c r="M761" s="84"/>
      <c r="N761" s="140">
        <v>7</v>
      </c>
      <c r="O761" s="84">
        <v>1</v>
      </c>
      <c r="P761" s="84">
        <v>5</v>
      </c>
      <c r="Q761" s="84">
        <v>0</v>
      </c>
      <c r="R761" s="84">
        <v>1</v>
      </c>
      <c r="S761" s="84">
        <v>0</v>
      </c>
      <c r="T761" s="84">
        <v>0</v>
      </c>
      <c r="U761" s="84">
        <v>0</v>
      </c>
      <c r="V761" s="84">
        <v>2</v>
      </c>
      <c r="W761" s="84">
        <v>9</v>
      </c>
      <c r="X761" s="84">
        <v>1</v>
      </c>
      <c r="Y761" s="84"/>
      <c r="Z761" s="84"/>
      <c r="AA761" s="65">
        <v>7</v>
      </c>
    </row>
    <row r="762" spans="1:27" x14ac:dyDescent="0.2">
      <c r="A762" s="65">
        <v>8</v>
      </c>
      <c r="B762" s="84">
        <v>0</v>
      </c>
      <c r="C762" s="84">
        <v>0</v>
      </c>
      <c r="D762" s="84">
        <v>0</v>
      </c>
      <c r="E762" s="84">
        <v>0</v>
      </c>
      <c r="F762" s="84">
        <v>0</v>
      </c>
      <c r="G762" s="84">
        <v>0</v>
      </c>
      <c r="H762" s="84">
        <v>1</v>
      </c>
      <c r="I762" s="84">
        <v>2</v>
      </c>
      <c r="J762" s="84">
        <v>5</v>
      </c>
      <c r="K762" s="84">
        <v>7</v>
      </c>
      <c r="L762" s="84"/>
      <c r="M762" s="84"/>
      <c r="N762" s="140">
        <v>8</v>
      </c>
      <c r="O762" s="84">
        <v>0</v>
      </c>
      <c r="P762" s="84">
        <v>0</v>
      </c>
      <c r="Q762" s="84">
        <v>0</v>
      </c>
      <c r="R762" s="84">
        <v>0</v>
      </c>
      <c r="S762" s="84">
        <v>0</v>
      </c>
      <c r="T762" s="84">
        <v>0</v>
      </c>
      <c r="U762" s="84">
        <v>1</v>
      </c>
      <c r="V762" s="84">
        <v>1</v>
      </c>
      <c r="W762" s="84">
        <v>3</v>
      </c>
      <c r="X762" s="84">
        <v>0</v>
      </c>
      <c r="Y762" s="84"/>
      <c r="Z762" s="84"/>
      <c r="AA762" s="65">
        <v>8</v>
      </c>
    </row>
    <row r="763" spans="1:27" x14ac:dyDescent="0.2">
      <c r="A763" s="65">
        <v>9</v>
      </c>
      <c r="B763" s="84">
        <v>0</v>
      </c>
      <c r="C763" s="84">
        <v>0</v>
      </c>
      <c r="D763" s="84">
        <v>0</v>
      </c>
      <c r="E763" s="84">
        <v>0</v>
      </c>
      <c r="F763" s="84">
        <v>0</v>
      </c>
      <c r="G763" s="84">
        <v>3</v>
      </c>
      <c r="H763" s="84">
        <v>4</v>
      </c>
      <c r="I763" s="84">
        <v>4</v>
      </c>
      <c r="J763" s="84">
        <v>6</v>
      </c>
      <c r="K763" s="84">
        <v>6</v>
      </c>
      <c r="L763" s="84"/>
      <c r="M763" s="84"/>
      <c r="N763" s="140">
        <v>9</v>
      </c>
      <c r="O763" s="84">
        <v>0</v>
      </c>
      <c r="P763" s="84">
        <v>0</v>
      </c>
      <c r="Q763" s="84">
        <v>0</v>
      </c>
      <c r="R763" s="84">
        <v>0</v>
      </c>
      <c r="S763" s="84">
        <v>0</v>
      </c>
      <c r="T763" s="84">
        <v>3</v>
      </c>
      <c r="U763" s="84">
        <v>1</v>
      </c>
      <c r="V763" s="84">
        <v>0</v>
      </c>
      <c r="W763" s="84">
        <v>2</v>
      </c>
      <c r="X763" s="84">
        <v>0</v>
      </c>
      <c r="Y763" s="84"/>
      <c r="Z763" s="84"/>
      <c r="AA763" s="65">
        <v>9</v>
      </c>
    </row>
    <row r="764" spans="1:27" x14ac:dyDescent="0.2">
      <c r="A764" s="65">
        <v>10</v>
      </c>
      <c r="B764" s="84">
        <v>14</v>
      </c>
      <c r="C764" s="84">
        <v>34</v>
      </c>
      <c r="D764" s="84">
        <v>44</v>
      </c>
      <c r="E764" s="84">
        <v>55</v>
      </c>
      <c r="F764" s="84">
        <v>69</v>
      </c>
      <c r="G764" s="84">
        <v>75</v>
      </c>
      <c r="H764" s="84">
        <v>84</v>
      </c>
      <c r="I764" s="84">
        <v>88</v>
      </c>
      <c r="J764" s="84">
        <v>97</v>
      </c>
      <c r="K764" s="84">
        <v>110</v>
      </c>
      <c r="L764" s="84"/>
      <c r="M764" s="84"/>
      <c r="N764" s="140">
        <v>10</v>
      </c>
      <c r="O764" s="84">
        <v>14</v>
      </c>
      <c r="P764" s="84">
        <v>20</v>
      </c>
      <c r="Q764" s="84">
        <v>10</v>
      </c>
      <c r="R764" s="84">
        <v>11</v>
      </c>
      <c r="S764" s="84">
        <v>14</v>
      </c>
      <c r="T764" s="84">
        <v>6</v>
      </c>
      <c r="U764" s="84">
        <v>9</v>
      </c>
      <c r="V764" s="84">
        <v>4</v>
      </c>
      <c r="W764" s="84">
        <v>9</v>
      </c>
      <c r="X764" s="84">
        <v>13</v>
      </c>
      <c r="Y764" s="84"/>
      <c r="Z764" s="84"/>
      <c r="AA764" s="65">
        <v>10</v>
      </c>
    </row>
    <row r="765" spans="1:27" x14ac:dyDescent="0.2">
      <c r="A765" s="65">
        <v>11</v>
      </c>
      <c r="B765" s="84">
        <v>4</v>
      </c>
      <c r="C765" s="84">
        <v>10</v>
      </c>
      <c r="D765" s="84">
        <v>19</v>
      </c>
      <c r="E765" s="84">
        <v>28</v>
      </c>
      <c r="F765" s="84">
        <v>43</v>
      </c>
      <c r="G765" s="84">
        <v>49</v>
      </c>
      <c r="H765" s="84">
        <v>57</v>
      </c>
      <c r="I765" s="84">
        <v>59</v>
      </c>
      <c r="J765" s="84">
        <v>78</v>
      </c>
      <c r="K765" s="84">
        <v>105</v>
      </c>
      <c r="L765" s="84"/>
      <c r="M765" s="84"/>
      <c r="N765" s="140">
        <v>11</v>
      </c>
      <c r="O765" s="84">
        <v>4</v>
      </c>
      <c r="P765" s="84">
        <v>5</v>
      </c>
      <c r="Q765" s="84">
        <v>9</v>
      </c>
      <c r="R765" s="84">
        <v>9</v>
      </c>
      <c r="S765" s="84">
        <v>15</v>
      </c>
      <c r="T765" s="84">
        <v>6</v>
      </c>
      <c r="U765" s="84">
        <v>8</v>
      </c>
      <c r="V765" s="84">
        <v>2</v>
      </c>
      <c r="W765" s="84">
        <v>19</v>
      </c>
      <c r="X765" s="84">
        <v>27</v>
      </c>
      <c r="Y765" s="84"/>
      <c r="Z765" s="84"/>
      <c r="AA765" s="65">
        <v>11</v>
      </c>
    </row>
    <row r="766" spans="1:27" x14ac:dyDescent="0.2">
      <c r="A766" s="65">
        <v>12</v>
      </c>
      <c r="B766" s="84">
        <v>6</v>
      </c>
      <c r="C766" s="84">
        <v>12</v>
      </c>
      <c r="D766" s="84">
        <v>25</v>
      </c>
      <c r="E766" s="84">
        <v>39</v>
      </c>
      <c r="F766" s="84">
        <v>56</v>
      </c>
      <c r="G766" s="84">
        <v>83</v>
      </c>
      <c r="H766" s="84">
        <v>99</v>
      </c>
      <c r="I766" s="84">
        <v>123</v>
      </c>
      <c r="J766" s="84">
        <v>151</v>
      </c>
      <c r="K766" s="84">
        <v>171</v>
      </c>
      <c r="L766" s="84"/>
      <c r="M766" s="84"/>
      <c r="N766" s="140">
        <v>12</v>
      </c>
      <c r="O766" s="84">
        <v>6</v>
      </c>
      <c r="P766" s="84">
        <v>6</v>
      </c>
      <c r="Q766" s="84">
        <v>13</v>
      </c>
      <c r="R766" s="84">
        <v>14</v>
      </c>
      <c r="S766" s="84">
        <v>17</v>
      </c>
      <c r="T766" s="84">
        <v>28</v>
      </c>
      <c r="U766" s="84">
        <v>16</v>
      </c>
      <c r="V766" s="84">
        <v>23</v>
      </c>
      <c r="W766" s="84">
        <v>28</v>
      </c>
      <c r="X766" s="84">
        <v>20</v>
      </c>
      <c r="Y766" s="84"/>
      <c r="Z766" s="84"/>
      <c r="AA766" s="65">
        <v>12</v>
      </c>
    </row>
    <row r="767" spans="1:27" x14ac:dyDescent="0.2">
      <c r="A767" s="65">
        <v>13</v>
      </c>
      <c r="B767" s="84">
        <v>2</v>
      </c>
      <c r="C767" s="84">
        <v>12</v>
      </c>
      <c r="D767" s="84">
        <v>17</v>
      </c>
      <c r="E767" s="84">
        <v>38</v>
      </c>
      <c r="F767" s="84">
        <v>57</v>
      </c>
      <c r="G767" s="84">
        <v>75</v>
      </c>
      <c r="H767" s="84">
        <v>91</v>
      </c>
      <c r="I767" s="84">
        <v>104</v>
      </c>
      <c r="J767" s="84">
        <v>112</v>
      </c>
      <c r="K767" s="84">
        <v>121</v>
      </c>
      <c r="L767" s="84"/>
      <c r="M767" s="84"/>
      <c r="N767" s="140">
        <v>13</v>
      </c>
      <c r="O767" s="84">
        <v>2</v>
      </c>
      <c r="P767" s="84">
        <v>10</v>
      </c>
      <c r="Q767" s="84">
        <v>5</v>
      </c>
      <c r="R767" s="84">
        <v>21</v>
      </c>
      <c r="S767" s="84">
        <v>19</v>
      </c>
      <c r="T767" s="84">
        <v>18</v>
      </c>
      <c r="U767" s="84">
        <v>16</v>
      </c>
      <c r="V767" s="84">
        <v>13</v>
      </c>
      <c r="W767" s="84">
        <v>7</v>
      </c>
      <c r="X767" s="84">
        <v>9</v>
      </c>
      <c r="Y767" s="84"/>
      <c r="Z767" s="84"/>
      <c r="AA767" s="65">
        <v>13</v>
      </c>
    </row>
    <row r="768" spans="1:27" x14ac:dyDescent="0.2">
      <c r="A768" s="65">
        <v>14</v>
      </c>
      <c r="B768" s="84">
        <v>6</v>
      </c>
      <c r="C768" s="84">
        <v>19</v>
      </c>
      <c r="D768" s="84">
        <v>27</v>
      </c>
      <c r="E768" s="84">
        <v>45</v>
      </c>
      <c r="F768" s="84">
        <v>55</v>
      </c>
      <c r="G768" s="84">
        <v>65</v>
      </c>
      <c r="H768" s="84">
        <v>83</v>
      </c>
      <c r="I768" s="84">
        <v>97</v>
      </c>
      <c r="J768" s="84">
        <v>110</v>
      </c>
      <c r="K768" s="84">
        <v>129</v>
      </c>
      <c r="L768" s="84"/>
      <c r="M768" s="84"/>
      <c r="N768" s="140">
        <v>14</v>
      </c>
      <c r="O768" s="84">
        <v>6</v>
      </c>
      <c r="P768" s="84">
        <v>13</v>
      </c>
      <c r="Q768" s="84">
        <v>8</v>
      </c>
      <c r="R768" s="84">
        <v>17</v>
      </c>
      <c r="S768" s="84">
        <v>9</v>
      </c>
      <c r="T768" s="84">
        <v>10</v>
      </c>
      <c r="U768" s="84">
        <v>18</v>
      </c>
      <c r="V768" s="84">
        <v>14</v>
      </c>
      <c r="W768" s="84">
        <v>14</v>
      </c>
      <c r="X768" s="84">
        <v>19</v>
      </c>
      <c r="Y768" s="84"/>
      <c r="Z768" s="84"/>
      <c r="AA768" s="65">
        <v>14</v>
      </c>
    </row>
    <row r="769" spans="1:32" x14ac:dyDescent="0.2">
      <c r="A769" s="65">
        <v>15</v>
      </c>
      <c r="B769" s="84">
        <v>0</v>
      </c>
      <c r="C769" s="84">
        <v>0</v>
      </c>
      <c r="D769" s="84">
        <v>1</v>
      </c>
      <c r="E769" s="84">
        <v>12</v>
      </c>
      <c r="F769" s="84">
        <v>27</v>
      </c>
      <c r="G769" s="84">
        <v>31</v>
      </c>
      <c r="H769" s="84">
        <v>33</v>
      </c>
      <c r="I769" s="84">
        <v>51</v>
      </c>
      <c r="J769" s="84">
        <v>55</v>
      </c>
      <c r="K769" s="84">
        <v>69</v>
      </c>
      <c r="L769" s="84"/>
      <c r="M769" s="84"/>
      <c r="N769" s="140">
        <v>15</v>
      </c>
      <c r="O769" s="84">
        <v>0</v>
      </c>
      <c r="P769" s="84">
        <v>0</v>
      </c>
      <c r="Q769" s="84">
        <v>0</v>
      </c>
      <c r="R769" s="84">
        <v>11</v>
      </c>
      <c r="S769" s="84">
        <v>14</v>
      </c>
      <c r="T769" s="84">
        <v>4</v>
      </c>
      <c r="U769" s="84">
        <v>2</v>
      </c>
      <c r="V769" s="84">
        <v>12</v>
      </c>
      <c r="W769" s="84">
        <v>4</v>
      </c>
      <c r="X769" s="84">
        <v>14</v>
      </c>
      <c r="Y769" s="84"/>
      <c r="Z769" s="84"/>
      <c r="AA769" s="65">
        <v>15</v>
      </c>
    </row>
    <row r="770" spans="1:32" x14ac:dyDescent="0.2">
      <c r="A770" s="65">
        <v>16</v>
      </c>
      <c r="B770" s="84">
        <v>0</v>
      </c>
      <c r="C770" s="84">
        <v>17</v>
      </c>
      <c r="D770" s="84">
        <v>29</v>
      </c>
      <c r="E770" s="84">
        <v>37</v>
      </c>
      <c r="F770" s="84">
        <v>52</v>
      </c>
      <c r="G770" s="84">
        <v>61</v>
      </c>
      <c r="H770" s="84">
        <v>69</v>
      </c>
      <c r="I770" s="84">
        <v>79</v>
      </c>
      <c r="J770" s="84">
        <v>85</v>
      </c>
      <c r="K770" s="84">
        <v>92</v>
      </c>
      <c r="L770" s="84"/>
      <c r="M770" s="84"/>
      <c r="N770" s="140">
        <v>16</v>
      </c>
      <c r="O770" s="84">
        <v>0</v>
      </c>
      <c r="P770" s="84">
        <v>5</v>
      </c>
      <c r="Q770" s="84">
        <v>12</v>
      </c>
      <c r="R770" s="84">
        <v>8</v>
      </c>
      <c r="S770" s="84">
        <v>15</v>
      </c>
      <c r="T770" s="84">
        <v>9</v>
      </c>
      <c r="U770" s="84">
        <v>8</v>
      </c>
      <c r="V770" s="84">
        <v>10</v>
      </c>
      <c r="W770" s="84">
        <v>6</v>
      </c>
      <c r="X770" s="84">
        <v>7</v>
      </c>
      <c r="Y770" s="84"/>
      <c r="Z770" s="84"/>
      <c r="AA770" s="65">
        <v>16</v>
      </c>
    </row>
    <row r="771" spans="1:32" x14ac:dyDescent="0.2">
      <c r="A771" s="65">
        <v>17</v>
      </c>
      <c r="B771" s="84">
        <v>10</v>
      </c>
      <c r="C771" s="84">
        <v>12</v>
      </c>
      <c r="D771" s="84">
        <v>22</v>
      </c>
      <c r="E771" s="84">
        <v>69</v>
      </c>
      <c r="F771" s="84">
        <v>72</v>
      </c>
      <c r="G771" s="84">
        <v>79</v>
      </c>
      <c r="H771" s="84">
        <v>86</v>
      </c>
      <c r="I771" s="84">
        <v>91</v>
      </c>
      <c r="J771" s="84">
        <v>113</v>
      </c>
      <c r="K771" s="84">
        <v>140</v>
      </c>
      <c r="L771" s="84"/>
      <c r="M771" s="84"/>
      <c r="N771" s="140">
        <v>17</v>
      </c>
      <c r="O771" s="84">
        <v>10</v>
      </c>
      <c r="P771" s="84">
        <v>2</v>
      </c>
      <c r="Q771" s="84">
        <v>8</v>
      </c>
      <c r="R771" s="84">
        <v>47</v>
      </c>
      <c r="S771" s="84">
        <v>2</v>
      </c>
      <c r="T771" s="84">
        <v>3</v>
      </c>
      <c r="U771" s="84">
        <v>6</v>
      </c>
      <c r="V771" s="84">
        <v>4</v>
      </c>
      <c r="W771" s="84">
        <v>20</v>
      </c>
      <c r="X771" s="84">
        <v>27</v>
      </c>
      <c r="Y771" s="84"/>
      <c r="Z771" s="84"/>
      <c r="AA771" s="65">
        <v>17</v>
      </c>
    </row>
    <row r="772" spans="1:32" x14ac:dyDescent="0.2">
      <c r="A772" s="65">
        <v>18</v>
      </c>
      <c r="B772" s="84">
        <v>4</v>
      </c>
      <c r="C772" s="84">
        <v>6</v>
      </c>
      <c r="D772" s="84">
        <v>9</v>
      </c>
      <c r="E772" s="84">
        <v>10</v>
      </c>
      <c r="F772" s="84">
        <v>11</v>
      </c>
      <c r="G772" s="84">
        <v>12</v>
      </c>
      <c r="H772" s="84">
        <v>12</v>
      </c>
      <c r="I772" s="84">
        <v>12</v>
      </c>
      <c r="J772" s="84">
        <v>13</v>
      </c>
      <c r="K772" s="84">
        <v>13</v>
      </c>
      <c r="L772" s="84"/>
      <c r="M772" s="84"/>
      <c r="N772" s="140">
        <v>18</v>
      </c>
      <c r="O772" s="84">
        <v>4</v>
      </c>
      <c r="P772" s="84">
        <v>2</v>
      </c>
      <c r="Q772" s="84">
        <v>3</v>
      </c>
      <c r="R772" s="84">
        <v>1</v>
      </c>
      <c r="S772" s="84">
        <v>1</v>
      </c>
      <c r="T772" s="84">
        <v>1</v>
      </c>
      <c r="U772" s="84">
        <v>0</v>
      </c>
      <c r="V772" s="84">
        <v>0</v>
      </c>
      <c r="W772" s="84">
        <v>1</v>
      </c>
      <c r="X772" s="84">
        <v>0</v>
      </c>
      <c r="Y772" s="84"/>
      <c r="Z772" s="84"/>
      <c r="AA772" s="65">
        <v>18</v>
      </c>
    </row>
    <row r="773" spans="1:32" x14ac:dyDescent="0.2">
      <c r="A773" s="65">
        <v>19</v>
      </c>
      <c r="B773" s="84">
        <v>1</v>
      </c>
      <c r="C773" s="84">
        <v>3</v>
      </c>
      <c r="D773" s="84">
        <v>10</v>
      </c>
      <c r="E773" s="84">
        <v>15</v>
      </c>
      <c r="F773" s="84">
        <v>21</v>
      </c>
      <c r="G773" s="84">
        <v>25</v>
      </c>
      <c r="H773" s="84">
        <v>27</v>
      </c>
      <c r="I773" s="84">
        <v>30</v>
      </c>
      <c r="J773" s="84">
        <v>37</v>
      </c>
      <c r="K773" s="84">
        <v>37</v>
      </c>
      <c r="L773" s="84"/>
      <c r="M773" s="84"/>
      <c r="N773" s="140">
        <v>19</v>
      </c>
      <c r="O773" s="84">
        <v>1</v>
      </c>
      <c r="P773" s="84">
        <v>2</v>
      </c>
      <c r="Q773" s="84">
        <v>7</v>
      </c>
      <c r="R773" s="84">
        <v>5</v>
      </c>
      <c r="S773" s="84">
        <v>6</v>
      </c>
      <c r="T773" s="84">
        <v>4</v>
      </c>
      <c r="U773" s="84">
        <v>2</v>
      </c>
      <c r="V773" s="84">
        <v>3</v>
      </c>
      <c r="W773" s="84">
        <v>7</v>
      </c>
      <c r="X773" s="84">
        <v>0</v>
      </c>
      <c r="Y773" s="84"/>
      <c r="Z773" s="84"/>
      <c r="AA773" s="65">
        <v>19</v>
      </c>
    </row>
    <row r="774" spans="1:32" x14ac:dyDescent="0.2">
      <c r="A774" s="65">
        <v>20</v>
      </c>
      <c r="B774" s="84">
        <v>0</v>
      </c>
      <c r="C774" s="84">
        <v>4</v>
      </c>
      <c r="D774" s="84">
        <v>8</v>
      </c>
      <c r="E774" s="84">
        <v>15</v>
      </c>
      <c r="F774" s="84">
        <v>28</v>
      </c>
      <c r="G774" s="84">
        <v>29</v>
      </c>
      <c r="H774" s="84">
        <v>42</v>
      </c>
      <c r="I774" s="84">
        <v>61</v>
      </c>
      <c r="J774" s="84">
        <v>68</v>
      </c>
      <c r="K774" s="84">
        <v>74</v>
      </c>
      <c r="L774" s="84"/>
      <c r="M774" s="84"/>
      <c r="N774" s="140">
        <v>20</v>
      </c>
      <c r="O774" s="84">
        <v>0</v>
      </c>
      <c r="P774" s="84">
        <v>4</v>
      </c>
      <c r="Q774" s="84">
        <v>4</v>
      </c>
      <c r="R774" s="84">
        <v>7</v>
      </c>
      <c r="S774" s="84">
        <v>13</v>
      </c>
      <c r="T774" s="84">
        <v>1</v>
      </c>
      <c r="U774" s="84">
        <v>13</v>
      </c>
      <c r="V774" s="84">
        <v>19</v>
      </c>
      <c r="W774" s="84">
        <v>7</v>
      </c>
      <c r="X774" s="84">
        <v>6</v>
      </c>
      <c r="Y774" s="84"/>
      <c r="Z774" s="84"/>
      <c r="AA774" s="65">
        <v>20</v>
      </c>
    </row>
    <row r="775" spans="1:32" x14ac:dyDescent="0.2">
      <c r="A775" s="65">
        <v>21</v>
      </c>
      <c r="B775" s="84">
        <v>5</v>
      </c>
      <c r="C775" s="84">
        <v>19</v>
      </c>
      <c r="D775" s="84">
        <v>28</v>
      </c>
      <c r="E775" s="84">
        <v>34</v>
      </c>
      <c r="F775" s="84">
        <v>37</v>
      </c>
      <c r="G775" s="84">
        <v>54</v>
      </c>
      <c r="H775" s="84">
        <v>63</v>
      </c>
      <c r="I775" s="84">
        <v>70</v>
      </c>
      <c r="J775" s="84">
        <v>89</v>
      </c>
      <c r="K775" s="84">
        <v>97</v>
      </c>
      <c r="L775" s="84"/>
      <c r="M775" s="84"/>
      <c r="N775" s="140">
        <v>21</v>
      </c>
      <c r="O775" s="84">
        <v>5</v>
      </c>
      <c r="P775" s="84">
        <v>14</v>
      </c>
      <c r="Q775" s="84">
        <v>9</v>
      </c>
      <c r="R775" s="84">
        <v>6</v>
      </c>
      <c r="S775" s="84">
        <v>3</v>
      </c>
      <c r="T775" s="84">
        <v>17</v>
      </c>
      <c r="U775" s="84">
        <v>9</v>
      </c>
      <c r="V775" s="84">
        <v>7</v>
      </c>
      <c r="W775" s="84">
        <v>19</v>
      </c>
      <c r="X775" s="84">
        <v>9</v>
      </c>
      <c r="Y775" s="84"/>
      <c r="Z775" s="84"/>
      <c r="AA775" s="65">
        <v>21</v>
      </c>
    </row>
    <row r="776" spans="1:32" x14ac:dyDescent="0.2">
      <c r="A776" s="65">
        <v>22</v>
      </c>
      <c r="B776" s="84">
        <v>5</v>
      </c>
      <c r="C776" s="84">
        <v>5</v>
      </c>
      <c r="D776" s="84">
        <v>7</v>
      </c>
      <c r="E776" s="84">
        <v>11</v>
      </c>
      <c r="F776" s="84">
        <v>16</v>
      </c>
      <c r="G776" s="84">
        <v>18</v>
      </c>
      <c r="H776" s="84">
        <v>24</v>
      </c>
      <c r="I776" s="84">
        <v>29</v>
      </c>
      <c r="J776" s="84">
        <v>33</v>
      </c>
      <c r="K776" s="84">
        <v>39</v>
      </c>
      <c r="L776" s="84"/>
      <c r="M776" s="84"/>
      <c r="N776" s="140">
        <v>22</v>
      </c>
      <c r="O776" s="84">
        <v>5</v>
      </c>
      <c r="P776" s="84">
        <v>0</v>
      </c>
      <c r="Q776" s="84">
        <v>2</v>
      </c>
      <c r="R776" s="84">
        <v>4</v>
      </c>
      <c r="S776" s="84">
        <v>5</v>
      </c>
      <c r="T776" s="84">
        <v>2</v>
      </c>
      <c r="U776" s="84">
        <v>5</v>
      </c>
      <c r="V776" s="84">
        <v>5</v>
      </c>
      <c r="W776" s="84">
        <v>5</v>
      </c>
      <c r="X776" s="84">
        <v>6</v>
      </c>
      <c r="Y776" s="84"/>
      <c r="Z776" s="84"/>
      <c r="AA776" s="65">
        <v>22</v>
      </c>
    </row>
    <row r="777" spans="1:32" x14ac:dyDescent="0.2">
      <c r="A777" s="65">
        <v>23</v>
      </c>
      <c r="B777" s="84">
        <v>28</v>
      </c>
      <c r="C777" s="84">
        <v>47</v>
      </c>
      <c r="D777" s="84">
        <v>69</v>
      </c>
      <c r="E777" s="84">
        <v>91</v>
      </c>
      <c r="F777" s="84">
        <v>109</v>
      </c>
      <c r="G777" s="84">
        <v>129</v>
      </c>
      <c r="H777" s="84">
        <v>142</v>
      </c>
      <c r="I777" s="84">
        <v>160</v>
      </c>
      <c r="J777" s="84">
        <v>205</v>
      </c>
      <c r="K777" s="84">
        <v>231</v>
      </c>
      <c r="L777" s="84"/>
      <c r="M777" s="84"/>
      <c r="N777" s="140">
        <v>23</v>
      </c>
      <c r="O777" s="84">
        <v>28</v>
      </c>
      <c r="P777" s="84">
        <v>19</v>
      </c>
      <c r="Q777" s="84">
        <v>22</v>
      </c>
      <c r="R777" s="84">
        <v>22</v>
      </c>
      <c r="S777" s="84">
        <v>16</v>
      </c>
      <c r="T777" s="84">
        <v>20</v>
      </c>
      <c r="U777" s="84">
        <v>11</v>
      </c>
      <c r="V777" s="84">
        <v>18</v>
      </c>
      <c r="W777" s="84">
        <v>43</v>
      </c>
      <c r="X777" s="84">
        <v>25</v>
      </c>
      <c r="Y777" s="84"/>
      <c r="Z777" s="84"/>
      <c r="AA777" s="65">
        <v>23</v>
      </c>
    </row>
    <row r="778" spans="1:32" x14ac:dyDescent="0.2">
      <c r="A778" s="65">
        <v>24</v>
      </c>
      <c r="B778" s="84">
        <v>2</v>
      </c>
      <c r="C778" s="84">
        <v>5</v>
      </c>
      <c r="D778" s="84">
        <v>10</v>
      </c>
      <c r="E778" s="84">
        <v>18</v>
      </c>
      <c r="F778" s="84">
        <v>37</v>
      </c>
      <c r="G778" s="84">
        <v>40</v>
      </c>
      <c r="H778" s="84">
        <v>47</v>
      </c>
      <c r="I778" s="84">
        <v>52</v>
      </c>
      <c r="J778" s="84">
        <v>56</v>
      </c>
      <c r="K778" s="84">
        <v>61</v>
      </c>
      <c r="L778" s="84"/>
      <c r="M778" s="84"/>
      <c r="N778" s="140">
        <v>24</v>
      </c>
      <c r="O778" s="84">
        <v>2</v>
      </c>
      <c r="P778" s="84">
        <v>3</v>
      </c>
      <c r="Q778" s="84">
        <v>5</v>
      </c>
      <c r="R778" s="84">
        <v>9</v>
      </c>
      <c r="S778" s="84">
        <v>19</v>
      </c>
      <c r="T778" s="84">
        <v>3</v>
      </c>
      <c r="U778" s="84">
        <v>7</v>
      </c>
      <c r="V778" s="84">
        <v>5</v>
      </c>
      <c r="W778" s="84">
        <v>4</v>
      </c>
      <c r="X778" s="84">
        <v>4</v>
      </c>
      <c r="Y778" s="84"/>
      <c r="Z778" s="84"/>
      <c r="AA778" s="65">
        <v>24</v>
      </c>
    </row>
    <row r="779" spans="1:32" x14ac:dyDescent="0.2">
      <c r="A779" s="72" t="s">
        <v>2</v>
      </c>
      <c r="B779" s="84">
        <v>102</v>
      </c>
      <c r="C779" s="84">
        <v>280</v>
      </c>
      <c r="D779" s="84">
        <v>412</v>
      </c>
      <c r="E779" s="84">
        <v>781</v>
      </c>
      <c r="F779" s="84">
        <v>960</v>
      </c>
      <c r="G779" s="84">
        <v>1102</v>
      </c>
      <c r="H779" s="84">
        <v>1248</v>
      </c>
      <c r="I779" s="84">
        <v>1406</v>
      </c>
      <c r="J779" s="84">
        <v>1624</v>
      </c>
      <c r="K779" s="84">
        <v>1824</v>
      </c>
      <c r="L779" s="84"/>
      <c r="M779" s="84"/>
      <c r="N779" s="72" t="s">
        <v>2</v>
      </c>
      <c r="O779" s="84">
        <v>102</v>
      </c>
      <c r="P779" s="84">
        <v>165</v>
      </c>
      <c r="Q779" s="84">
        <v>129</v>
      </c>
      <c r="R779" s="84">
        <v>369</v>
      </c>
      <c r="S779" s="84">
        <v>174</v>
      </c>
      <c r="T779" s="84">
        <v>139</v>
      </c>
      <c r="U779" s="84">
        <v>141</v>
      </c>
      <c r="V779" s="84">
        <v>151</v>
      </c>
      <c r="W779" s="84">
        <v>214</v>
      </c>
      <c r="X779" s="84">
        <v>195</v>
      </c>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22</v>
      </c>
      <c r="D785" s="84">
        <v>36</v>
      </c>
      <c r="E785" s="84">
        <v>46</v>
      </c>
      <c r="F785" s="84">
        <v>48</v>
      </c>
      <c r="G785" s="84">
        <v>55</v>
      </c>
      <c r="H785" s="84">
        <v>60</v>
      </c>
      <c r="I785" s="84">
        <v>64</v>
      </c>
      <c r="J785" s="84">
        <v>73</v>
      </c>
      <c r="K785" s="84">
        <v>78</v>
      </c>
      <c r="L785" s="84"/>
      <c r="M785" s="84"/>
      <c r="N785" s="56">
        <v>1</v>
      </c>
      <c r="O785" s="84">
        <v>5</v>
      </c>
      <c r="P785" s="84">
        <v>15</v>
      </c>
      <c r="Q785" s="84">
        <v>10</v>
      </c>
      <c r="R785" s="84">
        <v>9</v>
      </c>
      <c r="S785" s="84">
        <v>3</v>
      </c>
      <c r="T785" s="84">
        <v>3</v>
      </c>
      <c r="U785" s="84">
        <v>10</v>
      </c>
      <c r="V785" s="84">
        <v>4</v>
      </c>
      <c r="W785" s="84">
        <v>7</v>
      </c>
      <c r="X785" s="84">
        <v>3</v>
      </c>
      <c r="Y785" s="84"/>
      <c r="Z785" s="84"/>
      <c r="AA785" s="56">
        <v>1</v>
      </c>
      <c r="AE785" s="82"/>
      <c r="AF785" s="82"/>
    </row>
    <row r="786" spans="1:32" x14ac:dyDescent="0.2">
      <c r="A786" s="56">
        <v>2</v>
      </c>
      <c r="B786" s="84">
        <v>7</v>
      </c>
      <c r="C786" s="84">
        <v>16</v>
      </c>
      <c r="D786" s="84">
        <v>30</v>
      </c>
      <c r="E786" s="84">
        <v>31</v>
      </c>
      <c r="F786" s="84">
        <v>31</v>
      </c>
      <c r="G786" s="84">
        <v>34</v>
      </c>
      <c r="H786" s="84">
        <v>37</v>
      </c>
      <c r="I786" s="84">
        <v>37</v>
      </c>
      <c r="J786" s="84">
        <v>41</v>
      </c>
      <c r="K786" s="84">
        <v>44</v>
      </c>
      <c r="L786" s="84"/>
      <c r="M786" s="84"/>
      <c r="N786" s="56">
        <v>2</v>
      </c>
      <c r="O786" s="84">
        <v>7</v>
      </c>
      <c r="P786" s="84">
        <v>10</v>
      </c>
      <c r="Q786" s="84">
        <v>17</v>
      </c>
      <c r="R786" s="84">
        <v>2</v>
      </c>
      <c r="S786" s="84">
        <v>0</v>
      </c>
      <c r="T786" s="84">
        <v>5</v>
      </c>
      <c r="U786" s="84">
        <v>4</v>
      </c>
      <c r="V786" s="84">
        <v>1</v>
      </c>
      <c r="W786" s="84">
        <v>6</v>
      </c>
      <c r="X786" s="84">
        <v>7</v>
      </c>
      <c r="Y786" s="84"/>
      <c r="Z786" s="84"/>
      <c r="AA786" s="56">
        <v>2</v>
      </c>
      <c r="AE786" s="82"/>
      <c r="AF786" s="82"/>
    </row>
    <row r="787" spans="1:32" x14ac:dyDescent="0.2">
      <c r="A787" s="56">
        <v>3</v>
      </c>
      <c r="B787" s="84">
        <v>0</v>
      </c>
      <c r="C787" s="84">
        <v>4</v>
      </c>
      <c r="D787" s="84">
        <v>5</v>
      </c>
      <c r="E787" s="84">
        <v>7</v>
      </c>
      <c r="F787" s="84">
        <v>7</v>
      </c>
      <c r="G787" s="84">
        <v>8</v>
      </c>
      <c r="H787" s="84">
        <v>11</v>
      </c>
      <c r="I787" s="84">
        <v>13</v>
      </c>
      <c r="J787" s="84">
        <v>16</v>
      </c>
      <c r="K787" s="84">
        <v>16</v>
      </c>
      <c r="L787" s="84"/>
      <c r="M787" s="84"/>
      <c r="N787" s="56">
        <v>3</v>
      </c>
      <c r="O787" s="84">
        <v>0</v>
      </c>
      <c r="P787" s="84">
        <v>4</v>
      </c>
      <c r="Q787" s="84">
        <v>1</v>
      </c>
      <c r="R787" s="84">
        <v>3</v>
      </c>
      <c r="S787" s="84">
        <v>0</v>
      </c>
      <c r="T787" s="84">
        <v>1</v>
      </c>
      <c r="U787" s="84">
        <v>2</v>
      </c>
      <c r="V787" s="84">
        <v>2</v>
      </c>
      <c r="W787" s="84">
        <v>4</v>
      </c>
      <c r="X787" s="84">
        <v>1</v>
      </c>
      <c r="Y787" s="84"/>
      <c r="Z787" s="84"/>
      <c r="AA787" s="56">
        <v>3</v>
      </c>
      <c r="AE787" s="82"/>
      <c r="AF787" s="82"/>
    </row>
    <row r="788" spans="1:32" x14ac:dyDescent="0.2">
      <c r="A788" s="56">
        <v>4</v>
      </c>
      <c r="B788" s="84">
        <v>7</v>
      </c>
      <c r="C788" s="84">
        <v>7</v>
      </c>
      <c r="D788" s="84">
        <v>7</v>
      </c>
      <c r="E788" s="84">
        <v>7</v>
      </c>
      <c r="F788" s="84">
        <v>7</v>
      </c>
      <c r="G788" s="84">
        <v>7</v>
      </c>
      <c r="H788" s="84">
        <v>7</v>
      </c>
      <c r="I788" s="84">
        <v>7</v>
      </c>
      <c r="J788" s="84">
        <v>7</v>
      </c>
      <c r="K788" s="84">
        <v>6</v>
      </c>
      <c r="L788" s="84"/>
      <c r="M788" s="84"/>
      <c r="N788" s="56">
        <v>4</v>
      </c>
      <c r="O788" s="84">
        <v>7</v>
      </c>
      <c r="P788" s="84">
        <v>0</v>
      </c>
      <c r="Q788" s="84">
        <v>0</v>
      </c>
      <c r="R788" s="84">
        <v>0</v>
      </c>
      <c r="S788" s="84">
        <v>0</v>
      </c>
      <c r="T788" s="84">
        <v>0</v>
      </c>
      <c r="U788" s="84">
        <v>0</v>
      </c>
      <c r="V788" s="84">
        <v>0</v>
      </c>
      <c r="W788" s="84">
        <v>0</v>
      </c>
      <c r="X788" s="84">
        <v>0</v>
      </c>
      <c r="Y788" s="84"/>
      <c r="Z788" s="84"/>
      <c r="AA788" s="56">
        <v>4</v>
      </c>
      <c r="AE788" s="82"/>
      <c r="AF788" s="82"/>
    </row>
    <row r="789" spans="1:32" x14ac:dyDescent="0.2">
      <c r="A789" s="56">
        <v>5</v>
      </c>
      <c r="B789" s="84">
        <v>4</v>
      </c>
      <c r="C789" s="84">
        <v>7</v>
      </c>
      <c r="D789" s="84">
        <v>11</v>
      </c>
      <c r="E789" s="84">
        <v>11</v>
      </c>
      <c r="F789" s="84">
        <v>11</v>
      </c>
      <c r="G789" s="84">
        <v>12</v>
      </c>
      <c r="H789" s="84">
        <v>12</v>
      </c>
      <c r="I789" s="84">
        <v>14</v>
      </c>
      <c r="J789" s="84">
        <v>14</v>
      </c>
      <c r="K789" s="84">
        <v>13</v>
      </c>
      <c r="L789" s="84"/>
      <c r="M789" s="84"/>
      <c r="N789" s="56">
        <v>5</v>
      </c>
      <c r="O789" s="84">
        <v>4</v>
      </c>
      <c r="P789" s="84">
        <v>3</v>
      </c>
      <c r="Q789" s="84">
        <v>2</v>
      </c>
      <c r="R789" s="84">
        <v>0</v>
      </c>
      <c r="S789" s="84">
        <v>0</v>
      </c>
      <c r="T789" s="84">
        <v>1</v>
      </c>
      <c r="U789" s="84">
        <v>0</v>
      </c>
      <c r="V789" s="84">
        <v>0</v>
      </c>
      <c r="W789" s="84">
        <v>0</v>
      </c>
      <c r="X789" s="84">
        <v>0</v>
      </c>
      <c r="Y789" s="84"/>
      <c r="Z789" s="84"/>
      <c r="AA789" s="56">
        <v>5</v>
      </c>
      <c r="AE789" s="82"/>
      <c r="AF789" s="82"/>
    </row>
    <row r="790" spans="1:32" x14ac:dyDescent="0.2">
      <c r="A790" s="56">
        <v>6</v>
      </c>
      <c r="B790" s="84">
        <v>0</v>
      </c>
      <c r="C790" s="84">
        <v>0</v>
      </c>
      <c r="D790" s="84">
        <v>0</v>
      </c>
      <c r="E790" s="84">
        <v>0</v>
      </c>
      <c r="F790" s="84">
        <v>0</v>
      </c>
      <c r="G790" s="84">
        <v>0</v>
      </c>
      <c r="H790" s="84">
        <v>0</v>
      </c>
      <c r="I790" s="84">
        <v>1</v>
      </c>
      <c r="J790" s="84">
        <v>1</v>
      </c>
      <c r="K790" s="84">
        <v>1</v>
      </c>
      <c r="L790" s="84"/>
      <c r="M790" s="84"/>
      <c r="N790" s="56">
        <v>6</v>
      </c>
      <c r="O790" s="84">
        <v>0</v>
      </c>
      <c r="P790" s="84">
        <v>0</v>
      </c>
      <c r="Q790" s="84">
        <v>0</v>
      </c>
      <c r="R790" s="84">
        <v>0</v>
      </c>
      <c r="S790" s="84">
        <v>0</v>
      </c>
      <c r="T790" s="84">
        <v>0</v>
      </c>
      <c r="U790" s="84">
        <v>0</v>
      </c>
      <c r="V790" s="84">
        <v>0</v>
      </c>
      <c r="W790" s="84">
        <v>0</v>
      </c>
      <c r="X790" s="84">
        <v>0</v>
      </c>
      <c r="Y790" s="84"/>
      <c r="Z790" s="84"/>
      <c r="AA790" s="56">
        <v>6</v>
      </c>
      <c r="AE790" s="82"/>
      <c r="AF790" s="82"/>
    </row>
    <row r="791" spans="1:32" x14ac:dyDescent="0.2">
      <c r="A791" s="56">
        <v>7</v>
      </c>
      <c r="B791" s="84">
        <v>15</v>
      </c>
      <c r="C791" s="84">
        <v>25</v>
      </c>
      <c r="D791" s="84">
        <v>38</v>
      </c>
      <c r="E791" s="84">
        <v>46</v>
      </c>
      <c r="F791" s="84">
        <v>53</v>
      </c>
      <c r="G791" s="84">
        <v>76</v>
      </c>
      <c r="H791" s="84">
        <v>84</v>
      </c>
      <c r="I791" s="84">
        <v>99</v>
      </c>
      <c r="J791" s="84">
        <v>114</v>
      </c>
      <c r="K791" s="84">
        <v>130</v>
      </c>
      <c r="L791" s="84"/>
      <c r="M791" s="84"/>
      <c r="N791" s="56">
        <v>7</v>
      </c>
      <c r="O791" s="84">
        <v>15</v>
      </c>
      <c r="P791" s="84">
        <v>11</v>
      </c>
      <c r="Q791" s="84">
        <v>13</v>
      </c>
      <c r="R791" s="84">
        <v>10</v>
      </c>
      <c r="S791" s="84">
        <v>5</v>
      </c>
      <c r="T791" s="84">
        <v>24</v>
      </c>
      <c r="U791" s="84">
        <v>8</v>
      </c>
      <c r="V791" s="84">
        <v>18</v>
      </c>
      <c r="W791" s="84">
        <v>22</v>
      </c>
      <c r="X791" s="84">
        <v>15</v>
      </c>
      <c r="Y791" s="84"/>
      <c r="Z791" s="84"/>
      <c r="AA791" s="56">
        <v>7</v>
      </c>
      <c r="AE791" s="82"/>
      <c r="AF791" s="82"/>
    </row>
    <row r="792" spans="1:32" x14ac:dyDescent="0.2">
      <c r="A792" s="56">
        <v>8</v>
      </c>
      <c r="B792" s="84">
        <v>1</v>
      </c>
      <c r="C792" s="84">
        <v>1</v>
      </c>
      <c r="D792" s="84">
        <v>2</v>
      </c>
      <c r="E792" s="84">
        <v>2</v>
      </c>
      <c r="F792" s="84">
        <v>3</v>
      </c>
      <c r="G792" s="84">
        <v>5</v>
      </c>
      <c r="H792" s="84">
        <v>8</v>
      </c>
      <c r="I792" s="84">
        <v>10</v>
      </c>
      <c r="J792" s="84">
        <v>11</v>
      </c>
      <c r="K792" s="84">
        <v>11</v>
      </c>
      <c r="L792" s="84"/>
      <c r="M792" s="84"/>
      <c r="N792" s="56">
        <v>8</v>
      </c>
      <c r="O792" s="84">
        <v>1</v>
      </c>
      <c r="P792" s="84">
        <v>0</v>
      </c>
      <c r="Q792" s="84">
        <v>1</v>
      </c>
      <c r="R792" s="84">
        <v>0</v>
      </c>
      <c r="S792" s="84">
        <v>1</v>
      </c>
      <c r="T792" s="84">
        <v>2</v>
      </c>
      <c r="U792" s="84">
        <v>3</v>
      </c>
      <c r="V792" s="84">
        <v>2</v>
      </c>
      <c r="W792" s="84">
        <v>1</v>
      </c>
      <c r="X792" s="84">
        <v>0</v>
      </c>
      <c r="Y792" s="84"/>
      <c r="Z792" s="84"/>
      <c r="AA792" s="56">
        <v>8</v>
      </c>
      <c r="AE792" s="82"/>
      <c r="AF792" s="82"/>
    </row>
    <row r="793" spans="1:32" x14ac:dyDescent="0.2">
      <c r="A793" s="56">
        <v>9</v>
      </c>
      <c r="B793" s="84">
        <v>0</v>
      </c>
      <c r="C793" s="84">
        <v>0</v>
      </c>
      <c r="D793" s="84">
        <v>0</v>
      </c>
      <c r="E793" s="84">
        <v>2</v>
      </c>
      <c r="F793" s="84">
        <v>2</v>
      </c>
      <c r="G793" s="84">
        <v>14</v>
      </c>
      <c r="H793" s="84">
        <v>16</v>
      </c>
      <c r="I793" s="84">
        <v>17</v>
      </c>
      <c r="J793" s="84">
        <v>22</v>
      </c>
      <c r="K793" s="84">
        <v>22</v>
      </c>
      <c r="L793" s="84"/>
      <c r="M793" s="84"/>
      <c r="N793" s="56">
        <v>9</v>
      </c>
      <c r="O793" s="84">
        <v>0</v>
      </c>
      <c r="P793" s="84">
        <v>0</v>
      </c>
      <c r="Q793" s="84">
        <v>0</v>
      </c>
      <c r="R793" s="84">
        <v>0</v>
      </c>
      <c r="S793" s="84">
        <v>0</v>
      </c>
      <c r="T793" s="84">
        <v>10</v>
      </c>
      <c r="U793" s="84">
        <v>1</v>
      </c>
      <c r="V793" s="84">
        <v>1</v>
      </c>
      <c r="W793" s="84">
        <v>4</v>
      </c>
      <c r="X793" s="84">
        <v>0</v>
      </c>
      <c r="Y793" s="84"/>
      <c r="Z793" s="84"/>
      <c r="AA793" s="56">
        <v>9</v>
      </c>
      <c r="AE793" s="82"/>
      <c r="AF793" s="82"/>
    </row>
    <row r="794" spans="1:32" x14ac:dyDescent="0.2">
      <c r="A794" s="56">
        <v>10</v>
      </c>
      <c r="B794" s="84">
        <v>5</v>
      </c>
      <c r="C794" s="84">
        <v>13</v>
      </c>
      <c r="D794" s="84">
        <v>20</v>
      </c>
      <c r="E794" s="84">
        <v>27</v>
      </c>
      <c r="F794" s="84">
        <v>31</v>
      </c>
      <c r="G794" s="84">
        <v>33</v>
      </c>
      <c r="H794" s="84">
        <v>36</v>
      </c>
      <c r="I794" s="84">
        <v>38</v>
      </c>
      <c r="J794" s="84">
        <v>48</v>
      </c>
      <c r="K794" s="84">
        <v>55</v>
      </c>
      <c r="L794" s="84"/>
      <c r="M794" s="84"/>
      <c r="N794" s="56">
        <v>10</v>
      </c>
      <c r="O794" s="84">
        <v>5</v>
      </c>
      <c r="P794" s="84">
        <v>8</v>
      </c>
      <c r="Q794" s="84">
        <v>8</v>
      </c>
      <c r="R794" s="84">
        <v>9</v>
      </c>
      <c r="S794" s="84">
        <v>7</v>
      </c>
      <c r="T794" s="84">
        <v>3</v>
      </c>
      <c r="U794" s="84">
        <v>4</v>
      </c>
      <c r="V794" s="84">
        <v>3</v>
      </c>
      <c r="W794" s="84">
        <v>7</v>
      </c>
      <c r="X794" s="84">
        <v>11</v>
      </c>
      <c r="Y794" s="84"/>
      <c r="Z794" s="84"/>
      <c r="AA794" s="56">
        <v>10</v>
      </c>
      <c r="AE794" s="82"/>
      <c r="AF794" s="82"/>
    </row>
    <row r="795" spans="1:32" x14ac:dyDescent="0.2">
      <c r="A795" s="56">
        <v>11</v>
      </c>
      <c r="B795" s="84">
        <v>14</v>
      </c>
      <c r="C795" s="84">
        <v>24</v>
      </c>
      <c r="D795" s="84">
        <v>46</v>
      </c>
      <c r="E795" s="84">
        <v>58</v>
      </c>
      <c r="F795" s="84">
        <v>66</v>
      </c>
      <c r="G795" s="84">
        <v>78</v>
      </c>
      <c r="H795" s="84">
        <v>87</v>
      </c>
      <c r="I795" s="84">
        <v>100</v>
      </c>
      <c r="J795" s="84">
        <v>125</v>
      </c>
      <c r="K795" s="84">
        <v>141</v>
      </c>
      <c r="L795" s="84"/>
      <c r="M795" s="84"/>
      <c r="N795" s="56">
        <v>11</v>
      </c>
      <c r="O795" s="84">
        <v>14</v>
      </c>
      <c r="P795" s="84">
        <v>11</v>
      </c>
      <c r="Q795" s="84">
        <v>21</v>
      </c>
      <c r="R795" s="84">
        <v>15</v>
      </c>
      <c r="S795" s="84">
        <v>14</v>
      </c>
      <c r="T795" s="84">
        <v>16</v>
      </c>
      <c r="U795" s="84">
        <v>11</v>
      </c>
      <c r="V795" s="84">
        <v>20</v>
      </c>
      <c r="W795" s="84">
        <v>35</v>
      </c>
      <c r="X795" s="84">
        <v>28</v>
      </c>
      <c r="Y795" s="84"/>
      <c r="Z795" s="84"/>
      <c r="AA795" s="56">
        <v>11</v>
      </c>
      <c r="AE795" s="82"/>
      <c r="AF795" s="82"/>
    </row>
    <row r="796" spans="1:32" x14ac:dyDescent="0.2">
      <c r="A796" s="56">
        <v>12</v>
      </c>
      <c r="B796" s="84">
        <v>15</v>
      </c>
      <c r="C796" s="84">
        <v>31</v>
      </c>
      <c r="D796" s="84">
        <v>52</v>
      </c>
      <c r="E796" s="84">
        <v>84</v>
      </c>
      <c r="F796" s="84">
        <v>112</v>
      </c>
      <c r="G796" s="84">
        <v>133</v>
      </c>
      <c r="H796" s="84">
        <v>165</v>
      </c>
      <c r="I796" s="84">
        <v>187</v>
      </c>
      <c r="J796" s="84">
        <v>210</v>
      </c>
      <c r="K796" s="84">
        <v>224</v>
      </c>
      <c r="L796" s="84"/>
      <c r="M796" s="84"/>
      <c r="N796" s="56">
        <v>12</v>
      </c>
      <c r="O796" s="84">
        <v>15</v>
      </c>
      <c r="P796" s="84">
        <v>13</v>
      </c>
      <c r="Q796" s="84">
        <v>18</v>
      </c>
      <c r="R796" s="84">
        <v>33</v>
      </c>
      <c r="S796" s="84">
        <v>31</v>
      </c>
      <c r="T796" s="84">
        <v>23</v>
      </c>
      <c r="U796" s="84">
        <v>29</v>
      </c>
      <c r="V796" s="84">
        <v>26</v>
      </c>
      <c r="W796" s="84">
        <v>31</v>
      </c>
      <c r="X796" s="84">
        <v>27</v>
      </c>
      <c r="Y796" s="84"/>
      <c r="Z796" s="84"/>
      <c r="AA796" s="56">
        <v>12</v>
      </c>
      <c r="AE796" s="82"/>
      <c r="AF796" s="82"/>
    </row>
    <row r="797" spans="1:32" x14ac:dyDescent="0.2">
      <c r="A797" s="56">
        <v>13</v>
      </c>
      <c r="B797" s="84">
        <v>2</v>
      </c>
      <c r="C797" s="84">
        <v>6</v>
      </c>
      <c r="D797" s="84">
        <v>9</v>
      </c>
      <c r="E797" s="84">
        <v>14</v>
      </c>
      <c r="F797" s="84">
        <v>19</v>
      </c>
      <c r="G797" s="84">
        <v>24</v>
      </c>
      <c r="H797" s="84">
        <v>26</v>
      </c>
      <c r="I797" s="84">
        <v>28</v>
      </c>
      <c r="J797" s="84">
        <v>29</v>
      </c>
      <c r="K797" s="84">
        <v>31</v>
      </c>
      <c r="L797" s="84"/>
      <c r="M797" s="84"/>
      <c r="N797" s="56">
        <v>13</v>
      </c>
      <c r="O797" s="84">
        <v>2</v>
      </c>
      <c r="P797" s="84">
        <v>4</v>
      </c>
      <c r="Q797" s="84">
        <v>2</v>
      </c>
      <c r="R797" s="84">
        <v>3</v>
      </c>
      <c r="S797" s="84">
        <v>3</v>
      </c>
      <c r="T797" s="84">
        <v>4</v>
      </c>
      <c r="U797" s="84">
        <v>2</v>
      </c>
      <c r="V797" s="84">
        <v>1</v>
      </c>
      <c r="W797" s="84">
        <v>1</v>
      </c>
      <c r="X797" s="84">
        <v>1</v>
      </c>
      <c r="Y797" s="84"/>
      <c r="Z797" s="84"/>
      <c r="AA797" s="56">
        <v>13</v>
      </c>
      <c r="AE797" s="82"/>
      <c r="AF797" s="82"/>
    </row>
    <row r="798" spans="1:32" x14ac:dyDescent="0.2">
      <c r="A798" s="56">
        <v>14</v>
      </c>
      <c r="B798" s="84">
        <v>9</v>
      </c>
      <c r="C798" s="84">
        <v>20</v>
      </c>
      <c r="D798" s="84">
        <v>29</v>
      </c>
      <c r="E798" s="84">
        <v>37</v>
      </c>
      <c r="F798" s="84">
        <v>43</v>
      </c>
      <c r="G798" s="84">
        <v>51</v>
      </c>
      <c r="H798" s="84">
        <v>67</v>
      </c>
      <c r="I798" s="84">
        <v>72</v>
      </c>
      <c r="J798" s="84">
        <v>78</v>
      </c>
      <c r="K798" s="84">
        <v>81</v>
      </c>
      <c r="L798" s="84"/>
      <c r="M798" s="84"/>
      <c r="N798" s="56">
        <v>14</v>
      </c>
      <c r="O798" s="84">
        <v>9</v>
      </c>
      <c r="P798" s="84">
        <v>10</v>
      </c>
      <c r="Q798" s="84">
        <v>9</v>
      </c>
      <c r="R798" s="84">
        <v>8</v>
      </c>
      <c r="S798" s="84">
        <v>7</v>
      </c>
      <c r="T798" s="84">
        <v>8</v>
      </c>
      <c r="U798" s="84">
        <v>15</v>
      </c>
      <c r="V798" s="84">
        <v>4</v>
      </c>
      <c r="W798" s="84">
        <v>5</v>
      </c>
      <c r="X798" s="84">
        <v>3</v>
      </c>
      <c r="Y798" s="84"/>
      <c r="Z798" s="84"/>
      <c r="AA798" s="56">
        <v>14</v>
      </c>
      <c r="AE798" s="82"/>
      <c r="AF798" s="82"/>
    </row>
    <row r="799" spans="1:32" x14ac:dyDescent="0.2">
      <c r="A799" s="56">
        <v>15</v>
      </c>
      <c r="B799" s="84">
        <v>7</v>
      </c>
      <c r="C799" s="84">
        <v>17</v>
      </c>
      <c r="D799" s="84">
        <v>136</v>
      </c>
      <c r="E799" s="84">
        <v>141</v>
      </c>
      <c r="F799" s="84">
        <v>151</v>
      </c>
      <c r="G799" s="84">
        <v>162</v>
      </c>
      <c r="H799" s="84">
        <v>167</v>
      </c>
      <c r="I799" s="84">
        <v>176</v>
      </c>
      <c r="J799" s="84">
        <v>184</v>
      </c>
      <c r="K799" s="84">
        <v>192</v>
      </c>
      <c r="L799" s="84"/>
      <c r="M799" s="84"/>
      <c r="N799" s="56">
        <v>15</v>
      </c>
      <c r="O799" s="84">
        <v>7</v>
      </c>
      <c r="P799" s="84">
        <v>10</v>
      </c>
      <c r="Q799" s="84">
        <v>3</v>
      </c>
      <c r="R799" s="84">
        <v>6</v>
      </c>
      <c r="S799" s="84">
        <v>6</v>
      </c>
      <c r="T799" s="84">
        <v>11</v>
      </c>
      <c r="U799" s="84">
        <v>4</v>
      </c>
      <c r="V799" s="84">
        <v>6</v>
      </c>
      <c r="W799" s="84">
        <v>10</v>
      </c>
      <c r="X799" s="84">
        <v>8</v>
      </c>
      <c r="Y799" s="84"/>
      <c r="Z799" s="84"/>
      <c r="AA799" s="56">
        <v>15</v>
      </c>
      <c r="AE799" s="82"/>
      <c r="AF799" s="82"/>
    </row>
    <row r="800" spans="1:32" x14ac:dyDescent="0.2">
      <c r="A800" s="56">
        <v>16</v>
      </c>
      <c r="B800" s="84">
        <v>0</v>
      </c>
      <c r="C800" s="84">
        <v>3</v>
      </c>
      <c r="D800" s="84">
        <v>7</v>
      </c>
      <c r="E800" s="84">
        <v>11</v>
      </c>
      <c r="F800" s="84">
        <v>16</v>
      </c>
      <c r="G800" s="84">
        <v>20</v>
      </c>
      <c r="H800" s="84">
        <v>22</v>
      </c>
      <c r="I800" s="84">
        <v>26</v>
      </c>
      <c r="J800" s="84">
        <v>27</v>
      </c>
      <c r="K800" s="84">
        <v>29</v>
      </c>
      <c r="L800" s="84"/>
      <c r="M800" s="84"/>
      <c r="N800" s="56">
        <v>16</v>
      </c>
      <c r="O800" s="84">
        <v>0</v>
      </c>
      <c r="P800" s="84">
        <v>1</v>
      </c>
      <c r="Q800" s="84">
        <v>4</v>
      </c>
      <c r="R800" s="84">
        <v>3</v>
      </c>
      <c r="S800" s="84">
        <v>3</v>
      </c>
      <c r="T800" s="84">
        <v>4</v>
      </c>
      <c r="U800" s="84">
        <v>1</v>
      </c>
      <c r="V800" s="84">
        <v>4</v>
      </c>
      <c r="W800" s="84">
        <v>1</v>
      </c>
      <c r="X800" s="84">
        <v>1</v>
      </c>
      <c r="Y800" s="84"/>
      <c r="Z800" s="84"/>
      <c r="AA800" s="56">
        <v>16</v>
      </c>
      <c r="AE800" s="82"/>
      <c r="AF800" s="82"/>
    </row>
    <row r="801" spans="1:32" x14ac:dyDescent="0.2">
      <c r="A801" s="56">
        <v>17</v>
      </c>
      <c r="B801" s="84">
        <v>20</v>
      </c>
      <c r="C801" s="84">
        <v>54</v>
      </c>
      <c r="D801" s="84">
        <v>73</v>
      </c>
      <c r="E801" s="84">
        <v>81</v>
      </c>
      <c r="F801" s="84">
        <v>83</v>
      </c>
      <c r="G801" s="84">
        <v>86</v>
      </c>
      <c r="H801" s="84">
        <v>90</v>
      </c>
      <c r="I801" s="84">
        <v>108</v>
      </c>
      <c r="J801" s="84">
        <v>123</v>
      </c>
      <c r="K801" s="84">
        <v>131</v>
      </c>
      <c r="L801" s="84"/>
      <c r="M801" s="84"/>
      <c r="N801" s="56">
        <v>17</v>
      </c>
      <c r="O801" s="84">
        <v>20</v>
      </c>
      <c r="P801" s="84">
        <v>32</v>
      </c>
      <c r="Q801" s="84">
        <v>21</v>
      </c>
      <c r="R801" s="84">
        <v>6</v>
      </c>
      <c r="S801" s="84">
        <v>3</v>
      </c>
      <c r="T801" s="84">
        <v>1</v>
      </c>
      <c r="U801" s="84">
        <v>3</v>
      </c>
      <c r="V801" s="84">
        <v>11</v>
      </c>
      <c r="W801" s="84">
        <v>16</v>
      </c>
      <c r="X801" s="84">
        <v>15</v>
      </c>
      <c r="Y801" s="84"/>
      <c r="Z801" s="84"/>
      <c r="AA801" s="56">
        <v>17</v>
      </c>
      <c r="AE801" s="82"/>
      <c r="AF801" s="82"/>
    </row>
    <row r="802" spans="1:32" x14ac:dyDescent="0.2">
      <c r="A802" s="56">
        <v>18</v>
      </c>
      <c r="B802" s="84">
        <v>3</v>
      </c>
      <c r="C802" s="84">
        <v>5</v>
      </c>
      <c r="D802" s="84">
        <v>6</v>
      </c>
      <c r="E802" s="84">
        <v>7</v>
      </c>
      <c r="F802" s="84">
        <v>8</v>
      </c>
      <c r="G802" s="84">
        <v>9</v>
      </c>
      <c r="H802" s="84">
        <v>9</v>
      </c>
      <c r="I802" s="84">
        <v>9</v>
      </c>
      <c r="J802" s="84">
        <v>12</v>
      </c>
      <c r="K802" s="84">
        <v>13</v>
      </c>
      <c r="L802" s="84"/>
      <c r="M802" s="84"/>
      <c r="N802" s="56">
        <v>18</v>
      </c>
      <c r="O802" s="84">
        <v>3</v>
      </c>
      <c r="P802" s="84">
        <v>2</v>
      </c>
      <c r="Q802" s="84">
        <v>0</v>
      </c>
      <c r="R802" s="84">
        <v>0</v>
      </c>
      <c r="S802" s="84">
        <v>0</v>
      </c>
      <c r="T802" s="84">
        <v>1</v>
      </c>
      <c r="U802" s="84">
        <v>1</v>
      </c>
      <c r="V802" s="84">
        <v>0</v>
      </c>
      <c r="W802" s="84">
        <v>3</v>
      </c>
      <c r="X802" s="84">
        <v>0</v>
      </c>
      <c r="Y802" s="84"/>
      <c r="Z802" s="84"/>
      <c r="AA802" s="56">
        <v>18</v>
      </c>
      <c r="AE802" s="82"/>
      <c r="AF802" s="82"/>
    </row>
    <row r="803" spans="1:32" x14ac:dyDescent="0.2">
      <c r="A803" s="56">
        <v>19</v>
      </c>
      <c r="B803" s="84">
        <v>2</v>
      </c>
      <c r="C803" s="84">
        <v>4</v>
      </c>
      <c r="D803" s="84">
        <v>27</v>
      </c>
      <c r="E803" s="84">
        <v>33</v>
      </c>
      <c r="F803" s="84">
        <v>42</v>
      </c>
      <c r="G803" s="84">
        <v>44</v>
      </c>
      <c r="H803" s="84">
        <v>50</v>
      </c>
      <c r="I803" s="84">
        <v>56</v>
      </c>
      <c r="J803" s="84">
        <v>61</v>
      </c>
      <c r="K803" s="84">
        <v>63</v>
      </c>
      <c r="L803" s="84"/>
      <c r="M803" s="84"/>
      <c r="N803" s="56">
        <v>19</v>
      </c>
      <c r="O803" s="84">
        <v>2</v>
      </c>
      <c r="P803" s="84">
        <v>2</v>
      </c>
      <c r="Q803" s="84">
        <v>23</v>
      </c>
      <c r="R803" s="84">
        <v>6</v>
      </c>
      <c r="S803" s="84">
        <v>9</v>
      </c>
      <c r="T803" s="84">
        <v>2</v>
      </c>
      <c r="U803" s="84">
        <v>6</v>
      </c>
      <c r="V803" s="84">
        <v>6</v>
      </c>
      <c r="W803" s="84">
        <v>7</v>
      </c>
      <c r="X803" s="84">
        <v>3</v>
      </c>
      <c r="Y803" s="84"/>
      <c r="Z803" s="84"/>
      <c r="AA803" s="56">
        <v>19</v>
      </c>
      <c r="AE803" s="82"/>
      <c r="AF803" s="82"/>
    </row>
    <row r="804" spans="1:32" x14ac:dyDescent="0.2">
      <c r="A804" s="56">
        <v>20</v>
      </c>
      <c r="B804" s="84">
        <v>7</v>
      </c>
      <c r="C804" s="84">
        <v>11</v>
      </c>
      <c r="D804" s="84">
        <v>17</v>
      </c>
      <c r="E804" s="84">
        <v>25</v>
      </c>
      <c r="F804" s="84">
        <v>34</v>
      </c>
      <c r="G804" s="84">
        <v>45</v>
      </c>
      <c r="H804" s="84">
        <v>68</v>
      </c>
      <c r="I804" s="84">
        <v>73</v>
      </c>
      <c r="J804" s="84">
        <v>76</v>
      </c>
      <c r="K804" s="84">
        <v>82</v>
      </c>
      <c r="L804" s="84"/>
      <c r="M804" s="84"/>
      <c r="N804" s="56">
        <v>20</v>
      </c>
      <c r="O804" s="84">
        <v>7</v>
      </c>
      <c r="P804" s="84">
        <v>4</v>
      </c>
      <c r="Q804" s="84">
        <v>7</v>
      </c>
      <c r="R804" s="84">
        <v>10</v>
      </c>
      <c r="S804" s="84">
        <v>10</v>
      </c>
      <c r="T804" s="84">
        <v>13</v>
      </c>
      <c r="U804" s="84">
        <v>26</v>
      </c>
      <c r="V804" s="84">
        <v>13</v>
      </c>
      <c r="W804" s="84">
        <v>5</v>
      </c>
      <c r="X804" s="84">
        <v>11</v>
      </c>
      <c r="Y804" s="84"/>
      <c r="Z804" s="84"/>
      <c r="AA804" s="56">
        <v>20</v>
      </c>
      <c r="AE804" s="82"/>
      <c r="AF804" s="82"/>
    </row>
    <row r="805" spans="1:32" x14ac:dyDescent="0.2">
      <c r="A805" s="56">
        <v>21</v>
      </c>
      <c r="B805" s="84">
        <v>11</v>
      </c>
      <c r="C805" s="84">
        <v>22</v>
      </c>
      <c r="D805" s="84">
        <v>22</v>
      </c>
      <c r="E805" s="84">
        <v>23</v>
      </c>
      <c r="F805" s="84">
        <v>31</v>
      </c>
      <c r="G805" s="84">
        <v>34</v>
      </c>
      <c r="H805" s="84">
        <v>33</v>
      </c>
      <c r="I805" s="84">
        <v>34</v>
      </c>
      <c r="J805" s="84">
        <v>38</v>
      </c>
      <c r="K805" s="84">
        <v>39</v>
      </c>
      <c r="L805" s="84"/>
      <c r="M805" s="84"/>
      <c r="N805" s="56">
        <v>21</v>
      </c>
      <c r="O805" s="84">
        <v>11</v>
      </c>
      <c r="P805" s="84">
        <v>4</v>
      </c>
      <c r="Q805" s="84">
        <v>1</v>
      </c>
      <c r="R805" s="84">
        <v>0</v>
      </c>
      <c r="S805" s="84">
        <v>6</v>
      </c>
      <c r="T805" s="84">
        <v>4</v>
      </c>
      <c r="U805" s="84">
        <v>2</v>
      </c>
      <c r="V805" s="84">
        <v>1</v>
      </c>
      <c r="W805" s="84">
        <v>1</v>
      </c>
      <c r="X805" s="84">
        <v>0</v>
      </c>
      <c r="Y805" s="84"/>
      <c r="Z805" s="84"/>
      <c r="AA805" s="56">
        <v>21</v>
      </c>
      <c r="AE805" s="82"/>
      <c r="AF805" s="82"/>
    </row>
    <row r="806" spans="1:32" x14ac:dyDescent="0.2">
      <c r="A806" s="56">
        <v>22</v>
      </c>
      <c r="B806" s="84">
        <v>20</v>
      </c>
      <c r="C806" s="84">
        <v>126</v>
      </c>
      <c r="D806" s="84">
        <v>292</v>
      </c>
      <c r="E806" s="84">
        <v>321</v>
      </c>
      <c r="F806" s="84">
        <v>330</v>
      </c>
      <c r="G806" s="84">
        <v>332</v>
      </c>
      <c r="H806" s="84">
        <v>350</v>
      </c>
      <c r="I806" s="84">
        <v>355</v>
      </c>
      <c r="J806" s="84">
        <v>372</v>
      </c>
      <c r="K806" s="84">
        <v>391</v>
      </c>
      <c r="L806" s="84"/>
      <c r="M806" s="84"/>
      <c r="N806" s="56">
        <v>22</v>
      </c>
      <c r="O806" s="84">
        <v>20</v>
      </c>
      <c r="P806" s="84">
        <v>106</v>
      </c>
      <c r="Q806" s="84">
        <v>164</v>
      </c>
      <c r="R806" s="84">
        <v>37</v>
      </c>
      <c r="S806" s="84">
        <v>8</v>
      </c>
      <c r="T806" s="84">
        <v>1</v>
      </c>
      <c r="U806" s="84">
        <v>17</v>
      </c>
      <c r="V806" s="84">
        <v>3</v>
      </c>
      <c r="W806" s="84">
        <v>17</v>
      </c>
      <c r="X806" s="84">
        <v>15</v>
      </c>
      <c r="Y806" s="84"/>
      <c r="Z806" s="84"/>
      <c r="AA806" s="56">
        <v>22</v>
      </c>
      <c r="AE806" s="82"/>
      <c r="AF806" s="82"/>
    </row>
    <row r="807" spans="1:32" x14ac:dyDescent="0.2">
      <c r="A807" s="56">
        <v>23</v>
      </c>
      <c r="B807" s="84">
        <v>92</v>
      </c>
      <c r="C807" s="84">
        <v>164</v>
      </c>
      <c r="D807" s="84">
        <v>247</v>
      </c>
      <c r="E807" s="84">
        <v>345</v>
      </c>
      <c r="F807" s="84">
        <v>411</v>
      </c>
      <c r="G807" s="84">
        <v>482</v>
      </c>
      <c r="H807" s="84">
        <v>568</v>
      </c>
      <c r="I807" s="84">
        <v>652</v>
      </c>
      <c r="J807" s="84">
        <v>778</v>
      </c>
      <c r="K807" s="84">
        <v>851</v>
      </c>
      <c r="L807" s="84"/>
      <c r="M807" s="84"/>
      <c r="N807" s="56">
        <v>23</v>
      </c>
      <c r="O807" s="84">
        <v>92</v>
      </c>
      <c r="P807" s="84">
        <v>76</v>
      </c>
      <c r="Q807" s="84">
        <v>87</v>
      </c>
      <c r="R807" s="84">
        <v>111</v>
      </c>
      <c r="S807" s="84">
        <v>76</v>
      </c>
      <c r="T807" s="84">
        <v>83</v>
      </c>
      <c r="U807" s="84">
        <v>105</v>
      </c>
      <c r="V807" s="84">
        <v>107</v>
      </c>
      <c r="W807" s="84">
        <v>158</v>
      </c>
      <c r="X807" s="84">
        <v>107</v>
      </c>
      <c r="Y807" s="84"/>
      <c r="Z807" s="84"/>
      <c r="AA807" s="56">
        <v>23</v>
      </c>
      <c r="AE807" s="82"/>
      <c r="AF807" s="104"/>
    </row>
    <row r="808" spans="1:32" x14ac:dyDescent="0.2">
      <c r="A808" s="56">
        <v>24</v>
      </c>
      <c r="B808" s="84">
        <v>33</v>
      </c>
      <c r="C808" s="84">
        <v>80</v>
      </c>
      <c r="D808" s="84">
        <v>140</v>
      </c>
      <c r="E808" s="84">
        <v>185</v>
      </c>
      <c r="F808" s="84">
        <v>223</v>
      </c>
      <c r="G808" s="84">
        <v>236</v>
      </c>
      <c r="H808" s="84">
        <v>254</v>
      </c>
      <c r="I808" s="84">
        <v>271</v>
      </c>
      <c r="J808" s="84">
        <v>287</v>
      </c>
      <c r="K808" s="84">
        <v>291</v>
      </c>
      <c r="L808" s="84"/>
      <c r="M808" s="84"/>
      <c r="N808" s="56">
        <v>24</v>
      </c>
      <c r="O808" s="84">
        <v>33</v>
      </c>
      <c r="P808" s="84">
        <v>50</v>
      </c>
      <c r="Q808" s="84">
        <v>74</v>
      </c>
      <c r="R808" s="84">
        <v>51</v>
      </c>
      <c r="S808" s="84">
        <v>33</v>
      </c>
      <c r="T808" s="84">
        <v>14</v>
      </c>
      <c r="U808" s="84">
        <v>21</v>
      </c>
      <c r="V808" s="84">
        <v>21</v>
      </c>
      <c r="W808" s="84">
        <v>15</v>
      </c>
      <c r="X808" s="84">
        <v>4</v>
      </c>
      <c r="Y808" s="84"/>
      <c r="Z808" s="84"/>
      <c r="AA808" s="56">
        <v>24</v>
      </c>
      <c r="AE808" s="83"/>
      <c r="AF808" s="83"/>
    </row>
    <row r="809" spans="1:32" x14ac:dyDescent="0.2">
      <c r="A809" s="72" t="s">
        <v>2</v>
      </c>
      <c r="B809" s="84">
        <v>279</v>
      </c>
      <c r="C809" s="84">
        <v>662</v>
      </c>
      <c r="D809" s="84">
        <v>1252</v>
      </c>
      <c r="E809" s="84">
        <f>SUM(E785:E808)</f>
        <v>1544</v>
      </c>
      <c r="F809" s="84">
        <v>1762</v>
      </c>
      <c r="G809" s="84">
        <f>SUM(G785:G808)</f>
        <v>1980</v>
      </c>
      <c r="H809" s="84">
        <v>2227</v>
      </c>
      <c r="I809" s="84">
        <v>2447</v>
      </c>
      <c r="J809" s="84">
        <v>2747</v>
      </c>
      <c r="K809" s="84">
        <v>2935</v>
      </c>
      <c r="L809" s="84"/>
      <c r="M809" s="84"/>
      <c r="N809" s="72" t="s">
        <v>2</v>
      </c>
      <c r="O809" s="84">
        <v>279</v>
      </c>
      <c r="P809" s="84">
        <v>376</v>
      </c>
      <c r="Q809" s="84">
        <v>486</v>
      </c>
      <c r="R809" s="84">
        <f>SUM(R785:R808)</f>
        <v>322</v>
      </c>
      <c r="S809" s="84">
        <v>225</v>
      </c>
      <c r="T809" s="84">
        <v>234</v>
      </c>
      <c r="U809" s="84">
        <v>275</v>
      </c>
      <c r="V809" s="84">
        <v>254</v>
      </c>
      <c r="W809" s="84">
        <v>356</v>
      </c>
      <c r="X809" s="84">
        <v>260</v>
      </c>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23</v>
      </c>
      <c r="D815" s="84">
        <v>37</v>
      </c>
      <c r="E815" s="84">
        <v>48</v>
      </c>
      <c r="F815" s="84">
        <v>51</v>
      </c>
      <c r="G815" s="84">
        <v>58</v>
      </c>
      <c r="H815" s="84">
        <v>63</v>
      </c>
      <c r="I815" s="84">
        <v>67</v>
      </c>
      <c r="J815" s="84">
        <v>78</v>
      </c>
      <c r="K815" s="84">
        <v>88</v>
      </c>
      <c r="L815" s="84"/>
      <c r="M815" s="84"/>
      <c r="N815" s="140">
        <v>1</v>
      </c>
      <c r="O815" s="84">
        <v>5</v>
      </c>
      <c r="P815" s="84">
        <v>16</v>
      </c>
      <c r="Q815" s="84">
        <v>10</v>
      </c>
      <c r="R815" s="84">
        <v>10</v>
      </c>
      <c r="S815" s="84">
        <v>4</v>
      </c>
      <c r="T815" s="84">
        <v>3</v>
      </c>
      <c r="U815" s="84">
        <v>10</v>
      </c>
      <c r="V815" s="84">
        <v>4</v>
      </c>
      <c r="W815" s="84">
        <v>7</v>
      </c>
      <c r="X815" s="84">
        <v>4</v>
      </c>
      <c r="Y815" s="84"/>
      <c r="Z815" s="84"/>
      <c r="AA815" s="65">
        <v>1</v>
      </c>
      <c r="AC815" s="103"/>
      <c r="AD815" s="82"/>
      <c r="AE815" s="82"/>
      <c r="AF815" s="82"/>
    </row>
    <row r="816" spans="1:32" x14ac:dyDescent="0.2">
      <c r="A816" s="65">
        <v>2</v>
      </c>
      <c r="B816" s="84">
        <v>7</v>
      </c>
      <c r="C816" s="84">
        <v>16</v>
      </c>
      <c r="D816" s="84">
        <v>31</v>
      </c>
      <c r="E816" s="84">
        <v>32</v>
      </c>
      <c r="F816" s="84">
        <v>32</v>
      </c>
      <c r="G816" s="84">
        <v>35</v>
      </c>
      <c r="H816" s="84">
        <v>38</v>
      </c>
      <c r="I816" s="84">
        <v>38</v>
      </c>
      <c r="J816" s="84">
        <v>42</v>
      </c>
      <c r="K816" s="84">
        <v>46</v>
      </c>
      <c r="L816" s="84"/>
      <c r="M816" s="84"/>
      <c r="N816" s="140">
        <v>2</v>
      </c>
      <c r="O816" s="84">
        <v>7</v>
      </c>
      <c r="P816" s="84">
        <v>10</v>
      </c>
      <c r="Q816" s="84">
        <v>18</v>
      </c>
      <c r="R816" s="84">
        <v>2</v>
      </c>
      <c r="S816" s="84">
        <v>0</v>
      </c>
      <c r="T816" s="84">
        <v>5</v>
      </c>
      <c r="U816" s="84">
        <v>4</v>
      </c>
      <c r="V816" s="84">
        <v>1</v>
      </c>
      <c r="W816" s="84">
        <v>6</v>
      </c>
      <c r="X816" s="84">
        <v>7</v>
      </c>
      <c r="Y816" s="84"/>
      <c r="Z816" s="84"/>
      <c r="AA816" s="65">
        <v>2</v>
      </c>
      <c r="AC816" s="103"/>
      <c r="AD816" s="82"/>
      <c r="AE816" s="82"/>
      <c r="AF816" s="82"/>
    </row>
    <row r="817" spans="1:32" x14ac:dyDescent="0.2">
      <c r="A817" s="65">
        <v>3</v>
      </c>
      <c r="B817" s="84">
        <v>0</v>
      </c>
      <c r="C817" s="84">
        <v>4</v>
      </c>
      <c r="D817" s="84">
        <v>5</v>
      </c>
      <c r="E817" s="84">
        <v>7</v>
      </c>
      <c r="F817" s="84">
        <v>7</v>
      </c>
      <c r="G817" s="84">
        <v>8</v>
      </c>
      <c r="H817" s="84">
        <v>11</v>
      </c>
      <c r="I817" s="84">
        <v>13</v>
      </c>
      <c r="J817" s="84">
        <v>16</v>
      </c>
      <c r="K817" s="84">
        <v>16</v>
      </c>
      <c r="L817" s="84"/>
      <c r="M817" s="84"/>
      <c r="N817" s="140">
        <v>3</v>
      </c>
      <c r="O817" s="84">
        <v>0</v>
      </c>
      <c r="P817" s="84">
        <v>4</v>
      </c>
      <c r="Q817" s="84">
        <v>1</v>
      </c>
      <c r="R817" s="84">
        <v>3</v>
      </c>
      <c r="S817" s="84">
        <v>0</v>
      </c>
      <c r="T817" s="84">
        <v>1</v>
      </c>
      <c r="U817" s="84">
        <v>2</v>
      </c>
      <c r="V817" s="84">
        <v>2</v>
      </c>
      <c r="W817" s="84">
        <v>4</v>
      </c>
      <c r="X817" s="84">
        <v>1</v>
      </c>
      <c r="Y817" s="84"/>
      <c r="Z817" s="84"/>
      <c r="AA817" s="65">
        <v>3</v>
      </c>
      <c r="AC817" s="103"/>
      <c r="AD817" s="82"/>
      <c r="AE817" s="82"/>
      <c r="AF817" s="82"/>
    </row>
    <row r="818" spans="1:32" x14ac:dyDescent="0.2">
      <c r="A818" s="65">
        <v>4</v>
      </c>
      <c r="B818" s="84">
        <v>7</v>
      </c>
      <c r="C818" s="84">
        <v>7</v>
      </c>
      <c r="D818" s="84">
        <v>7</v>
      </c>
      <c r="E818" s="84">
        <v>7</v>
      </c>
      <c r="F818" s="84">
        <v>7</v>
      </c>
      <c r="G818" s="84">
        <v>8</v>
      </c>
      <c r="H818" s="84">
        <v>8</v>
      </c>
      <c r="I818" s="84">
        <v>7</v>
      </c>
      <c r="J818" s="84">
        <v>7</v>
      </c>
      <c r="K818" s="84">
        <v>6</v>
      </c>
      <c r="L818" s="84"/>
      <c r="M818" s="84"/>
      <c r="N818" s="140">
        <v>4</v>
      </c>
      <c r="O818" s="84">
        <v>7</v>
      </c>
      <c r="P818" s="84">
        <v>0</v>
      </c>
      <c r="Q818" s="84">
        <v>0</v>
      </c>
      <c r="R818" s="84">
        <v>0</v>
      </c>
      <c r="S818" s="84">
        <v>0</v>
      </c>
      <c r="T818" s="84">
        <v>0</v>
      </c>
      <c r="U818" s="84">
        <v>0</v>
      </c>
      <c r="V818" s="84">
        <v>0</v>
      </c>
      <c r="W818" s="84">
        <v>0</v>
      </c>
      <c r="X818" s="84">
        <v>0</v>
      </c>
      <c r="Y818" s="84"/>
      <c r="Z818" s="84"/>
      <c r="AA818" s="65">
        <v>4</v>
      </c>
      <c r="AC818" s="103"/>
      <c r="AD818" s="82"/>
      <c r="AE818" s="82"/>
      <c r="AF818" s="82"/>
    </row>
    <row r="819" spans="1:32" x14ac:dyDescent="0.2">
      <c r="A819" s="65">
        <v>5</v>
      </c>
      <c r="B819" s="84">
        <v>7</v>
      </c>
      <c r="C819" s="84">
        <v>18</v>
      </c>
      <c r="D819" s="84">
        <v>27</v>
      </c>
      <c r="E819" s="84">
        <v>56</v>
      </c>
      <c r="F819" s="84">
        <v>63</v>
      </c>
      <c r="G819" s="84">
        <v>74</v>
      </c>
      <c r="H819" s="84">
        <v>84</v>
      </c>
      <c r="I819" s="84">
        <v>99</v>
      </c>
      <c r="J819" s="84">
        <v>120</v>
      </c>
      <c r="K819" s="84">
        <v>138</v>
      </c>
      <c r="L819" s="84"/>
      <c r="M819" s="84"/>
      <c r="N819" s="140">
        <v>5</v>
      </c>
      <c r="O819" s="84">
        <v>7</v>
      </c>
      <c r="P819" s="84">
        <v>8</v>
      </c>
      <c r="Q819" s="84">
        <v>3</v>
      </c>
      <c r="R819" s="84">
        <v>0</v>
      </c>
      <c r="S819" s="84">
        <v>0</v>
      </c>
      <c r="T819" s="84">
        <v>1</v>
      </c>
      <c r="U819" s="84">
        <v>0</v>
      </c>
      <c r="V819" s="84">
        <v>0</v>
      </c>
      <c r="W819" s="84">
        <v>0</v>
      </c>
      <c r="X819" s="84">
        <v>0</v>
      </c>
      <c r="Y819" s="84"/>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v>4</v>
      </c>
      <c r="J820" s="84">
        <v>4</v>
      </c>
      <c r="K820" s="84">
        <v>4</v>
      </c>
      <c r="L820" s="84"/>
      <c r="M820" s="84"/>
      <c r="N820" s="140">
        <v>6</v>
      </c>
      <c r="O820" s="84">
        <v>0</v>
      </c>
      <c r="P820" s="84">
        <v>0</v>
      </c>
      <c r="Q820" s="84">
        <v>0</v>
      </c>
      <c r="R820" s="84">
        <v>0</v>
      </c>
      <c r="S820" s="84">
        <v>0</v>
      </c>
      <c r="T820" s="84">
        <v>0</v>
      </c>
      <c r="U820" s="84">
        <v>0</v>
      </c>
      <c r="V820" s="84">
        <v>0</v>
      </c>
      <c r="W820" s="84">
        <v>0</v>
      </c>
      <c r="X820" s="84">
        <v>0</v>
      </c>
      <c r="Y820" s="84"/>
      <c r="Z820" s="84"/>
      <c r="AA820" s="65">
        <v>6</v>
      </c>
      <c r="AC820" s="103"/>
      <c r="AD820" s="82"/>
      <c r="AE820" s="82"/>
      <c r="AF820" s="82"/>
    </row>
    <row r="821" spans="1:32" x14ac:dyDescent="0.2">
      <c r="A821" s="65">
        <v>7</v>
      </c>
      <c r="B821" s="84">
        <v>15</v>
      </c>
      <c r="C821" s="84">
        <v>25</v>
      </c>
      <c r="D821" s="84">
        <v>38</v>
      </c>
      <c r="E821" s="84">
        <v>46</v>
      </c>
      <c r="F821" s="84">
        <v>53</v>
      </c>
      <c r="G821" s="84">
        <v>76</v>
      </c>
      <c r="H821" s="84">
        <v>84</v>
      </c>
      <c r="I821" s="84">
        <v>99</v>
      </c>
      <c r="J821" s="84">
        <v>114</v>
      </c>
      <c r="K821" s="84">
        <v>130</v>
      </c>
      <c r="L821" s="84"/>
      <c r="M821" s="84"/>
      <c r="N821" s="140">
        <v>7</v>
      </c>
      <c r="O821" s="84">
        <v>15</v>
      </c>
      <c r="P821" s="84">
        <v>11</v>
      </c>
      <c r="Q821" s="84">
        <v>13</v>
      </c>
      <c r="R821" s="84">
        <v>10</v>
      </c>
      <c r="S821" s="84">
        <v>5</v>
      </c>
      <c r="T821" s="84">
        <v>24</v>
      </c>
      <c r="U821" s="84">
        <v>8</v>
      </c>
      <c r="V821" s="84">
        <v>18</v>
      </c>
      <c r="W821" s="84">
        <v>22</v>
      </c>
      <c r="X821" s="84">
        <v>15</v>
      </c>
      <c r="Y821" s="84"/>
      <c r="Z821" s="84"/>
      <c r="AA821" s="65">
        <v>7</v>
      </c>
      <c r="AC821" s="103"/>
      <c r="AD821" s="82"/>
      <c r="AE821" s="82"/>
      <c r="AF821" s="82"/>
    </row>
    <row r="822" spans="1:32" x14ac:dyDescent="0.2">
      <c r="A822" s="65">
        <v>8</v>
      </c>
      <c r="B822" s="84">
        <v>1</v>
      </c>
      <c r="C822" s="84">
        <v>3</v>
      </c>
      <c r="D822" s="84">
        <v>5</v>
      </c>
      <c r="E822" s="84">
        <v>5</v>
      </c>
      <c r="F822" s="84">
        <v>6</v>
      </c>
      <c r="G822" s="84">
        <v>9</v>
      </c>
      <c r="H822" s="84">
        <v>13</v>
      </c>
      <c r="I822" s="84">
        <v>15</v>
      </c>
      <c r="J822" s="84">
        <v>16</v>
      </c>
      <c r="K822" s="84">
        <v>16</v>
      </c>
      <c r="L822" s="84"/>
      <c r="M822" s="84"/>
      <c r="N822" s="140">
        <v>8</v>
      </c>
      <c r="O822" s="84">
        <v>1</v>
      </c>
      <c r="P822" s="84">
        <v>0</v>
      </c>
      <c r="Q822" s="84">
        <v>1</v>
      </c>
      <c r="R822" s="84">
        <v>0</v>
      </c>
      <c r="S822" s="84">
        <v>1</v>
      </c>
      <c r="T822" s="84">
        <v>2</v>
      </c>
      <c r="U822" s="84">
        <v>3</v>
      </c>
      <c r="V822" s="84">
        <v>2</v>
      </c>
      <c r="W822" s="84">
        <v>1</v>
      </c>
      <c r="X822" s="84">
        <v>0</v>
      </c>
      <c r="Y822" s="84"/>
      <c r="Z822" s="84"/>
      <c r="AA822" s="65">
        <v>8</v>
      </c>
      <c r="AC822" s="103"/>
      <c r="AD822" s="82"/>
      <c r="AE822" s="82"/>
      <c r="AF822" s="82"/>
    </row>
    <row r="823" spans="1:32" x14ac:dyDescent="0.2">
      <c r="A823" s="65">
        <v>9</v>
      </c>
      <c r="B823" s="84">
        <v>0</v>
      </c>
      <c r="C823" s="84">
        <v>0</v>
      </c>
      <c r="D823" s="84">
        <v>0</v>
      </c>
      <c r="E823" s="84">
        <v>2</v>
      </c>
      <c r="F823" s="84">
        <v>2</v>
      </c>
      <c r="G823" s="84">
        <v>21</v>
      </c>
      <c r="H823" s="84">
        <v>25</v>
      </c>
      <c r="I823" s="84">
        <v>29</v>
      </c>
      <c r="J823" s="84">
        <v>38</v>
      </c>
      <c r="K823" s="84">
        <v>41</v>
      </c>
      <c r="L823" s="84"/>
      <c r="M823" s="84"/>
      <c r="N823" s="140">
        <v>9</v>
      </c>
      <c r="O823" s="84">
        <v>0</v>
      </c>
      <c r="P823" s="84">
        <v>0</v>
      </c>
      <c r="Q823" s="84">
        <v>0</v>
      </c>
      <c r="R823" s="84">
        <v>0</v>
      </c>
      <c r="S823" s="84">
        <v>0</v>
      </c>
      <c r="T823" s="84">
        <v>11</v>
      </c>
      <c r="U823" s="84">
        <v>1</v>
      </c>
      <c r="V823" s="84">
        <v>1</v>
      </c>
      <c r="W823" s="84">
        <v>4</v>
      </c>
      <c r="X823" s="84">
        <v>0</v>
      </c>
      <c r="Y823" s="84"/>
      <c r="Z823" s="84"/>
      <c r="AA823" s="65">
        <v>9</v>
      </c>
      <c r="AC823" s="103"/>
      <c r="AD823" s="82"/>
      <c r="AE823" s="82"/>
      <c r="AF823" s="82"/>
    </row>
    <row r="824" spans="1:32" x14ac:dyDescent="0.2">
      <c r="A824" s="65">
        <v>10</v>
      </c>
      <c r="B824" s="84">
        <v>6</v>
      </c>
      <c r="C824" s="84">
        <v>14</v>
      </c>
      <c r="D824" s="84">
        <v>22</v>
      </c>
      <c r="E824" s="84">
        <v>32</v>
      </c>
      <c r="F824" s="84">
        <v>39</v>
      </c>
      <c r="G824" s="84">
        <v>41</v>
      </c>
      <c r="H824" s="84">
        <v>45</v>
      </c>
      <c r="I824" s="84">
        <v>47</v>
      </c>
      <c r="J824" s="84">
        <v>57</v>
      </c>
      <c r="K824" s="84">
        <v>65</v>
      </c>
      <c r="L824" s="84"/>
      <c r="M824" s="84"/>
      <c r="N824" s="140">
        <v>10</v>
      </c>
      <c r="O824" s="84">
        <v>6</v>
      </c>
      <c r="P824" s="84">
        <v>8</v>
      </c>
      <c r="Q824" s="84">
        <v>8</v>
      </c>
      <c r="R824" s="84">
        <v>9</v>
      </c>
      <c r="S824" s="84">
        <v>9</v>
      </c>
      <c r="T824" s="84">
        <v>3</v>
      </c>
      <c r="U824" s="84">
        <v>4</v>
      </c>
      <c r="V824" s="84">
        <v>3</v>
      </c>
      <c r="W824" s="84">
        <v>7</v>
      </c>
      <c r="X824" s="84">
        <v>11</v>
      </c>
      <c r="Y824" s="84"/>
      <c r="Z824" s="84"/>
      <c r="AA824" s="65">
        <v>10</v>
      </c>
      <c r="AC824" s="103"/>
      <c r="AD824" s="82"/>
      <c r="AE824" s="82"/>
      <c r="AF824" s="82"/>
    </row>
    <row r="825" spans="1:32" x14ac:dyDescent="0.2">
      <c r="A825" s="65">
        <v>11</v>
      </c>
      <c r="B825" s="84">
        <v>14</v>
      </c>
      <c r="C825" s="84">
        <v>25</v>
      </c>
      <c r="D825" s="84">
        <v>47</v>
      </c>
      <c r="E825" s="84">
        <v>59</v>
      </c>
      <c r="F825" s="84">
        <v>67</v>
      </c>
      <c r="G825" s="84">
        <v>80</v>
      </c>
      <c r="H825" s="84">
        <v>90</v>
      </c>
      <c r="I825" s="84">
        <v>103</v>
      </c>
      <c r="J825" s="84">
        <v>131</v>
      </c>
      <c r="K825" s="84">
        <v>150</v>
      </c>
      <c r="L825" s="84"/>
      <c r="M825" s="84"/>
      <c r="N825" s="140">
        <v>11</v>
      </c>
      <c r="O825" s="84">
        <v>14</v>
      </c>
      <c r="P825" s="84">
        <v>12</v>
      </c>
      <c r="Q825" s="84">
        <v>21</v>
      </c>
      <c r="R825" s="84">
        <v>15</v>
      </c>
      <c r="S825" s="84">
        <v>14</v>
      </c>
      <c r="T825" s="84">
        <v>16</v>
      </c>
      <c r="U825" s="84">
        <v>11</v>
      </c>
      <c r="V825" s="84">
        <v>20</v>
      </c>
      <c r="W825" s="84">
        <v>35</v>
      </c>
      <c r="X825" s="84">
        <v>28</v>
      </c>
      <c r="Y825" s="84"/>
      <c r="Z825" s="84"/>
      <c r="AA825" s="65">
        <v>11</v>
      </c>
      <c r="AC825" s="103"/>
      <c r="AD825" s="82"/>
      <c r="AE825" s="82"/>
      <c r="AF825" s="82"/>
    </row>
    <row r="826" spans="1:32" x14ac:dyDescent="0.2">
      <c r="A826" s="65">
        <v>12</v>
      </c>
      <c r="B826" s="84">
        <v>15</v>
      </c>
      <c r="C826" s="84">
        <v>32</v>
      </c>
      <c r="D826" s="84">
        <v>54</v>
      </c>
      <c r="E826" s="84">
        <v>89</v>
      </c>
      <c r="F826" s="84">
        <v>117</v>
      </c>
      <c r="G826" s="84">
        <v>140</v>
      </c>
      <c r="H826" s="84">
        <v>173</v>
      </c>
      <c r="I826" s="84">
        <v>200</v>
      </c>
      <c r="J826" s="84">
        <v>231</v>
      </c>
      <c r="K826" s="84">
        <v>255</v>
      </c>
      <c r="L826" s="84"/>
      <c r="M826" s="84"/>
      <c r="N826" s="140">
        <v>12</v>
      </c>
      <c r="O826" s="84">
        <v>15</v>
      </c>
      <c r="P826" s="84">
        <v>14</v>
      </c>
      <c r="Q826" s="84">
        <v>18</v>
      </c>
      <c r="R826" s="84">
        <v>33</v>
      </c>
      <c r="S826" s="84">
        <v>31</v>
      </c>
      <c r="T826" s="84">
        <v>23</v>
      </c>
      <c r="U826" s="84">
        <v>29</v>
      </c>
      <c r="V826" s="84">
        <v>26</v>
      </c>
      <c r="W826" s="84">
        <v>31</v>
      </c>
      <c r="X826" s="84">
        <v>28</v>
      </c>
      <c r="Y826" s="84"/>
      <c r="Z826" s="84"/>
      <c r="AA826" s="65">
        <v>12</v>
      </c>
      <c r="AC826" s="103"/>
      <c r="AD826" s="82"/>
      <c r="AE826" s="82"/>
      <c r="AF826" s="82"/>
    </row>
    <row r="827" spans="1:32" x14ac:dyDescent="0.2">
      <c r="A827" s="65">
        <v>13</v>
      </c>
      <c r="B827" s="84">
        <v>2</v>
      </c>
      <c r="C827" s="84">
        <v>6</v>
      </c>
      <c r="D827" s="84">
        <v>11</v>
      </c>
      <c r="E827" s="84">
        <v>17</v>
      </c>
      <c r="F827" s="84">
        <v>23</v>
      </c>
      <c r="G827" s="84">
        <v>30</v>
      </c>
      <c r="H827" s="84">
        <v>32</v>
      </c>
      <c r="I827" s="84">
        <v>35</v>
      </c>
      <c r="J827" s="84">
        <v>37</v>
      </c>
      <c r="K827" s="84">
        <v>39</v>
      </c>
      <c r="L827" s="84"/>
      <c r="M827" s="84"/>
      <c r="N827" s="140">
        <v>13</v>
      </c>
      <c r="O827" s="84">
        <v>2</v>
      </c>
      <c r="P827" s="84">
        <v>4</v>
      </c>
      <c r="Q827" s="84">
        <v>3</v>
      </c>
      <c r="R827" s="84">
        <v>3</v>
      </c>
      <c r="S827" s="84">
        <v>3</v>
      </c>
      <c r="T827" s="84">
        <v>4</v>
      </c>
      <c r="U827" s="84">
        <v>2</v>
      </c>
      <c r="V827" s="84">
        <v>2</v>
      </c>
      <c r="W827" s="84">
        <v>1</v>
      </c>
      <c r="X827" s="84">
        <v>1</v>
      </c>
      <c r="Y827" s="84"/>
      <c r="Z827" s="84"/>
      <c r="AA827" s="65">
        <v>13</v>
      </c>
      <c r="AC827" s="103"/>
      <c r="AD827" s="82"/>
      <c r="AE827" s="82"/>
      <c r="AF827" s="82"/>
    </row>
    <row r="828" spans="1:32" x14ac:dyDescent="0.2">
      <c r="A828" s="65">
        <v>14</v>
      </c>
      <c r="B828" s="84">
        <v>9</v>
      </c>
      <c r="C828" s="84">
        <v>20</v>
      </c>
      <c r="D828" s="84">
        <v>29</v>
      </c>
      <c r="E828" s="84">
        <v>37</v>
      </c>
      <c r="F828" s="84">
        <v>43</v>
      </c>
      <c r="G828" s="84">
        <v>51</v>
      </c>
      <c r="H828" s="84">
        <v>67</v>
      </c>
      <c r="I828" s="84">
        <v>72</v>
      </c>
      <c r="J828" s="84">
        <v>78</v>
      </c>
      <c r="K828" s="84">
        <v>81</v>
      </c>
      <c r="L828" s="84"/>
      <c r="M828" s="84"/>
      <c r="N828" s="140">
        <v>14</v>
      </c>
      <c r="O828" s="84">
        <v>9</v>
      </c>
      <c r="P828" s="84">
        <v>10</v>
      </c>
      <c r="Q828" s="84">
        <v>9</v>
      </c>
      <c r="R828" s="84">
        <v>8</v>
      </c>
      <c r="S828" s="84">
        <v>7</v>
      </c>
      <c r="T828" s="84">
        <v>8</v>
      </c>
      <c r="U828" s="84">
        <v>15</v>
      </c>
      <c r="V828" s="84">
        <v>4</v>
      </c>
      <c r="W828" s="84">
        <v>5</v>
      </c>
      <c r="X828" s="84">
        <v>3</v>
      </c>
      <c r="Y828" s="84"/>
      <c r="Z828" s="84"/>
      <c r="AA828" s="65">
        <v>14</v>
      </c>
      <c r="AC828" s="103"/>
      <c r="AD828" s="82"/>
      <c r="AE828" s="82"/>
      <c r="AF828" s="82"/>
    </row>
    <row r="829" spans="1:32" x14ac:dyDescent="0.2">
      <c r="A829" s="65">
        <v>15</v>
      </c>
      <c r="B829" s="84">
        <v>7</v>
      </c>
      <c r="C829" s="84">
        <v>17</v>
      </c>
      <c r="D829" s="84">
        <v>136</v>
      </c>
      <c r="E829" s="84">
        <v>141</v>
      </c>
      <c r="F829" s="84">
        <v>151</v>
      </c>
      <c r="G829" s="84">
        <v>162</v>
      </c>
      <c r="H829" s="84">
        <v>167</v>
      </c>
      <c r="I829" s="84">
        <v>176</v>
      </c>
      <c r="J829" s="84">
        <v>184</v>
      </c>
      <c r="K829" s="84">
        <v>192</v>
      </c>
      <c r="L829" s="84"/>
      <c r="M829" s="84"/>
      <c r="N829" s="140">
        <v>15</v>
      </c>
      <c r="O829" s="84">
        <v>7</v>
      </c>
      <c r="P829" s="84">
        <v>10</v>
      </c>
      <c r="Q829" s="84">
        <v>3</v>
      </c>
      <c r="R829" s="84">
        <v>6</v>
      </c>
      <c r="S829" s="84">
        <v>6</v>
      </c>
      <c r="T829" s="84">
        <v>11</v>
      </c>
      <c r="U829" s="84">
        <v>4</v>
      </c>
      <c r="V829" s="84">
        <v>6</v>
      </c>
      <c r="W829" s="84">
        <v>10</v>
      </c>
      <c r="X829" s="84">
        <v>8</v>
      </c>
      <c r="Y829" s="84"/>
      <c r="Z829" s="84"/>
      <c r="AA829" s="65">
        <v>15</v>
      </c>
      <c r="AC829" s="103"/>
      <c r="AD829" s="82"/>
      <c r="AE829" s="82"/>
      <c r="AF829" s="82"/>
    </row>
    <row r="830" spans="1:32" x14ac:dyDescent="0.2">
      <c r="A830" s="65">
        <v>16</v>
      </c>
      <c r="B830" s="84">
        <v>0</v>
      </c>
      <c r="C830" s="84">
        <v>3</v>
      </c>
      <c r="D830" s="84">
        <v>7</v>
      </c>
      <c r="E830" s="84">
        <v>11</v>
      </c>
      <c r="F830" s="84">
        <v>16</v>
      </c>
      <c r="G830" s="84">
        <v>20</v>
      </c>
      <c r="H830" s="84">
        <v>22</v>
      </c>
      <c r="I830" s="84">
        <v>26</v>
      </c>
      <c r="J830" s="84">
        <v>27</v>
      </c>
      <c r="K830" s="84">
        <v>29</v>
      </c>
      <c r="L830" s="84"/>
      <c r="M830" s="84"/>
      <c r="N830" s="140">
        <v>16</v>
      </c>
      <c r="O830" s="84">
        <v>0</v>
      </c>
      <c r="P830" s="84">
        <v>1</v>
      </c>
      <c r="Q830" s="84">
        <v>4</v>
      </c>
      <c r="R830" s="84">
        <v>3</v>
      </c>
      <c r="S830" s="84">
        <v>3</v>
      </c>
      <c r="T830" s="84">
        <v>4</v>
      </c>
      <c r="U830" s="84">
        <v>1</v>
      </c>
      <c r="V830" s="84">
        <v>4</v>
      </c>
      <c r="W830" s="84">
        <v>1</v>
      </c>
      <c r="X830" s="84">
        <v>1</v>
      </c>
      <c r="Y830" s="84"/>
      <c r="Z830" s="84"/>
      <c r="AA830" s="65">
        <v>16</v>
      </c>
      <c r="AC830" s="103"/>
      <c r="AD830" s="82"/>
      <c r="AE830" s="82"/>
      <c r="AF830" s="82"/>
    </row>
    <row r="831" spans="1:32" x14ac:dyDescent="0.2">
      <c r="A831" s="65">
        <v>17</v>
      </c>
      <c r="B831" s="84">
        <v>21</v>
      </c>
      <c r="C831" s="84">
        <v>55</v>
      </c>
      <c r="D831" s="84">
        <v>79</v>
      </c>
      <c r="E831" s="84">
        <v>98</v>
      </c>
      <c r="F831" s="84">
        <v>105</v>
      </c>
      <c r="G831" s="84">
        <v>115</v>
      </c>
      <c r="H831" s="84">
        <v>124</v>
      </c>
      <c r="I831" s="84">
        <v>146</v>
      </c>
      <c r="J831" s="84">
        <v>166</v>
      </c>
      <c r="K831" s="84">
        <v>179</v>
      </c>
      <c r="L831" s="84"/>
      <c r="M831" s="84"/>
      <c r="N831" s="140">
        <v>17</v>
      </c>
      <c r="O831" s="84">
        <v>21</v>
      </c>
      <c r="P831" s="84">
        <v>32</v>
      </c>
      <c r="Q831" s="84">
        <v>24</v>
      </c>
      <c r="R831" s="84">
        <v>9</v>
      </c>
      <c r="S831" s="84">
        <v>3</v>
      </c>
      <c r="T831" s="84">
        <v>1</v>
      </c>
      <c r="U831" s="84">
        <v>4</v>
      </c>
      <c r="V831" s="84">
        <v>11</v>
      </c>
      <c r="W831" s="84">
        <v>16</v>
      </c>
      <c r="X831" s="84">
        <v>15</v>
      </c>
      <c r="Y831" s="84"/>
      <c r="Z831" s="84"/>
      <c r="AA831" s="65">
        <v>17</v>
      </c>
      <c r="AC831" s="103"/>
      <c r="AD831" s="82"/>
      <c r="AE831" s="82"/>
      <c r="AF831" s="82"/>
    </row>
    <row r="832" spans="1:32" x14ac:dyDescent="0.2">
      <c r="A832" s="65">
        <v>18</v>
      </c>
      <c r="B832" s="84">
        <v>3</v>
      </c>
      <c r="C832" s="84">
        <v>5</v>
      </c>
      <c r="D832" s="84">
        <v>6</v>
      </c>
      <c r="E832" s="84">
        <v>8</v>
      </c>
      <c r="F832" s="84">
        <v>9</v>
      </c>
      <c r="G832" s="84">
        <v>10</v>
      </c>
      <c r="H832" s="84">
        <v>10</v>
      </c>
      <c r="I832" s="84">
        <v>10</v>
      </c>
      <c r="J832" s="84">
        <v>13</v>
      </c>
      <c r="K832" s="84">
        <v>14</v>
      </c>
      <c r="L832" s="84"/>
      <c r="M832" s="84"/>
      <c r="N832" s="140">
        <v>18</v>
      </c>
      <c r="O832" s="84">
        <v>3</v>
      </c>
      <c r="P832" s="84">
        <v>2</v>
      </c>
      <c r="Q832" s="84">
        <v>0</v>
      </c>
      <c r="R832" s="84">
        <v>0</v>
      </c>
      <c r="S832" s="84">
        <v>0</v>
      </c>
      <c r="T832" s="84">
        <v>1</v>
      </c>
      <c r="U832" s="84">
        <v>1</v>
      </c>
      <c r="V832" s="84">
        <v>0</v>
      </c>
      <c r="W832" s="84">
        <v>3</v>
      </c>
      <c r="X832" s="84">
        <v>0</v>
      </c>
      <c r="Y832" s="84"/>
      <c r="Z832" s="84"/>
      <c r="AA832" s="65">
        <v>18</v>
      </c>
      <c r="AC832" s="103"/>
      <c r="AD832" s="82"/>
      <c r="AE832" s="82"/>
      <c r="AF832" s="82"/>
    </row>
    <row r="833" spans="1:32" x14ac:dyDescent="0.2">
      <c r="A833" s="65">
        <v>19</v>
      </c>
      <c r="B833" s="84">
        <v>2</v>
      </c>
      <c r="C833" s="84">
        <v>4</v>
      </c>
      <c r="D833" s="84">
        <v>27</v>
      </c>
      <c r="E833" s="84">
        <v>33</v>
      </c>
      <c r="F833" s="84">
        <v>42</v>
      </c>
      <c r="G833" s="84">
        <v>44</v>
      </c>
      <c r="H833" s="84">
        <v>51</v>
      </c>
      <c r="I833" s="84">
        <v>58</v>
      </c>
      <c r="J833" s="84">
        <v>63</v>
      </c>
      <c r="K833" s="84">
        <v>65</v>
      </c>
      <c r="L833" s="84"/>
      <c r="M833" s="84"/>
      <c r="N833" s="140">
        <v>19</v>
      </c>
      <c r="O833" s="84">
        <v>2</v>
      </c>
      <c r="P833" s="84">
        <v>2</v>
      </c>
      <c r="Q833" s="84">
        <v>23</v>
      </c>
      <c r="R833" s="84">
        <v>6</v>
      </c>
      <c r="S833" s="84">
        <v>9</v>
      </c>
      <c r="T833" s="84">
        <v>2</v>
      </c>
      <c r="U833" s="84">
        <v>6</v>
      </c>
      <c r="V833" s="84">
        <v>6</v>
      </c>
      <c r="W833" s="84">
        <v>7</v>
      </c>
      <c r="X833" s="84">
        <v>3</v>
      </c>
      <c r="Y833" s="84"/>
      <c r="Z833" s="84"/>
      <c r="AA833" s="65">
        <v>19</v>
      </c>
      <c r="AC833" s="103"/>
      <c r="AD833" s="82"/>
      <c r="AE833" s="82"/>
      <c r="AF833" s="82"/>
    </row>
    <row r="834" spans="1:32" x14ac:dyDescent="0.2">
      <c r="A834" s="65">
        <v>20</v>
      </c>
      <c r="B834" s="84">
        <v>7</v>
      </c>
      <c r="C834" s="84">
        <v>11</v>
      </c>
      <c r="D834" s="84">
        <v>17</v>
      </c>
      <c r="E834" s="84">
        <v>25</v>
      </c>
      <c r="F834" s="84">
        <v>35</v>
      </c>
      <c r="G834" s="84">
        <v>46</v>
      </c>
      <c r="H834" s="84">
        <v>69</v>
      </c>
      <c r="I834" s="84">
        <v>76</v>
      </c>
      <c r="J834" s="84">
        <v>81</v>
      </c>
      <c r="K834" s="84">
        <v>89</v>
      </c>
      <c r="L834" s="84"/>
      <c r="M834" s="84"/>
      <c r="N834" s="140">
        <v>20</v>
      </c>
      <c r="O834" s="84">
        <v>7</v>
      </c>
      <c r="P834" s="84">
        <v>4</v>
      </c>
      <c r="Q834" s="84">
        <v>7</v>
      </c>
      <c r="R834" s="84">
        <v>10</v>
      </c>
      <c r="S834" s="84">
        <v>10</v>
      </c>
      <c r="T834" s="84">
        <v>13</v>
      </c>
      <c r="U834" s="84">
        <v>26</v>
      </c>
      <c r="V834" s="84">
        <v>13</v>
      </c>
      <c r="W834" s="84">
        <v>5</v>
      </c>
      <c r="X834" s="84">
        <v>11</v>
      </c>
      <c r="Y834" s="84"/>
      <c r="Z834" s="84"/>
      <c r="AA834" s="65">
        <v>20</v>
      </c>
      <c r="AC834" s="103"/>
      <c r="AD834" s="82"/>
      <c r="AE834" s="82"/>
      <c r="AF834" s="82"/>
    </row>
    <row r="835" spans="1:32" x14ac:dyDescent="0.2">
      <c r="A835" s="65">
        <v>21</v>
      </c>
      <c r="B835" s="84">
        <v>11</v>
      </c>
      <c r="C835" s="84">
        <v>22</v>
      </c>
      <c r="D835" s="84">
        <v>24</v>
      </c>
      <c r="E835" s="84">
        <v>27</v>
      </c>
      <c r="F835" s="84">
        <v>35</v>
      </c>
      <c r="G835" s="84">
        <v>37</v>
      </c>
      <c r="H835" s="84">
        <v>37</v>
      </c>
      <c r="I835" s="84">
        <v>42</v>
      </c>
      <c r="J835" s="84">
        <v>54</v>
      </c>
      <c r="K835" s="84">
        <v>55</v>
      </c>
      <c r="L835" s="84"/>
      <c r="M835" s="84"/>
      <c r="N835" s="140">
        <v>21</v>
      </c>
      <c r="O835" s="84">
        <v>11</v>
      </c>
      <c r="P835" s="84">
        <v>4</v>
      </c>
      <c r="Q835" s="84">
        <v>1</v>
      </c>
      <c r="R835" s="84">
        <v>0</v>
      </c>
      <c r="S835" s="84">
        <v>6</v>
      </c>
      <c r="T835" s="84">
        <v>4</v>
      </c>
      <c r="U835" s="84">
        <v>3</v>
      </c>
      <c r="V835" s="84">
        <v>1</v>
      </c>
      <c r="W835" s="84">
        <v>1</v>
      </c>
      <c r="X835" s="84">
        <v>0</v>
      </c>
      <c r="Y835" s="84"/>
      <c r="Z835" s="84"/>
      <c r="AA835" s="65">
        <v>21</v>
      </c>
      <c r="AC835" s="103"/>
      <c r="AD835" s="82"/>
      <c r="AE835" s="82"/>
      <c r="AF835" s="82"/>
    </row>
    <row r="836" spans="1:32" x14ac:dyDescent="0.2">
      <c r="A836" s="65">
        <v>22</v>
      </c>
      <c r="B836" s="84">
        <v>20</v>
      </c>
      <c r="C836" s="84">
        <v>126</v>
      </c>
      <c r="D836" s="84">
        <v>297</v>
      </c>
      <c r="E836" s="84">
        <v>331</v>
      </c>
      <c r="F836" s="84">
        <v>342</v>
      </c>
      <c r="G836" s="84">
        <v>347</v>
      </c>
      <c r="H836" s="84">
        <v>368</v>
      </c>
      <c r="I836" s="84">
        <v>376</v>
      </c>
      <c r="J836" s="84">
        <v>399</v>
      </c>
      <c r="K836" s="84">
        <v>421</v>
      </c>
      <c r="L836" s="84"/>
      <c r="M836" s="84"/>
      <c r="N836" s="140">
        <v>22</v>
      </c>
      <c r="O836" s="84">
        <v>20</v>
      </c>
      <c r="P836" s="84">
        <v>106</v>
      </c>
      <c r="Q836" s="84">
        <v>165</v>
      </c>
      <c r="R836" s="84">
        <v>37</v>
      </c>
      <c r="S836" s="84">
        <v>8</v>
      </c>
      <c r="T836" s="84">
        <v>1</v>
      </c>
      <c r="U836" s="84">
        <v>17</v>
      </c>
      <c r="V836" s="84">
        <v>3</v>
      </c>
      <c r="W836" s="84">
        <v>17</v>
      </c>
      <c r="X836" s="84">
        <v>15</v>
      </c>
      <c r="Y836" s="84"/>
      <c r="Z836" s="84"/>
      <c r="AA836" s="65">
        <v>22</v>
      </c>
      <c r="AC836" s="103"/>
      <c r="AD836" s="82"/>
      <c r="AE836" s="82"/>
      <c r="AF836" s="82"/>
    </row>
    <row r="837" spans="1:32" x14ac:dyDescent="0.2">
      <c r="A837" s="65">
        <v>23</v>
      </c>
      <c r="B837" s="84">
        <v>92</v>
      </c>
      <c r="C837" s="84">
        <v>164</v>
      </c>
      <c r="D837" s="84">
        <v>250</v>
      </c>
      <c r="E837" s="84">
        <v>352</v>
      </c>
      <c r="F837" s="84">
        <v>420</v>
      </c>
      <c r="G837" s="84">
        <v>493</v>
      </c>
      <c r="H837" s="84">
        <v>581</v>
      </c>
      <c r="I837" s="84">
        <v>669</v>
      </c>
      <c r="J837" s="84">
        <v>801</v>
      </c>
      <c r="K837" s="84">
        <v>879</v>
      </c>
      <c r="L837" s="84"/>
      <c r="M837" s="84"/>
      <c r="N837" s="140">
        <v>23</v>
      </c>
      <c r="O837" s="84">
        <v>92</v>
      </c>
      <c r="P837" s="84">
        <v>76</v>
      </c>
      <c r="Q837" s="84">
        <v>89</v>
      </c>
      <c r="R837" s="84">
        <v>113</v>
      </c>
      <c r="S837" s="84">
        <v>77</v>
      </c>
      <c r="T837" s="84">
        <v>83</v>
      </c>
      <c r="U837" s="84">
        <v>107</v>
      </c>
      <c r="V837" s="84">
        <v>108</v>
      </c>
      <c r="W837" s="84">
        <v>160</v>
      </c>
      <c r="X837" s="84">
        <v>110</v>
      </c>
      <c r="Y837" s="84"/>
      <c r="Z837" s="84"/>
      <c r="AA837" s="65">
        <v>23</v>
      </c>
      <c r="AC837" s="103"/>
      <c r="AD837" s="82"/>
      <c r="AE837" s="82"/>
      <c r="AF837" s="82"/>
    </row>
    <row r="838" spans="1:32" x14ac:dyDescent="0.2">
      <c r="A838" s="65">
        <v>24</v>
      </c>
      <c r="B838" s="84">
        <v>33</v>
      </c>
      <c r="C838" s="84">
        <v>81</v>
      </c>
      <c r="D838" s="84">
        <v>157</v>
      </c>
      <c r="E838" s="84">
        <v>215</v>
      </c>
      <c r="F838" s="84">
        <v>262</v>
      </c>
      <c r="G838" s="84">
        <v>287</v>
      </c>
      <c r="H838" s="84">
        <v>311</v>
      </c>
      <c r="I838" s="84">
        <v>334</v>
      </c>
      <c r="J838" s="84">
        <v>351</v>
      </c>
      <c r="K838" s="84">
        <v>356</v>
      </c>
      <c r="L838" s="84"/>
      <c r="M838" s="84"/>
      <c r="N838" s="140">
        <v>24</v>
      </c>
      <c r="O838" s="84">
        <v>33</v>
      </c>
      <c r="P838" s="84">
        <v>50</v>
      </c>
      <c r="Q838" s="84">
        <v>76</v>
      </c>
      <c r="R838" s="84">
        <v>54</v>
      </c>
      <c r="S838" s="84">
        <v>33</v>
      </c>
      <c r="T838" s="84">
        <v>14</v>
      </c>
      <c r="U838" s="84">
        <v>21</v>
      </c>
      <c r="V838" s="84">
        <v>21</v>
      </c>
      <c r="W838" s="84">
        <v>15</v>
      </c>
      <c r="X838" s="84">
        <v>4</v>
      </c>
      <c r="Y838" s="84"/>
      <c r="Z838" s="84"/>
      <c r="AA838" s="65">
        <v>24</v>
      </c>
    </row>
    <row r="839" spans="1:32" x14ac:dyDescent="0.2">
      <c r="A839" s="72" t="s">
        <v>2</v>
      </c>
      <c r="B839" s="84">
        <v>284</v>
      </c>
      <c r="C839" s="84">
        <v>681</v>
      </c>
      <c r="D839" s="84">
        <v>1313</v>
      </c>
      <c r="E839" s="84">
        <f>SUM(E815:E838)</f>
        <v>1678</v>
      </c>
      <c r="F839" s="84">
        <v>1927</v>
      </c>
      <c r="G839" s="84">
        <v>2192</v>
      </c>
      <c r="H839" s="84">
        <v>2473</v>
      </c>
      <c r="I839" s="84">
        <v>2741</v>
      </c>
      <c r="J839" s="84">
        <v>3108</v>
      </c>
      <c r="K839" s="84">
        <v>3354</v>
      </c>
      <c r="L839" s="84"/>
      <c r="M839" s="84"/>
      <c r="N839" s="72" t="s">
        <v>2</v>
      </c>
      <c r="O839" s="84">
        <v>284</v>
      </c>
      <c r="P839" s="84">
        <v>384</v>
      </c>
      <c r="Q839" s="84">
        <v>497</v>
      </c>
      <c r="R839" s="84">
        <f>SUM(R815:R838)</f>
        <v>331</v>
      </c>
      <c r="S839" s="84">
        <v>229</v>
      </c>
      <c r="T839" s="84">
        <v>235</v>
      </c>
      <c r="U839" s="84">
        <v>279</v>
      </c>
      <c r="V839" s="84">
        <v>256</v>
      </c>
      <c r="W839" s="84">
        <v>358</v>
      </c>
      <c r="X839" s="84">
        <v>265</v>
      </c>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2</v>
      </c>
      <c r="C845" s="84">
        <v>13</v>
      </c>
      <c r="D845" s="84">
        <v>27</v>
      </c>
      <c r="E845" s="84">
        <v>36</v>
      </c>
      <c r="F845" s="84">
        <v>37</v>
      </c>
      <c r="G845" s="84">
        <v>38</v>
      </c>
      <c r="H845" s="84">
        <v>47</v>
      </c>
      <c r="I845" s="84">
        <v>50</v>
      </c>
      <c r="J845" s="84">
        <v>54</v>
      </c>
      <c r="K845" s="84">
        <v>55</v>
      </c>
      <c r="L845" s="84"/>
      <c r="M845" s="84"/>
      <c r="N845" s="56">
        <v>1</v>
      </c>
      <c r="O845" s="84">
        <v>2</v>
      </c>
      <c r="P845" s="84">
        <v>11</v>
      </c>
      <c r="Q845" s="84">
        <v>14</v>
      </c>
      <c r="R845" s="84">
        <v>9</v>
      </c>
      <c r="S845" s="84">
        <v>1</v>
      </c>
      <c r="T845" s="84">
        <v>0</v>
      </c>
      <c r="U845" s="84">
        <v>9</v>
      </c>
      <c r="V845" s="84">
        <v>3</v>
      </c>
      <c r="W845" s="84">
        <v>4</v>
      </c>
      <c r="X845" s="84">
        <v>1</v>
      </c>
      <c r="Y845" s="84"/>
      <c r="Z845" s="84"/>
      <c r="AA845" s="56">
        <v>1</v>
      </c>
    </row>
    <row r="846" spans="1:32" x14ac:dyDescent="0.2">
      <c r="A846" s="56">
        <v>2</v>
      </c>
      <c r="B846" s="84">
        <v>5</v>
      </c>
      <c r="C846" s="84">
        <v>12</v>
      </c>
      <c r="D846" s="84">
        <v>26</v>
      </c>
      <c r="E846" s="84">
        <v>29</v>
      </c>
      <c r="F846" s="84">
        <v>29</v>
      </c>
      <c r="G846" s="84">
        <v>31</v>
      </c>
      <c r="H846" s="84">
        <v>33</v>
      </c>
      <c r="I846" s="84">
        <v>34</v>
      </c>
      <c r="J846" s="84">
        <v>36</v>
      </c>
      <c r="K846" s="84">
        <v>39</v>
      </c>
      <c r="L846" s="84"/>
      <c r="M846" s="84"/>
      <c r="N846" s="56">
        <v>2</v>
      </c>
      <c r="O846" s="84">
        <v>5</v>
      </c>
      <c r="P846" s="84">
        <v>7</v>
      </c>
      <c r="Q846" s="84">
        <v>14</v>
      </c>
      <c r="R846" s="84">
        <v>3</v>
      </c>
      <c r="S846" s="84">
        <v>0</v>
      </c>
      <c r="T846" s="84">
        <v>2</v>
      </c>
      <c r="U846" s="84">
        <v>2</v>
      </c>
      <c r="V846" s="84">
        <v>1</v>
      </c>
      <c r="W846" s="84">
        <v>2</v>
      </c>
      <c r="X846" s="84">
        <v>3</v>
      </c>
      <c r="Y846" s="84"/>
      <c r="Z846" s="84"/>
      <c r="AA846" s="56">
        <v>2</v>
      </c>
    </row>
    <row r="847" spans="1:32" x14ac:dyDescent="0.2">
      <c r="A847" s="56">
        <v>3</v>
      </c>
      <c r="B847" s="84">
        <v>0</v>
      </c>
      <c r="C847" s="84">
        <v>0</v>
      </c>
      <c r="D847" s="84">
        <v>0</v>
      </c>
      <c r="E847" s="84">
        <v>1</v>
      </c>
      <c r="F847" s="84">
        <v>1</v>
      </c>
      <c r="G847" s="84">
        <v>2</v>
      </c>
      <c r="H847" s="84">
        <v>3</v>
      </c>
      <c r="I847" s="84">
        <v>3</v>
      </c>
      <c r="J847" s="84">
        <v>3</v>
      </c>
      <c r="K847" s="84">
        <v>3</v>
      </c>
      <c r="L847" s="84"/>
      <c r="M847" s="84"/>
      <c r="N847" s="56">
        <v>3</v>
      </c>
      <c r="O847" s="84">
        <v>0</v>
      </c>
      <c r="P847" s="84">
        <v>0</v>
      </c>
      <c r="Q847" s="84">
        <v>0</v>
      </c>
      <c r="R847" s="84">
        <v>1</v>
      </c>
      <c r="S847" s="84">
        <v>0</v>
      </c>
      <c r="T847" s="84">
        <v>1</v>
      </c>
      <c r="U847" s="84">
        <v>1</v>
      </c>
      <c r="V847" s="84">
        <v>0</v>
      </c>
      <c r="W847" s="84">
        <v>0</v>
      </c>
      <c r="X847" s="84">
        <v>0</v>
      </c>
      <c r="Y847" s="84"/>
      <c r="Z847" s="84"/>
      <c r="AA847" s="56">
        <v>3</v>
      </c>
    </row>
    <row r="848" spans="1:32" x14ac:dyDescent="0.2">
      <c r="A848" s="56">
        <v>4</v>
      </c>
      <c r="B848" s="84">
        <v>7</v>
      </c>
      <c r="C848" s="84">
        <v>7</v>
      </c>
      <c r="D848" s="84">
        <v>6</v>
      </c>
      <c r="E848" s="84">
        <v>6</v>
      </c>
      <c r="F848" s="84">
        <v>6</v>
      </c>
      <c r="G848" s="84">
        <v>6</v>
      </c>
      <c r="H848" s="84">
        <v>6</v>
      </c>
      <c r="I848" s="84">
        <v>2</v>
      </c>
      <c r="J848" s="84">
        <v>2</v>
      </c>
      <c r="K848" s="84">
        <v>1</v>
      </c>
      <c r="L848" s="84"/>
      <c r="M848" s="84"/>
      <c r="N848" s="56">
        <v>4</v>
      </c>
      <c r="O848" s="84">
        <v>7</v>
      </c>
      <c r="P848" s="84">
        <v>0</v>
      </c>
      <c r="Q848" s="84">
        <v>0</v>
      </c>
      <c r="R848" s="84">
        <v>0</v>
      </c>
      <c r="S848" s="84">
        <v>0</v>
      </c>
      <c r="T848" s="84">
        <v>0</v>
      </c>
      <c r="U848" s="84">
        <v>0</v>
      </c>
      <c r="V848" s="84">
        <v>1</v>
      </c>
      <c r="W848" s="84">
        <v>0</v>
      </c>
      <c r="X848" s="84">
        <v>0</v>
      </c>
      <c r="Y848" s="84"/>
      <c r="Z848" s="84"/>
      <c r="AA848" s="56">
        <v>4</v>
      </c>
    </row>
    <row r="849" spans="1:27" x14ac:dyDescent="0.2">
      <c r="A849" s="56">
        <v>5</v>
      </c>
      <c r="B849" s="84">
        <v>8</v>
      </c>
      <c r="C849" s="84">
        <v>65</v>
      </c>
      <c r="D849" s="84">
        <v>68</v>
      </c>
      <c r="E849" s="84">
        <v>144</v>
      </c>
      <c r="F849" s="84">
        <v>144</v>
      </c>
      <c r="G849" s="84">
        <v>144</v>
      </c>
      <c r="H849" s="84">
        <v>150</v>
      </c>
      <c r="I849" s="84">
        <v>154</v>
      </c>
      <c r="J849" s="84">
        <v>155</v>
      </c>
      <c r="K849" s="84">
        <v>158</v>
      </c>
      <c r="L849" s="84"/>
      <c r="M849" s="84"/>
      <c r="N849" s="56">
        <v>5</v>
      </c>
      <c r="O849" s="84">
        <v>8</v>
      </c>
      <c r="P849" s="84">
        <v>56</v>
      </c>
      <c r="Q849" s="84">
        <v>3</v>
      </c>
      <c r="R849" s="84">
        <v>76</v>
      </c>
      <c r="S849" s="84">
        <v>0</v>
      </c>
      <c r="T849" s="84">
        <v>0</v>
      </c>
      <c r="U849" s="84">
        <v>0</v>
      </c>
      <c r="V849" s="84">
        <v>1</v>
      </c>
      <c r="W849" s="84">
        <v>1</v>
      </c>
      <c r="X849" s="84">
        <v>0</v>
      </c>
      <c r="Y849" s="84"/>
      <c r="Z849" s="84"/>
      <c r="AA849" s="56">
        <v>5</v>
      </c>
    </row>
    <row r="850" spans="1:27" x14ac:dyDescent="0.2">
      <c r="A850" s="56">
        <v>6</v>
      </c>
      <c r="B850" s="84">
        <v>0</v>
      </c>
      <c r="C850" s="84">
        <v>7</v>
      </c>
      <c r="D850" s="84">
        <v>11</v>
      </c>
      <c r="E850" s="84">
        <v>15</v>
      </c>
      <c r="F850" s="84">
        <v>16</v>
      </c>
      <c r="G850" s="84">
        <v>16</v>
      </c>
      <c r="H850" s="84">
        <v>16</v>
      </c>
      <c r="I850" s="84">
        <v>18</v>
      </c>
      <c r="J850" s="84">
        <v>18</v>
      </c>
      <c r="K850" s="84">
        <v>18</v>
      </c>
      <c r="L850" s="84"/>
      <c r="M850" s="84"/>
      <c r="N850" s="56">
        <v>6</v>
      </c>
      <c r="O850" s="84">
        <v>0</v>
      </c>
      <c r="P850" s="84">
        <v>7</v>
      </c>
      <c r="Q850" s="84">
        <v>3</v>
      </c>
      <c r="R850" s="84">
        <v>4</v>
      </c>
      <c r="S850" s="84">
        <v>1</v>
      </c>
      <c r="T850" s="84">
        <v>0</v>
      </c>
      <c r="U850" s="84">
        <v>0</v>
      </c>
      <c r="V850" s="84">
        <v>2</v>
      </c>
      <c r="W850" s="84">
        <v>0</v>
      </c>
      <c r="X850" s="84">
        <v>0</v>
      </c>
      <c r="Y850" s="84"/>
      <c r="Z850" s="84"/>
      <c r="AA850" s="56">
        <v>6</v>
      </c>
    </row>
    <row r="851" spans="1:27" x14ac:dyDescent="0.2">
      <c r="A851" s="56">
        <v>7</v>
      </c>
      <c r="B851" s="84">
        <v>1</v>
      </c>
      <c r="C851" s="84">
        <v>6</v>
      </c>
      <c r="D851" s="84">
        <v>7</v>
      </c>
      <c r="E851" s="84">
        <v>10</v>
      </c>
      <c r="F851" s="84">
        <v>12</v>
      </c>
      <c r="G851" s="84">
        <v>16</v>
      </c>
      <c r="H851" s="84">
        <v>16</v>
      </c>
      <c r="I851" s="84">
        <v>21</v>
      </c>
      <c r="J851" s="84">
        <v>30</v>
      </c>
      <c r="K851" s="84">
        <v>33</v>
      </c>
      <c r="L851" s="84"/>
      <c r="M851" s="84"/>
      <c r="N851" s="56">
        <v>7</v>
      </c>
      <c r="O851" s="84">
        <v>1</v>
      </c>
      <c r="P851" s="84">
        <v>5</v>
      </c>
      <c r="Q851" s="84">
        <v>1</v>
      </c>
      <c r="R851" s="84">
        <v>3</v>
      </c>
      <c r="S851" s="84">
        <v>2</v>
      </c>
      <c r="T851" s="84">
        <v>4</v>
      </c>
      <c r="U851" s="84">
        <v>0</v>
      </c>
      <c r="V851" s="84">
        <v>5</v>
      </c>
      <c r="W851" s="84">
        <v>9</v>
      </c>
      <c r="X851" s="84">
        <v>1</v>
      </c>
      <c r="Y851" s="84"/>
      <c r="Z851" s="84"/>
      <c r="AA851" s="56">
        <v>7</v>
      </c>
    </row>
    <row r="852" spans="1:27" x14ac:dyDescent="0.2">
      <c r="A852" s="56">
        <v>8</v>
      </c>
      <c r="B852" s="84">
        <v>11</v>
      </c>
      <c r="C852" s="84">
        <v>12</v>
      </c>
      <c r="D852" s="84">
        <v>12</v>
      </c>
      <c r="E852" s="84">
        <v>12</v>
      </c>
      <c r="F852" s="84">
        <v>13</v>
      </c>
      <c r="G852" s="84">
        <v>13</v>
      </c>
      <c r="H852" s="84">
        <v>17</v>
      </c>
      <c r="I852" s="84">
        <v>18</v>
      </c>
      <c r="J852" s="84">
        <v>20</v>
      </c>
      <c r="K852" s="84">
        <v>20</v>
      </c>
      <c r="L852" s="84"/>
      <c r="M852" s="84"/>
      <c r="N852" s="56">
        <v>8</v>
      </c>
      <c r="O852" s="84">
        <v>11</v>
      </c>
      <c r="P852" s="84">
        <v>1</v>
      </c>
      <c r="Q852" s="84">
        <v>0</v>
      </c>
      <c r="R852" s="84">
        <v>0</v>
      </c>
      <c r="S852" s="84">
        <v>1</v>
      </c>
      <c r="T852" s="84">
        <v>0</v>
      </c>
      <c r="U852" s="84">
        <v>4</v>
      </c>
      <c r="V852" s="84">
        <v>1</v>
      </c>
      <c r="W852" s="84">
        <v>1</v>
      </c>
      <c r="X852" s="84">
        <v>0</v>
      </c>
      <c r="Y852" s="84"/>
      <c r="Z852" s="84"/>
      <c r="AA852" s="56">
        <v>8</v>
      </c>
    </row>
    <row r="853" spans="1:27" x14ac:dyDescent="0.2">
      <c r="A853" s="56">
        <v>9</v>
      </c>
      <c r="B853" s="84">
        <v>0</v>
      </c>
      <c r="C853" s="84">
        <v>0</v>
      </c>
      <c r="D853" s="84">
        <v>0</v>
      </c>
      <c r="E853" s="84">
        <v>0</v>
      </c>
      <c r="F853" s="84">
        <v>0</v>
      </c>
      <c r="G853" s="84">
        <v>39</v>
      </c>
      <c r="H853" s="84">
        <v>39</v>
      </c>
      <c r="I853" s="84">
        <v>39</v>
      </c>
      <c r="J853" s="84">
        <v>48</v>
      </c>
      <c r="K853" s="84">
        <v>48</v>
      </c>
      <c r="L853" s="84"/>
      <c r="M853" s="84"/>
      <c r="N853" s="56">
        <v>9</v>
      </c>
      <c r="O853" s="84">
        <v>0</v>
      </c>
      <c r="P853" s="84">
        <v>0</v>
      </c>
      <c r="Q853" s="84">
        <v>0</v>
      </c>
      <c r="R853" s="84">
        <v>0</v>
      </c>
      <c r="S853" s="84">
        <v>0</v>
      </c>
      <c r="T853" s="84">
        <v>39</v>
      </c>
      <c r="U853" s="84">
        <v>0</v>
      </c>
      <c r="V853" s="84">
        <v>0</v>
      </c>
      <c r="W853" s="84">
        <v>9</v>
      </c>
      <c r="X853" s="84">
        <v>0</v>
      </c>
      <c r="Y853" s="84"/>
      <c r="Z853" s="84"/>
      <c r="AA853" s="56">
        <v>9</v>
      </c>
    </row>
    <row r="854" spans="1:27" x14ac:dyDescent="0.2">
      <c r="A854" s="56">
        <v>10</v>
      </c>
      <c r="B854" s="84">
        <v>4</v>
      </c>
      <c r="C854" s="84">
        <v>9</v>
      </c>
      <c r="D854" s="84">
        <v>13</v>
      </c>
      <c r="E854" s="84">
        <v>17</v>
      </c>
      <c r="F854" s="84">
        <v>24</v>
      </c>
      <c r="G854" s="84">
        <v>24</v>
      </c>
      <c r="H854" s="84">
        <v>26</v>
      </c>
      <c r="I854" s="84">
        <v>27</v>
      </c>
      <c r="J854" s="84">
        <v>29</v>
      </c>
      <c r="K854" s="84">
        <v>36</v>
      </c>
      <c r="L854" s="84"/>
      <c r="M854" s="84"/>
      <c r="N854" s="56">
        <v>10</v>
      </c>
      <c r="O854" s="84">
        <v>4</v>
      </c>
      <c r="P854" s="84">
        <v>5</v>
      </c>
      <c r="Q854" s="84">
        <v>4</v>
      </c>
      <c r="R854" s="84">
        <v>4</v>
      </c>
      <c r="S854" s="84">
        <v>7</v>
      </c>
      <c r="T854" s="84">
        <v>0</v>
      </c>
      <c r="U854" s="84">
        <v>2</v>
      </c>
      <c r="V854" s="84">
        <v>1</v>
      </c>
      <c r="W854" s="84">
        <v>2</v>
      </c>
      <c r="X854" s="84">
        <v>7</v>
      </c>
      <c r="Y854" s="84"/>
      <c r="Z854" s="84"/>
      <c r="AA854" s="56">
        <v>10</v>
      </c>
    </row>
    <row r="855" spans="1:27" x14ac:dyDescent="0.2">
      <c r="A855" s="56">
        <v>11</v>
      </c>
      <c r="B855" s="84">
        <v>4</v>
      </c>
      <c r="C855" s="84">
        <v>9</v>
      </c>
      <c r="D855" s="84">
        <v>18</v>
      </c>
      <c r="E855" s="84">
        <v>24</v>
      </c>
      <c r="F855" s="84">
        <v>34</v>
      </c>
      <c r="G855" s="84">
        <v>40</v>
      </c>
      <c r="H855" s="84">
        <v>45</v>
      </c>
      <c r="I855" s="84">
        <v>47</v>
      </c>
      <c r="J855" s="84">
        <v>60</v>
      </c>
      <c r="K855" s="84">
        <v>76</v>
      </c>
      <c r="L855" s="84"/>
      <c r="M855" s="84"/>
      <c r="N855" s="56">
        <v>11</v>
      </c>
      <c r="O855" s="84">
        <v>4</v>
      </c>
      <c r="P855" s="84">
        <v>4</v>
      </c>
      <c r="Q855" s="84">
        <v>9</v>
      </c>
      <c r="R855" s="84">
        <v>6</v>
      </c>
      <c r="S855" s="84">
        <v>10</v>
      </c>
      <c r="T855" s="84">
        <v>6</v>
      </c>
      <c r="U855" s="84">
        <v>5</v>
      </c>
      <c r="V855" s="84">
        <v>2</v>
      </c>
      <c r="W855" s="84">
        <v>13</v>
      </c>
      <c r="X855" s="84">
        <v>16</v>
      </c>
      <c r="Y855" s="84"/>
      <c r="Z855" s="84"/>
      <c r="AA855" s="56">
        <v>11</v>
      </c>
    </row>
    <row r="856" spans="1:27" x14ac:dyDescent="0.2">
      <c r="A856" s="56">
        <v>12</v>
      </c>
      <c r="B856" s="84">
        <v>10</v>
      </c>
      <c r="C856" s="84">
        <v>17</v>
      </c>
      <c r="D856" s="84">
        <v>27</v>
      </c>
      <c r="E856" s="84">
        <v>58</v>
      </c>
      <c r="F856" s="84">
        <v>77</v>
      </c>
      <c r="G856" s="84">
        <v>97</v>
      </c>
      <c r="H856" s="84">
        <v>113</v>
      </c>
      <c r="I856" s="84">
        <v>134</v>
      </c>
      <c r="J856" s="84">
        <v>155</v>
      </c>
      <c r="K856" s="84">
        <v>178</v>
      </c>
      <c r="L856" s="84"/>
      <c r="M856" s="84"/>
      <c r="N856" s="56">
        <v>12</v>
      </c>
      <c r="O856" s="84">
        <v>10</v>
      </c>
      <c r="P856" s="84">
        <v>7</v>
      </c>
      <c r="Q856" s="84">
        <v>7</v>
      </c>
      <c r="R856" s="84">
        <v>30</v>
      </c>
      <c r="S856" s="84">
        <v>20</v>
      </c>
      <c r="T856" s="84">
        <v>20</v>
      </c>
      <c r="U856" s="84">
        <v>15</v>
      </c>
      <c r="V856" s="84">
        <v>20</v>
      </c>
      <c r="W856" s="84">
        <v>21</v>
      </c>
      <c r="X856" s="84">
        <v>23</v>
      </c>
      <c r="Y856" s="84"/>
      <c r="Z856" s="84"/>
      <c r="AA856" s="56">
        <v>12</v>
      </c>
    </row>
    <row r="857" spans="1:27" x14ac:dyDescent="0.2">
      <c r="A857" s="56">
        <v>13</v>
      </c>
      <c r="B857" s="84">
        <v>0</v>
      </c>
      <c r="C857" s="84">
        <v>4</v>
      </c>
      <c r="D857" s="84">
        <v>7</v>
      </c>
      <c r="E857" s="84">
        <v>12</v>
      </c>
      <c r="F857" s="84">
        <v>20</v>
      </c>
      <c r="G857" s="84">
        <v>26</v>
      </c>
      <c r="H857" s="84">
        <v>28</v>
      </c>
      <c r="I857" s="84">
        <v>32</v>
      </c>
      <c r="J857" s="84">
        <v>33</v>
      </c>
      <c r="K857" s="84">
        <v>34</v>
      </c>
      <c r="L857" s="84"/>
      <c r="M857" s="84"/>
      <c r="N857" s="56">
        <v>13</v>
      </c>
      <c r="O857" s="84">
        <v>0</v>
      </c>
      <c r="P857" s="84">
        <v>4</v>
      </c>
      <c r="Q857" s="84">
        <v>3</v>
      </c>
      <c r="R857" s="84">
        <v>5</v>
      </c>
      <c r="S857" s="84">
        <v>8</v>
      </c>
      <c r="T857" s="84">
        <v>6</v>
      </c>
      <c r="U857" s="84">
        <v>2</v>
      </c>
      <c r="V857" s="84">
        <v>4</v>
      </c>
      <c r="W857" s="84">
        <v>1</v>
      </c>
      <c r="X857" s="84">
        <v>1</v>
      </c>
      <c r="Y857" s="84"/>
      <c r="Z857" s="84"/>
      <c r="AA857" s="56">
        <v>13</v>
      </c>
    </row>
    <row r="858" spans="1:27" x14ac:dyDescent="0.2">
      <c r="A858" s="56">
        <v>14</v>
      </c>
      <c r="B858" s="84">
        <v>4</v>
      </c>
      <c r="C858" s="84">
        <v>11</v>
      </c>
      <c r="D858" s="84">
        <v>14</v>
      </c>
      <c r="E858" s="84">
        <v>18</v>
      </c>
      <c r="F858" s="84">
        <v>26</v>
      </c>
      <c r="G858" s="84">
        <v>30</v>
      </c>
      <c r="H858" s="84">
        <v>35</v>
      </c>
      <c r="I858" s="84">
        <v>42</v>
      </c>
      <c r="J858" s="84">
        <v>47</v>
      </c>
      <c r="K858" s="84">
        <v>55</v>
      </c>
      <c r="L858" s="84"/>
      <c r="M858" s="84"/>
      <c r="N858" s="56">
        <v>14</v>
      </c>
      <c r="O858" s="84">
        <v>4</v>
      </c>
      <c r="P858" s="84">
        <v>7</v>
      </c>
      <c r="Q858" s="84">
        <v>3</v>
      </c>
      <c r="R858" s="84">
        <v>4</v>
      </c>
      <c r="S858" s="84">
        <v>7</v>
      </c>
      <c r="T858" s="84">
        <v>4</v>
      </c>
      <c r="U858" s="84">
        <v>5</v>
      </c>
      <c r="V858" s="84">
        <v>7</v>
      </c>
      <c r="W858" s="84">
        <v>5</v>
      </c>
      <c r="X858" s="84">
        <v>8</v>
      </c>
      <c r="Y858" s="84"/>
      <c r="Z858" s="84"/>
      <c r="AA858" s="56">
        <v>14</v>
      </c>
    </row>
    <row r="859" spans="1:27" x14ac:dyDescent="0.2">
      <c r="A859" s="56">
        <v>15</v>
      </c>
      <c r="B859" s="84">
        <v>1</v>
      </c>
      <c r="C859" s="84">
        <v>11</v>
      </c>
      <c r="D859" s="84">
        <v>66</v>
      </c>
      <c r="E859" s="84">
        <v>71</v>
      </c>
      <c r="F859" s="84">
        <v>74</v>
      </c>
      <c r="G859" s="84">
        <v>79</v>
      </c>
      <c r="H859" s="84">
        <v>79</v>
      </c>
      <c r="I859" s="84">
        <v>86</v>
      </c>
      <c r="J859" s="84">
        <v>93</v>
      </c>
      <c r="K859" s="84">
        <v>96</v>
      </c>
      <c r="L859" s="84"/>
      <c r="M859" s="84"/>
      <c r="N859" s="56">
        <v>15</v>
      </c>
      <c r="O859" s="84">
        <v>1</v>
      </c>
      <c r="P859" s="84">
        <v>10</v>
      </c>
      <c r="Q859" s="84">
        <v>3</v>
      </c>
      <c r="R859" s="84">
        <v>5</v>
      </c>
      <c r="S859" s="84">
        <v>3</v>
      </c>
      <c r="T859" s="84">
        <v>5</v>
      </c>
      <c r="U859" s="84">
        <v>0</v>
      </c>
      <c r="V859" s="84">
        <v>2</v>
      </c>
      <c r="W859" s="84">
        <v>7</v>
      </c>
      <c r="X859" s="84">
        <v>3</v>
      </c>
      <c r="Y859" s="84"/>
      <c r="Z859" s="84"/>
      <c r="AA859" s="56">
        <v>15</v>
      </c>
    </row>
    <row r="860" spans="1:27" x14ac:dyDescent="0.2">
      <c r="A860" s="56">
        <v>16</v>
      </c>
      <c r="B860" s="84">
        <v>0</v>
      </c>
      <c r="C860" s="84">
        <v>6</v>
      </c>
      <c r="D860" s="84">
        <v>11</v>
      </c>
      <c r="E860" s="84">
        <v>16</v>
      </c>
      <c r="F860" s="84">
        <v>19</v>
      </c>
      <c r="G860" s="84">
        <v>23</v>
      </c>
      <c r="H860" s="84">
        <v>25</v>
      </c>
      <c r="I860" s="84">
        <v>31</v>
      </c>
      <c r="J860" s="84">
        <v>32</v>
      </c>
      <c r="K860" s="84">
        <v>33</v>
      </c>
      <c r="L860" s="84"/>
      <c r="M860" s="84"/>
      <c r="N860" s="56">
        <v>16</v>
      </c>
      <c r="O860" s="84">
        <v>0</v>
      </c>
      <c r="P860" s="84">
        <v>2</v>
      </c>
      <c r="Q860" s="84">
        <v>5</v>
      </c>
      <c r="R860" s="84">
        <v>5</v>
      </c>
      <c r="S860" s="84">
        <v>3</v>
      </c>
      <c r="T860" s="84">
        <v>4</v>
      </c>
      <c r="U860" s="84">
        <v>2</v>
      </c>
      <c r="V860" s="84">
        <v>6</v>
      </c>
      <c r="W860" s="84">
        <v>1</v>
      </c>
      <c r="X860" s="84">
        <v>1</v>
      </c>
      <c r="Y860" s="84"/>
      <c r="Z860" s="84"/>
      <c r="AA860" s="56">
        <v>16</v>
      </c>
    </row>
    <row r="861" spans="1:27" x14ac:dyDescent="0.2">
      <c r="A861" s="56">
        <v>17</v>
      </c>
      <c r="B861" s="84">
        <v>30</v>
      </c>
      <c r="C861" s="84">
        <v>53</v>
      </c>
      <c r="D861" s="84">
        <v>59</v>
      </c>
      <c r="E861" s="84">
        <v>85</v>
      </c>
      <c r="F861" s="84">
        <v>89</v>
      </c>
      <c r="G861" s="84">
        <v>95</v>
      </c>
      <c r="H861" s="84">
        <v>101</v>
      </c>
      <c r="I861" s="84">
        <v>104</v>
      </c>
      <c r="J861" s="84">
        <v>122</v>
      </c>
      <c r="K861" s="84">
        <v>132</v>
      </c>
      <c r="L861" s="84"/>
      <c r="M861" s="84"/>
      <c r="N861" s="56">
        <v>17</v>
      </c>
      <c r="O861" s="84">
        <v>30</v>
      </c>
      <c r="P861" s="84">
        <v>23</v>
      </c>
      <c r="Q861" s="84">
        <v>4</v>
      </c>
      <c r="R861" s="84">
        <v>25</v>
      </c>
      <c r="S861" s="84">
        <v>4</v>
      </c>
      <c r="T861" s="84">
        <v>3</v>
      </c>
      <c r="U861" s="84">
        <v>2</v>
      </c>
      <c r="V861" s="84">
        <v>1</v>
      </c>
      <c r="W861" s="84">
        <v>9</v>
      </c>
      <c r="X861" s="84">
        <v>5</v>
      </c>
      <c r="Y861" s="84"/>
      <c r="Z861" s="84"/>
      <c r="AA861" s="56">
        <v>17</v>
      </c>
    </row>
    <row r="862" spans="1:27" x14ac:dyDescent="0.2">
      <c r="A862" s="56">
        <v>18</v>
      </c>
      <c r="B862" s="84">
        <v>2</v>
      </c>
      <c r="C862" s="84">
        <v>4</v>
      </c>
      <c r="D862" s="84">
        <v>5</v>
      </c>
      <c r="E862" s="84">
        <v>6</v>
      </c>
      <c r="F862" s="84">
        <v>7</v>
      </c>
      <c r="G862" s="84">
        <v>7</v>
      </c>
      <c r="H862" s="84">
        <v>8</v>
      </c>
      <c r="I862" s="84">
        <v>8</v>
      </c>
      <c r="J862" s="84">
        <v>9</v>
      </c>
      <c r="K862" s="84">
        <v>9</v>
      </c>
      <c r="L862" s="84"/>
      <c r="M862" s="84"/>
      <c r="N862" s="56">
        <v>18</v>
      </c>
      <c r="O862" s="84">
        <v>2</v>
      </c>
      <c r="P862" s="84">
        <v>2</v>
      </c>
      <c r="Q862" s="84">
        <v>1</v>
      </c>
      <c r="R862" s="84">
        <v>1</v>
      </c>
      <c r="S862" s="84">
        <v>1</v>
      </c>
      <c r="T862" s="84">
        <v>0</v>
      </c>
      <c r="U862" s="84">
        <v>1</v>
      </c>
      <c r="V862" s="84">
        <v>0</v>
      </c>
      <c r="W862" s="84">
        <v>1</v>
      </c>
      <c r="X862" s="84">
        <v>0</v>
      </c>
      <c r="Y862" s="84"/>
      <c r="Z862" s="84"/>
      <c r="AA862" s="56">
        <v>18</v>
      </c>
    </row>
    <row r="863" spans="1:27" x14ac:dyDescent="0.2">
      <c r="A863" s="56">
        <v>19</v>
      </c>
      <c r="B863" s="84">
        <v>2</v>
      </c>
      <c r="C863" s="84">
        <v>3</v>
      </c>
      <c r="D863" s="84">
        <v>25</v>
      </c>
      <c r="E863" s="84">
        <v>27</v>
      </c>
      <c r="F863" s="84">
        <v>29</v>
      </c>
      <c r="G863" s="84">
        <v>31</v>
      </c>
      <c r="H863" s="84">
        <v>34</v>
      </c>
      <c r="I863" s="84">
        <v>37</v>
      </c>
      <c r="J863" s="84">
        <v>41</v>
      </c>
      <c r="K863" s="84">
        <v>41</v>
      </c>
      <c r="L863" s="84"/>
      <c r="M863" s="84"/>
      <c r="N863" s="56">
        <v>19</v>
      </c>
      <c r="O863" s="84">
        <v>2</v>
      </c>
      <c r="P863" s="84">
        <v>1</v>
      </c>
      <c r="Q863" s="84">
        <v>22</v>
      </c>
      <c r="R863" s="84">
        <v>2</v>
      </c>
      <c r="S863" s="84">
        <v>2</v>
      </c>
      <c r="T863" s="84">
        <v>2</v>
      </c>
      <c r="U863" s="84">
        <v>3</v>
      </c>
      <c r="V863" s="84">
        <v>3</v>
      </c>
      <c r="W863" s="84">
        <v>4</v>
      </c>
      <c r="X863" s="84">
        <v>0</v>
      </c>
      <c r="Y863" s="84"/>
      <c r="Z863" s="84"/>
      <c r="AA863" s="56">
        <v>19</v>
      </c>
    </row>
    <row r="864" spans="1:27" x14ac:dyDescent="0.2">
      <c r="A864" s="56">
        <v>20</v>
      </c>
      <c r="B864" s="84">
        <v>0</v>
      </c>
      <c r="C864" s="84">
        <v>1</v>
      </c>
      <c r="D864" s="84">
        <v>2</v>
      </c>
      <c r="E864" s="84">
        <v>6</v>
      </c>
      <c r="F864" s="84">
        <v>15</v>
      </c>
      <c r="G864" s="84">
        <v>17</v>
      </c>
      <c r="H864" s="84">
        <v>28</v>
      </c>
      <c r="I864" s="84">
        <v>37</v>
      </c>
      <c r="J864" s="84">
        <v>42</v>
      </c>
      <c r="K864" s="84">
        <v>50</v>
      </c>
      <c r="L864" s="84"/>
      <c r="M864" s="84"/>
      <c r="N864" s="56">
        <v>20</v>
      </c>
      <c r="O864" s="84">
        <v>0</v>
      </c>
      <c r="P864" s="84">
        <v>1</v>
      </c>
      <c r="Q864" s="84">
        <v>1</v>
      </c>
      <c r="R864" s="84">
        <v>4</v>
      </c>
      <c r="S864" s="84">
        <v>9</v>
      </c>
      <c r="T864" s="84">
        <v>2</v>
      </c>
      <c r="U864" s="84">
        <v>11</v>
      </c>
      <c r="V864" s="84">
        <v>9</v>
      </c>
      <c r="W864" s="84">
        <v>5</v>
      </c>
      <c r="X864" s="84">
        <v>8</v>
      </c>
      <c r="Y864" s="84"/>
      <c r="Z864" s="84"/>
      <c r="AA864" s="56">
        <v>20</v>
      </c>
    </row>
    <row r="865" spans="1:28" x14ac:dyDescent="0.2">
      <c r="A865" s="56">
        <v>21</v>
      </c>
      <c r="B865" s="84">
        <v>2</v>
      </c>
      <c r="C865" s="84">
        <v>7</v>
      </c>
      <c r="D865" s="84">
        <v>14</v>
      </c>
      <c r="E865" s="84">
        <v>17</v>
      </c>
      <c r="F865" s="84">
        <v>17</v>
      </c>
      <c r="G865" s="84">
        <v>23</v>
      </c>
      <c r="H865" s="84">
        <v>24</v>
      </c>
      <c r="I865" s="84">
        <v>31</v>
      </c>
      <c r="J865" s="84">
        <v>42</v>
      </c>
      <c r="K865" s="84">
        <v>49</v>
      </c>
      <c r="L865" s="84"/>
      <c r="M865" s="84"/>
      <c r="N865" s="56">
        <v>21</v>
      </c>
      <c r="O865" s="84">
        <v>2</v>
      </c>
      <c r="P865" s="84">
        <v>5</v>
      </c>
      <c r="Q865" s="84">
        <v>6</v>
      </c>
      <c r="R865" s="84">
        <v>2</v>
      </c>
      <c r="S865" s="84">
        <v>0</v>
      </c>
      <c r="T865" s="84">
        <v>5</v>
      </c>
      <c r="U865" s="84">
        <v>1</v>
      </c>
      <c r="V865" s="84">
        <v>6</v>
      </c>
      <c r="W865" s="84">
        <v>11</v>
      </c>
      <c r="X865" s="84">
        <v>8</v>
      </c>
      <c r="Y865" s="84"/>
      <c r="Z865" s="84"/>
      <c r="AA865" s="56">
        <v>21</v>
      </c>
    </row>
    <row r="866" spans="1:28" x14ac:dyDescent="0.2">
      <c r="A866" s="56">
        <v>22</v>
      </c>
      <c r="B866" s="84">
        <v>22</v>
      </c>
      <c r="C866" s="84">
        <v>128</v>
      </c>
      <c r="D866" s="84">
        <v>138</v>
      </c>
      <c r="E866" s="84">
        <v>174</v>
      </c>
      <c r="F866" s="84">
        <v>190</v>
      </c>
      <c r="G866" s="84">
        <v>196</v>
      </c>
      <c r="H866" s="84">
        <v>211</v>
      </c>
      <c r="I866" s="84">
        <v>214</v>
      </c>
      <c r="J866" s="84">
        <v>233</v>
      </c>
      <c r="K866" s="84">
        <v>246</v>
      </c>
      <c r="L866" s="84"/>
      <c r="M866" s="84"/>
      <c r="N866" s="56">
        <v>22</v>
      </c>
      <c r="O866" s="84">
        <v>22</v>
      </c>
      <c r="P866" s="84">
        <v>106</v>
      </c>
      <c r="Q866" s="84">
        <v>10</v>
      </c>
      <c r="R866" s="84">
        <v>36</v>
      </c>
      <c r="S866" s="84">
        <v>16</v>
      </c>
      <c r="T866" s="84">
        <v>6</v>
      </c>
      <c r="U866" s="84">
        <v>15</v>
      </c>
      <c r="V866" s="84">
        <v>3</v>
      </c>
      <c r="W866" s="84">
        <v>19</v>
      </c>
      <c r="X866" s="84">
        <v>13</v>
      </c>
      <c r="Y866" s="84"/>
      <c r="Z866" s="84"/>
      <c r="AA866" s="56">
        <v>22</v>
      </c>
    </row>
    <row r="867" spans="1:28" x14ac:dyDescent="0.2">
      <c r="A867" s="56">
        <v>23</v>
      </c>
      <c r="B867" s="84">
        <v>51</v>
      </c>
      <c r="C867" s="84">
        <v>92</v>
      </c>
      <c r="D867" s="84">
        <v>119</v>
      </c>
      <c r="E867" s="84">
        <v>154</v>
      </c>
      <c r="F867" s="84">
        <v>177</v>
      </c>
      <c r="G867" s="84">
        <v>198</v>
      </c>
      <c r="H867" s="84">
        <v>217</v>
      </c>
      <c r="I867" s="84">
        <v>234</v>
      </c>
      <c r="J867" s="84">
        <v>277</v>
      </c>
      <c r="K867" s="84">
        <v>311</v>
      </c>
      <c r="L867" s="84"/>
      <c r="M867" s="84"/>
      <c r="N867" s="56">
        <v>23</v>
      </c>
      <c r="O867" s="84">
        <v>51</v>
      </c>
      <c r="P867" s="84">
        <v>39</v>
      </c>
      <c r="Q867" s="84">
        <v>26</v>
      </c>
      <c r="R867" s="84">
        <v>35</v>
      </c>
      <c r="S867" s="84">
        <v>23</v>
      </c>
      <c r="T867" s="84">
        <v>21</v>
      </c>
      <c r="U867" s="84">
        <v>19</v>
      </c>
      <c r="V867" s="84">
        <v>17</v>
      </c>
      <c r="W867" s="84">
        <v>42</v>
      </c>
      <c r="X867" s="84">
        <v>34</v>
      </c>
      <c r="Y867" s="84"/>
      <c r="Z867" s="84"/>
      <c r="AA867" s="56">
        <v>23</v>
      </c>
    </row>
    <row r="868" spans="1:28" x14ac:dyDescent="0.2">
      <c r="A868" s="56">
        <v>24</v>
      </c>
      <c r="B868" s="84">
        <v>47</v>
      </c>
      <c r="C868" s="84">
        <v>85</v>
      </c>
      <c r="D868" s="84">
        <v>116</v>
      </c>
      <c r="E868" s="84">
        <v>135</v>
      </c>
      <c r="F868" s="84">
        <v>151</v>
      </c>
      <c r="G868" s="84">
        <v>159</v>
      </c>
      <c r="H868" s="84">
        <v>168</v>
      </c>
      <c r="I868" s="84">
        <v>174</v>
      </c>
      <c r="J868" s="84">
        <v>181</v>
      </c>
      <c r="K868" s="84">
        <v>183</v>
      </c>
      <c r="L868" s="84"/>
      <c r="M868" s="84"/>
      <c r="N868" s="56">
        <v>24</v>
      </c>
      <c r="O868" s="84">
        <v>47</v>
      </c>
      <c r="P868" s="84">
        <v>36</v>
      </c>
      <c r="Q868" s="84">
        <v>31</v>
      </c>
      <c r="R868" s="84">
        <v>17</v>
      </c>
      <c r="S868" s="84">
        <v>15</v>
      </c>
      <c r="T868" s="84">
        <v>7</v>
      </c>
      <c r="U868" s="84">
        <v>8</v>
      </c>
      <c r="V868" s="84">
        <v>6</v>
      </c>
      <c r="W868" s="84">
        <v>6</v>
      </c>
      <c r="X868" s="84">
        <v>2</v>
      </c>
      <c r="Y868" s="84"/>
      <c r="Z868" s="84"/>
      <c r="AA868" s="56">
        <v>24</v>
      </c>
    </row>
    <row r="869" spans="1:28" x14ac:dyDescent="0.2">
      <c r="A869" s="72" t="s">
        <v>2</v>
      </c>
      <c r="B869" s="84">
        <v>213</v>
      </c>
      <c r="C869" s="84">
        <v>562</v>
      </c>
      <c r="D869" s="84">
        <v>791</v>
      </c>
      <c r="E869" s="84">
        <v>1073</v>
      </c>
      <c r="F869" s="84">
        <v>1207</v>
      </c>
      <c r="G869" s="84">
        <v>1350</v>
      </c>
      <c r="H869" s="84">
        <v>1469</v>
      </c>
      <c r="I869" s="84">
        <v>1577</v>
      </c>
      <c r="J869" s="84">
        <v>1762</v>
      </c>
      <c r="K869" s="84">
        <v>1904</v>
      </c>
      <c r="L869" s="84"/>
      <c r="M869" s="84"/>
      <c r="N869" s="72" t="s">
        <v>2</v>
      </c>
      <c r="O869" s="84">
        <v>213</v>
      </c>
      <c r="P869" s="84">
        <v>339</v>
      </c>
      <c r="Q869" s="84">
        <v>170</v>
      </c>
      <c r="R869" s="84">
        <v>277</v>
      </c>
      <c r="S869" s="84">
        <v>133</v>
      </c>
      <c r="T869" s="84">
        <v>137</v>
      </c>
      <c r="U869" s="84">
        <v>107</v>
      </c>
      <c r="V869" s="84">
        <v>101</v>
      </c>
      <c r="W869" s="84">
        <v>173</v>
      </c>
      <c r="X869" s="84">
        <v>134</v>
      </c>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3</v>
      </c>
      <c r="C875" s="84">
        <v>14</v>
      </c>
      <c r="D875" s="84">
        <v>30</v>
      </c>
      <c r="E875" s="84">
        <v>39</v>
      </c>
      <c r="F875" s="84">
        <v>41</v>
      </c>
      <c r="G875" s="84">
        <v>41</v>
      </c>
      <c r="H875" s="84">
        <v>51</v>
      </c>
      <c r="I875" s="84">
        <v>54</v>
      </c>
      <c r="J875" s="84">
        <v>58</v>
      </c>
      <c r="K875" s="84">
        <v>60</v>
      </c>
      <c r="L875" s="84"/>
      <c r="M875" s="84"/>
      <c r="N875" s="140">
        <v>1</v>
      </c>
      <c r="O875" s="84">
        <v>3</v>
      </c>
      <c r="P875" s="84">
        <v>12</v>
      </c>
      <c r="Q875" s="84">
        <v>16</v>
      </c>
      <c r="R875" s="84">
        <v>9</v>
      </c>
      <c r="S875" s="84">
        <v>2</v>
      </c>
      <c r="T875" s="84">
        <v>0</v>
      </c>
      <c r="U875" s="84">
        <v>10</v>
      </c>
      <c r="V875" s="84">
        <v>4</v>
      </c>
      <c r="W875" s="84">
        <v>4</v>
      </c>
      <c r="X875" s="84">
        <v>2</v>
      </c>
      <c r="Y875" s="84"/>
      <c r="Z875" s="84"/>
      <c r="AA875" s="65">
        <v>1</v>
      </c>
      <c r="AB875" s="108"/>
    </row>
    <row r="876" spans="1:28" x14ac:dyDescent="0.2">
      <c r="A876" s="65">
        <v>2</v>
      </c>
      <c r="B876" s="84">
        <v>5</v>
      </c>
      <c r="C876" s="84">
        <v>12</v>
      </c>
      <c r="D876" s="84">
        <v>27</v>
      </c>
      <c r="E876" s="84">
        <v>30</v>
      </c>
      <c r="F876" s="84">
        <v>30</v>
      </c>
      <c r="G876" s="84">
        <v>32</v>
      </c>
      <c r="H876" s="84">
        <v>34</v>
      </c>
      <c r="I876" s="84">
        <v>35</v>
      </c>
      <c r="J876" s="84">
        <v>37</v>
      </c>
      <c r="K876" s="84">
        <v>40</v>
      </c>
      <c r="L876" s="84"/>
      <c r="M876" s="84"/>
      <c r="N876" s="140">
        <v>2</v>
      </c>
      <c r="O876" s="84">
        <v>5</v>
      </c>
      <c r="P876" s="84">
        <v>7</v>
      </c>
      <c r="Q876" s="84">
        <v>15</v>
      </c>
      <c r="R876" s="84">
        <v>3</v>
      </c>
      <c r="S876" s="84">
        <v>0</v>
      </c>
      <c r="T876" s="84">
        <v>2</v>
      </c>
      <c r="U876" s="84">
        <v>2</v>
      </c>
      <c r="V876" s="84">
        <v>1</v>
      </c>
      <c r="W876" s="84">
        <v>2</v>
      </c>
      <c r="X876" s="84">
        <v>3</v>
      </c>
      <c r="Y876" s="84"/>
      <c r="Z876" s="84"/>
      <c r="AA876" s="65">
        <v>2</v>
      </c>
      <c r="AB876" s="108"/>
    </row>
    <row r="877" spans="1:28" x14ac:dyDescent="0.2">
      <c r="A877" s="65">
        <v>3</v>
      </c>
      <c r="B877" s="84">
        <v>0</v>
      </c>
      <c r="C877" s="84">
        <v>0</v>
      </c>
      <c r="D877" s="84">
        <v>0</v>
      </c>
      <c r="E877" s="84">
        <v>1</v>
      </c>
      <c r="F877" s="84">
        <v>1</v>
      </c>
      <c r="G877" s="84">
        <v>2</v>
      </c>
      <c r="H877" s="84">
        <v>3</v>
      </c>
      <c r="I877" s="84">
        <v>3</v>
      </c>
      <c r="J877" s="84">
        <v>3</v>
      </c>
      <c r="K877" s="84">
        <v>3</v>
      </c>
      <c r="L877" s="84"/>
      <c r="M877" s="84"/>
      <c r="N877" s="140">
        <v>3</v>
      </c>
      <c r="O877" s="84">
        <v>0</v>
      </c>
      <c r="P877" s="84">
        <v>0</v>
      </c>
      <c r="Q877" s="84">
        <v>0</v>
      </c>
      <c r="R877" s="84">
        <v>1</v>
      </c>
      <c r="S877" s="84">
        <v>0</v>
      </c>
      <c r="T877" s="84">
        <v>1</v>
      </c>
      <c r="U877" s="84">
        <v>1</v>
      </c>
      <c r="V877" s="84">
        <v>0</v>
      </c>
      <c r="W877" s="84">
        <v>0</v>
      </c>
      <c r="X877" s="84">
        <v>0</v>
      </c>
      <c r="Y877" s="84"/>
      <c r="Z877" s="84"/>
      <c r="AA877" s="65">
        <v>3</v>
      </c>
      <c r="AB877" s="108"/>
    </row>
    <row r="878" spans="1:28" x14ac:dyDescent="0.2">
      <c r="A878" s="65">
        <v>4</v>
      </c>
      <c r="B878" s="84">
        <v>7</v>
      </c>
      <c r="C878" s="84">
        <v>20</v>
      </c>
      <c r="D878" s="84">
        <v>24</v>
      </c>
      <c r="E878" s="84">
        <v>24</v>
      </c>
      <c r="F878" s="84">
        <v>24</v>
      </c>
      <c r="G878" s="84">
        <v>24</v>
      </c>
      <c r="H878" s="84">
        <v>24</v>
      </c>
      <c r="I878" s="84">
        <v>2</v>
      </c>
      <c r="J878" s="84">
        <v>2</v>
      </c>
      <c r="K878" s="84">
        <v>1</v>
      </c>
      <c r="L878" s="84"/>
      <c r="M878" s="84"/>
      <c r="N878" s="140">
        <v>4</v>
      </c>
      <c r="O878" s="84">
        <v>7</v>
      </c>
      <c r="P878" s="84">
        <v>1</v>
      </c>
      <c r="Q878" s="84">
        <v>0</v>
      </c>
      <c r="R878" s="84">
        <v>0</v>
      </c>
      <c r="S878" s="84">
        <v>0</v>
      </c>
      <c r="T878" s="84">
        <v>0</v>
      </c>
      <c r="U878" s="84">
        <v>0</v>
      </c>
      <c r="V878" s="84">
        <v>1</v>
      </c>
      <c r="W878" s="84">
        <v>0</v>
      </c>
      <c r="X878" s="84">
        <v>0</v>
      </c>
      <c r="Y878" s="84"/>
      <c r="Z878" s="84"/>
      <c r="AA878" s="65">
        <v>4</v>
      </c>
      <c r="AB878" s="108"/>
    </row>
    <row r="879" spans="1:28" x14ac:dyDescent="0.2">
      <c r="A879" s="65">
        <v>5</v>
      </c>
      <c r="B879" s="84">
        <v>10</v>
      </c>
      <c r="C879" s="84">
        <v>67</v>
      </c>
      <c r="D879" s="84">
        <v>70</v>
      </c>
      <c r="E879" s="84">
        <v>230</v>
      </c>
      <c r="F879" s="84">
        <v>230</v>
      </c>
      <c r="G879" s="84">
        <v>230</v>
      </c>
      <c r="H879" s="84">
        <v>230</v>
      </c>
      <c r="I879" s="84">
        <v>231</v>
      </c>
      <c r="J879" s="84">
        <v>232</v>
      </c>
      <c r="K879" s="84">
        <v>232</v>
      </c>
      <c r="L879" s="84"/>
      <c r="M879" s="84"/>
      <c r="N879" s="140">
        <v>5</v>
      </c>
      <c r="O879" s="84">
        <v>10</v>
      </c>
      <c r="P879" s="84">
        <v>57</v>
      </c>
      <c r="Q879" s="84">
        <v>3</v>
      </c>
      <c r="R879" s="84">
        <v>160</v>
      </c>
      <c r="S879" s="84">
        <v>0</v>
      </c>
      <c r="T879" s="84">
        <v>0</v>
      </c>
      <c r="U879" s="84">
        <v>0</v>
      </c>
      <c r="V879" s="84">
        <v>1</v>
      </c>
      <c r="W879" s="84">
        <v>1</v>
      </c>
      <c r="X879" s="84">
        <v>0</v>
      </c>
      <c r="Y879" s="84"/>
      <c r="Z879" s="84"/>
      <c r="AA879" s="65">
        <v>5</v>
      </c>
      <c r="AB879" s="108"/>
    </row>
    <row r="880" spans="1:28" x14ac:dyDescent="0.2">
      <c r="A880" s="65">
        <v>6</v>
      </c>
      <c r="B880" s="84">
        <v>0</v>
      </c>
      <c r="C880" s="84">
        <v>7</v>
      </c>
      <c r="D880" s="84">
        <v>11</v>
      </c>
      <c r="E880" s="84">
        <v>15</v>
      </c>
      <c r="F880" s="84">
        <v>16</v>
      </c>
      <c r="G880" s="84">
        <v>16</v>
      </c>
      <c r="H880" s="84">
        <v>16</v>
      </c>
      <c r="I880" s="84">
        <v>18</v>
      </c>
      <c r="J880" s="84">
        <v>18</v>
      </c>
      <c r="K880" s="84">
        <v>18</v>
      </c>
      <c r="L880" s="84"/>
      <c r="M880" s="84"/>
      <c r="N880" s="140">
        <v>6</v>
      </c>
      <c r="O880" s="84">
        <v>0</v>
      </c>
      <c r="P880" s="84">
        <v>7</v>
      </c>
      <c r="Q880" s="84">
        <v>3</v>
      </c>
      <c r="R880" s="84">
        <v>4</v>
      </c>
      <c r="S880" s="84">
        <v>1</v>
      </c>
      <c r="T880" s="84">
        <v>0</v>
      </c>
      <c r="U880" s="84">
        <v>0</v>
      </c>
      <c r="V880" s="84">
        <v>2</v>
      </c>
      <c r="W880" s="84">
        <v>0</v>
      </c>
      <c r="X880" s="84">
        <v>0</v>
      </c>
      <c r="Y880" s="84"/>
      <c r="Z880" s="84"/>
      <c r="AA880" s="65">
        <v>6</v>
      </c>
      <c r="AB880" s="108"/>
    </row>
    <row r="881" spans="1:28" x14ac:dyDescent="0.2">
      <c r="A881" s="65">
        <v>7</v>
      </c>
      <c r="B881" s="84">
        <v>1</v>
      </c>
      <c r="C881" s="84">
        <v>6</v>
      </c>
      <c r="D881" s="84">
        <v>7</v>
      </c>
      <c r="E881" s="84">
        <v>10</v>
      </c>
      <c r="F881" s="84">
        <v>12</v>
      </c>
      <c r="G881" s="84">
        <v>16</v>
      </c>
      <c r="H881" s="84">
        <v>16</v>
      </c>
      <c r="I881" s="84">
        <v>21</v>
      </c>
      <c r="J881" s="84">
        <v>30</v>
      </c>
      <c r="K881" s="84">
        <v>33</v>
      </c>
      <c r="L881" s="84"/>
      <c r="M881" s="84"/>
      <c r="N881" s="140">
        <v>7</v>
      </c>
      <c r="O881" s="84">
        <v>1</v>
      </c>
      <c r="P881" s="84">
        <v>5</v>
      </c>
      <c r="Q881" s="84">
        <v>1</v>
      </c>
      <c r="R881" s="84">
        <v>3</v>
      </c>
      <c r="S881" s="84">
        <v>2</v>
      </c>
      <c r="T881" s="84">
        <v>4</v>
      </c>
      <c r="U881" s="84">
        <v>0</v>
      </c>
      <c r="V881" s="84">
        <v>5</v>
      </c>
      <c r="W881" s="84">
        <v>9</v>
      </c>
      <c r="X881" s="84">
        <v>1</v>
      </c>
      <c r="Y881" s="84"/>
      <c r="Z881" s="84"/>
      <c r="AA881" s="65">
        <v>7</v>
      </c>
      <c r="AB881" s="108"/>
    </row>
    <row r="882" spans="1:28" x14ac:dyDescent="0.2">
      <c r="A882" s="65">
        <v>8</v>
      </c>
      <c r="B882" s="84">
        <v>12</v>
      </c>
      <c r="C882" s="84">
        <v>13</v>
      </c>
      <c r="D882" s="84">
        <v>15</v>
      </c>
      <c r="E882" s="84">
        <v>15</v>
      </c>
      <c r="F882" s="84">
        <v>16</v>
      </c>
      <c r="G882" s="84">
        <v>20</v>
      </c>
      <c r="H882" s="84">
        <v>25</v>
      </c>
      <c r="I882" s="84">
        <v>27</v>
      </c>
      <c r="J882" s="84">
        <v>29</v>
      </c>
      <c r="K882" s="84">
        <v>29</v>
      </c>
      <c r="L882" s="84"/>
      <c r="M882" s="84"/>
      <c r="N882" s="140">
        <v>8</v>
      </c>
      <c r="O882" s="84">
        <v>12</v>
      </c>
      <c r="P882" s="84">
        <v>1</v>
      </c>
      <c r="Q882" s="84">
        <v>2</v>
      </c>
      <c r="R882" s="84">
        <v>0</v>
      </c>
      <c r="S882" s="84">
        <v>1</v>
      </c>
      <c r="T882" s="84">
        <v>2</v>
      </c>
      <c r="U882" s="84">
        <v>5</v>
      </c>
      <c r="V882" s="84">
        <v>2</v>
      </c>
      <c r="W882" s="84">
        <v>2</v>
      </c>
      <c r="X882" s="84">
        <v>0</v>
      </c>
      <c r="Y882" s="84"/>
      <c r="Z882" s="84"/>
      <c r="AA882" s="65">
        <v>8</v>
      </c>
      <c r="AB882" s="108"/>
    </row>
    <row r="883" spans="1:28" x14ac:dyDescent="0.2">
      <c r="A883" s="65">
        <v>9</v>
      </c>
      <c r="B883" s="84">
        <v>0</v>
      </c>
      <c r="C883" s="84">
        <v>0</v>
      </c>
      <c r="D883" s="84">
        <v>0</v>
      </c>
      <c r="E883" s="84">
        <v>0</v>
      </c>
      <c r="F883" s="84">
        <v>0</v>
      </c>
      <c r="G883" s="84">
        <v>39</v>
      </c>
      <c r="H883" s="84">
        <v>39</v>
      </c>
      <c r="I883" s="84">
        <v>39</v>
      </c>
      <c r="J883" s="84">
        <v>48</v>
      </c>
      <c r="K883" s="84">
        <v>48</v>
      </c>
      <c r="L883" s="84"/>
      <c r="M883" s="84"/>
      <c r="N883" s="140">
        <v>9</v>
      </c>
      <c r="O883" s="84">
        <v>0</v>
      </c>
      <c r="P883" s="84">
        <v>0</v>
      </c>
      <c r="Q883" s="84">
        <v>0</v>
      </c>
      <c r="R883" s="84">
        <v>0</v>
      </c>
      <c r="S883" s="84">
        <v>0</v>
      </c>
      <c r="T883" s="84">
        <v>39</v>
      </c>
      <c r="U883" s="84">
        <v>0</v>
      </c>
      <c r="V883" s="84">
        <v>0</v>
      </c>
      <c r="W883" s="84">
        <v>9</v>
      </c>
      <c r="X883" s="84">
        <v>0</v>
      </c>
      <c r="Y883" s="84"/>
      <c r="Z883" s="84"/>
      <c r="AA883" s="65">
        <v>9</v>
      </c>
      <c r="AB883" s="108"/>
    </row>
    <row r="884" spans="1:28" x14ac:dyDescent="0.2">
      <c r="A884" s="65">
        <v>10</v>
      </c>
      <c r="B884" s="84">
        <v>4</v>
      </c>
      <c r="C884" s="84">
        <v>9</v>
      </c>
      <c r="D884" s="84">
        <v>13</v>
      </c>
      <c r="E884" s="84">
        <v>17</v>
      </c>
      <c r="F884" s="84">
        <v>24</v>
      </c>
      <c r="G884" s="84">
        <v>24</v>
      </c>
      <c r="H884" s="84">
        <v>26</v>
      </c>
      <c r="I884" s="84">
        <v>27</v>
      </c>
      <c r="J884" s="84">
        <v>29</v>
      </c>
      <c r="K884" s="84">
        <v>36</v>
      </c>
      <c r="L884" s="84"/>
      <c r="M884" s="84"/>
      <c r="N884" s="140">
        <v>10</v>
      </c>
      <c r="O884" s="84">
        <v>4</v>
      </c>
      <c r="P884" s="84">
        <v>5</v>
      </c>
      <c r="Q884" s="84">
        <v>4</v>
      </c>
      <c r="R884" s="84">
        <v>4</v>
      </c>
      <c r="S884" s="84">
        <v>7</v>
      </c>
      <c r="T884" s="84">
        <v>0</v>
      </c>
      <c r="U884" s="84">
        <v>2</v>
      </c>
      <c r="V884" s="84">
        <v>1</v>
      </c>
      <c r="W884" s="84">
        <v>2</v>
      </c>
      <c r="X884" s="84">
        <v>7</v>
      </c>
      <c r="Y884" s="84"/>
      <c r="Z884" s="84"/>
      <c r="AA884" s="65">
        <v>10</v>
      </c>
      <c r="AB884" s="108"/>
    </row>
    <row r="885" spans="1:28" x14ac:dyDescent="0.2">
      <c r="A885" s="65">
        <v>11</v>
      </c>
      <c r="B885" s="84">
        <v>4</v>
      </c>
      <c r="C885" s="84">
        <v>10</v>
      </c>
      <c r="D885" s="84">
        <v>19</v>
      </c>
      <c r="E885" s="84">
        <v>25</v>
      </c>
      <c r="F885" s="84">
        <v>35</v>
      </c>
      <c r="G885" s="84">
        <v>41</v>
      </c>
      <c r="H885" s="84">
        <v>46</v>
      </c>
      <c r="I885" s="84">
        <v>48</v>
      </c>
      <c r="J885" s="84">
        <v>61</v>
      </c>
      <c r="K885" s="84">
        <v>77</v>
      </c>
      <c r="L885" s="84"/>
      <c r="M885" s="84"/>
      <c r="N885" s="140">
        <v>11</v>
      </c>
      <c r="O885" s="84">
        <v>4</v>
      </c>
      <c r="P885" s="84">
        <v>5</v>
      </c>
      <c r="Q885" s="84">
        <v>9</v>
      </c>
      <c r="R885" s="84">
        <v>6</v>
      </c>
      <c r="S885" s="84">
        <v>10</v>
      </c>
      <c r="T885" s="84">
        <v>6</v>
      </c>
      <c r="U885" s="84">
        <v>5</v>
      </c>
      <c r="V885" s="84">
        <v>2</v>
      </c>
      <c r="W885" s="84">
        <v>13</v>
      </c>
      <c r="X885" s="84">
        <v>16</v>
      </c>
      <c r="Y885" s="84"/>
      <c r="Z885" s="84"/>
      <c r="AA885" s="65">
        <v>11</v>
      </c>
      <c r="AB885" s="108"/>
    </row>
    <row r="886" spans="1:28" x14ac:dyDescent="0.2">
      <c r="A886" s="65">
        <v>12</v>
      </c>
      <c r="B886" s="84">
        <v>12</v>
      </c>
      <c r="C886" s="84">
        <v>19</v>
      </c>
      <c r="D886" s="84">
        <v>31</v>
      </c>
      <c r="E886" s="84">
        <v>65</v>
      </c>
      <c r="F886" s="84">
        <v>84</v>
      </c>
      <c r="G886" s="84">
        <v>104</v>
      </c>
      <c r="H886" s="84">
        <v>120</v>
      </c>
      <c r="I886" s="84">
        <v>142</v>
      </c>
      <c r="J886" s="84">
        <v>163</v>
      </c>
      <c r="K886" s="84">
        <v>186</v>
      </c>
      <c r="L886" s="84"/>
      <c r="M886" s="84"/>
      <c r="N886" s="140">
        <v>12</v>
      </c>
      <c r="O886" s="84">
        <v>12</v>
      </c>
      <c r="P886" s="84">
        <v>7</v>
      </c>
      <c r="Q886" s="84">
        <v>7</v>
      </c>
      <c r="R886" s="84">
        <v>33</v>
      </c>
      <c r="S886" s="84">
        <v>20</v>
      </c>
      <c r="T886" s="84">
        <v>20</v>
      </c>
      <c r="U886" s="84">
        <v>15</v>
      </c>
      <c r="V886" s="84">
        <v>20</v>
      </c>
      <c r="W886" s="84">
        <v>21</v>
      </c>
      <c r="X886" s="84">
        <v>23</v>
      </c>
      <c r="Y886" s="84"/>
      <c r="Z886" s="84"/>
      <c r="AA886" s="65">
        <v>12</v>
      </c>
      <c r="AB886" s="108"/>
    </row>
    <row r="887" spans="1:28" x14ac:dyDescent="0.2">
      <c r="A887" s="65">
        <v>13</v>
      </c>
      <c r="B887" s="84">
        <v>0</v>
      </c>
      <c r="C887" s="84">
        <v>4</v>
      </c>
      <c r="D887" s="84">
        <v>7</v>
      </c>
      <c r="E887" s="84">
        <v>12</v>
      </c>
      <c r="F887" s="84">
        <v>20</v>
      </c>
      <c r="G887" s="84">
        <v>26</v>
      </c>
      <c r="H887" s="84">
        <v>28</v>
      </c>
      <c r="I887" s="84">
        <v>32</v>
      </c>
      <c r="J887" s="84">
        <v>33</v>
      </c>
      <c r="K887" s="84">
        <v>34</v>
      </c>
      <c r="L887" s="84"/>
      <c r="M887" s="84"/>
      <c r="N887" s="140">
        <v>13</v>
      </c>
      <c r="O887" s="84">
        <v>0</v>
      </c>
      <c r="P887" s="84">
        <v>4</v>
      </c>
      <c r="Q887" s="84">
        <v>3</v>
      </c>
      <c r="R887" s="84">
        <v>5</v>
      </c>
      <c r="S887" s="84">
        <v>8</v>
      </c>
      <c r="T887" s="84">
        <v>6</v>
      </c>
      <c r="U887" s="84">
        <v>2</v>
      </c>
      <c r="V887" s="84">
        <v>4</v>
      </c>
      <c r="W887" s="84">
        <v>1</v>
      </c>
      <c r="X887" s="84">
        <v>1</v>
      </c>
      <c r="Y887" s="84"/>
      <c r="Z887" s="84"/>
      <c r="AA887" s="65">
        <v>13</v>
      </c>
      <c r="AB887" s="108"/>
    </row>
    <row r="888" spans="1:28" x14ac:dyDescent="0.2">
      <c r="A888" s="65">
        <v>14</v>
      </c>
      <c r="B888" s="84">
        <v>4</v>
      </c>
      <c r="C888" s="84">
        <v>11</v>
      </c>
      <c r="D888" s="84">
        <v>14</v>
      </c>
      <c r="E888" s="84">
        <v>18</v>
      </c>
      <c r="F888" s="84">
        <v>26</v>
      </c>
      <c r="G888" s="84">
        <v>30</v>
      </c>
      <c r="H888" s="84">
        <v>35</v>
      </c>
      <c r="I888" s="84">
        <v>42</v>
      </c>
      <c r="J888" s="84">
        <v>47</v>
      </c>
      <c r="K888" s="84">
        <v>55</v>
      </c>
      <c r="L888" s="84"/>
      <c r="M888" s="84"/>
      <c r="N888" s="140">
        <v>14</v>
      </c>
      <c r="O888" s="84">
        <v>4</v>
      </c>
      <c r="P888" s="84">
        <v>7</v>
      </c>
      <c r="Q888" s="84">
        <v>3</v>
      </c>
      <c r="R888" s="84">
        <v>4</v>
      </c>
      <c r="S888" s="84">
        <v>7</v>
      </c>
      <c r="T888" s="84">
        <v>4</v>
      </c>
      <c r="U888" s="84">
        <v>5</v>
      </c>
      <c r="V888" s="84">
        <v>7</v>
      </c>
      <c r="W888" s="84">
        <v>5</v>
      </c>
      <c r="X888" s="84">
        <v>8</v>
      </c>
      <c r="Y888" s="84"/>
      <c r="Z888" s="84"/>
      <c r="AA888" s="65">
        <v>14</v>
      </c>
      <c r="AB888" s="108"/>
    </row>
    <row r="889" spans="1:28" x14ac:dyDescent="0.2">
      <c r="A889" s="65">
        <v>15</v>
      </c>
      <c r="B889" s="84">
        <v>1</v>
      </c>
      <c r="C889" s="84">
        <v>11</v>
      </c>
      <c r="D889" s="84">
        <v>66</v>
      </c>
      <c r="E889" s="84">
        <v>71</v>
      </c>
      <c r="F889" s="84">
        <v>74</v>
      </c>
      <c r="G889" s="84">
        <v>79</v>
      </c>
      <c r="H889" s="84">
        <v>79</v>
      </c>
      <c r="I889" s="84">
        <v>86</v>
      </c>
      <c r="J889" s="84">
        <v>93</v>
      </c>
      <c r="K889" s="84">
        <v>96</v>
      </c>
      <c r="L889" s="84"/>
      <c r="M889" s="84"/>
      <c r="N889" s="140">
        <v>15</v>
      </c>
      <c r="O889" s="84">
        <v>1</v>
      </c>
      <c r="P889" s="84">
        <v>10</v>
      </c>
      <c r="Q889" s="84">
        <v>3</v>
      </c>
      <c r="R889" s="84">
        <v>5</v>
      </c>
      <c r="S889" s="84">
        <v>3</v>
      </c>
      <c r="T889" s="84">
        <v>5</v>
      </c>
      <c r="U889" s="84">
        <v>0</v>
      </c>
      <c r="V889" s="84">
        <v>2</v>
      </c>
      <c r="W889" s="84">
        <v>7</v>
      </c>
      <c r="X889" s="84">
        <v>3</v>
      </c>
      <c r="Y889" s="84"/>
      <c r="Z889" s="84"/>
      <c r="AA889" s="65">
        <v>15</v>
      </c>
      <c r="AB889" s="108"/>
    </row>
    <row r="890" spans="1:28" x14ac:dyDescent="0.2">
      <c r="A890" s="65">
        <v>16</v>
      </c>
      <c r="B890" s="84">
        <v>0</v>
      </c>
      <c r="C890" s="84">
        <v>6</v>
      </c>
      <c r="D890" s="84">
        <v>11</v>
      </c>
      <c r="E890" s="84">
        <v>16</v>
      </c>
      <c r="F890" s="84">
        <v>19</v>
      </c>
      <c r="G890" s="84">
        <v>23</v>
      </c>
      <c r="H890" s="84">
        <v>25</v>
      </c>
      <c r="I890" s="84">
        <v>31</v>
      </c>
      <c r="J890" s="84">
        <v>32</v>
      </c>
      <c r="K890" s="84">
        <v>33</v>
      </c>
      <c r="L890" s="84"/>
      <c r="M890" s="84"/>
      <c r="N890" s="140">
        <v>16</v>
      </c>
      <c r="O890" s="84">
        <v>0</v>
      </c>
      <c r="P890" s="84">
        <v>2</v>
      </c>
      <c r="Q890" s="84">
        <v>5</v>
      </c>
      <c r="R890" s="84">
        <v>5</v>
      </c>
      <c r="S890" s="84">
        <v>3</v>
      </c>
      <c r="T890" s="84">
        <v>4</v>
      </c>
      <c r="U890" s="84">
        <v>2</v>
      </c>
      <c r="V890" s="84">
        <v>6</v>
      </c>
      <c r="W890" s="84">
        <v>1</v>
      </c>
      <c r="X890" s="84">
        <v>1</v>
      </c>
      <c r="Y890" s="84"/>
      <c r="Z890" s="84"/>
      <c r="AA890" s="65">
        <v>16</v>
      </c>
      <c r="AB890" s="108"/>
    </row>
    <row r="891" spans="1:28" x14ac:dyDescent="0.2">
      <c r="A891" s="65">
        <v>17</v>
      </c>
      <c r="B891" s="84">
        <v>30</v>
      </c>
      <c r="C891" s="84">
        <v>53</v>
      </c>
      <c r="D891" s="84">
        <v>68</v>
      </c>
      <c r="E891" s="84">
        <v>138</v>
      </c>
      <c r="F891" s="84">
        <v>143</v>
      </c>
      <c r="G891" s="84">
        <v>155</v>
      </c>
      <c r="H891" s="84">
        <v>164</v>
      </c>
      <c r="I891" s="84">
        <v>169</v>
      </c>
      <c r="J891" s="84">
        <v>186</v>
      </c>
      <c r="K891" s="84">
        <v>191</v>
      </c>
      <c r="L891" s="84"/>
      <c r="M891" s="84"/>
      <c r="N891" s="140">
        <v>17</v>
      </c>
      <c r="O891" s="84">
        <v>30</v>
      </c>
      <c r="P891" s="84">
        <v>23</v>
      </c>
      <c r="Q891" s="84">
        <v>8</v>
      </c>
      <c r="R891" s="84">
        <v>69</v>
      </c>
      <c r="S891" s="84">
        <v>4</v>
      </c>
      <c r="T891" s="84">
        <v>5</v>
      </c>
      <c r="U891" s="84">
        <v>4</v>
      </c>
      <c r="V891" s="84">
        <v>3</v>
      </c>
      <c r="W891" s="84">
        <v>16</v>
      </c>
      <c r="X891" s="84">
        <v>5</v>
      </c>
      <c r="Y891" s="84"/>
      <c r="Z891" s="84"/>
      <c r="AA891" s="65">
        <v>17</v>
      </c>
      <c r="AB891" s="108"/>
    </row>
    <row r="892" spans="1:28" x14ac:dyDescent="0.2">
      <c r="A892" s="65">
        <v>18</v>
      </c>
      <c r="B892" s="84">
        <v>2</v>
      </c>
      <c r="C892" s="84">
        <v>5</v>
      </c>
      <c r="D892" s="84">
        <v>5</v>
      </c>
      <c r="E892" s="84">
        <v>6</v>
      </c>
      <c r="F892" s="84">
        <v>7</v>
      </c>
      <c r="G892" s="84">
        <v>7</v>
      </c>
      <c r="H892" s="84">
        <v>8</v>
      </c>
      <c r="I892" s="84">
        <v>8</v>
      </c>
      <c r="J892" s="84">
        <v>9</v>
      </c>
      <c r="K892" s="84">
        <v>9</v>
      </c>
      <c r="L892" s="84"/>
      <c r="M892" s="84"/>
      <c r="N892" s="140">
        <v>18</v>
      </c>
      <c r="O892" s="84">
        <v>2</v>
      </c>
      <c r="P892" s="84">
        <v>3</v>
      </c>
      <c r="Q892" s="84">
        <v>1</v>
      </c>
      <c r="R892" s="84">
        <v>1</v>
      </c>
      <c r="S892" s="84">
        <v>1</v>
      </c>
      <c r="T892" s="84">
        <v>0</v>
      </c>
      <c r="U892" s="84">
        <v>1</v>
      </c>
      <c r="V892" s="84">
        <v>0</v>
      </c>
      <c r="W892" s="84">
        <v>1</v>
      </c>
      <c r="X892" s="84">
        <v>0</v>
      </c>
      <c r="Y892" s="84"/>
      <c r="Z892" s="84"/>
      <c r="AA892" s="65">
        <v>18</v>
      </c>
      <c r="AB892" s="108"/>
    </row>
    <row r="893" spans="1:28" x14ac:dyDescent="0.2">
      <c r="A893" s="65">
        <v>19</v>
      </c>
      <c r="B893" s="84">
        <v>2</v>
      </c>
      <c r="C893" s="84">
        <v>3</v>
      </c>
      <c r="D893" s="84">
        <v>25</v>
      </c>
      <c r="E893" s="84">
        <v>27</v>
      </c>
      <c r="F893" s="84">
        <v>29</v>
      </c>
      <c r="G893" s="84">
        <v>31</v>
      </c>
      <c r="H893" s="84">
        <v>34</v>
      </c>
      <c r="I893" s="84">
        <v>37</v>
      </c>
      <c r="J893" s="84">
        <v>41</v>
      </c>
      <c r="K893" s="84">
        <v>41</v>
      </c>
      <c r="L893" s="84"/>
      <c r="M893" s="84"/>
      <c r="N893" s="140">
        <v>19</v>
      </c>
      <c r="O893" s="84">
        <v>2</v>
      </c>
      <c r="P893" s="84">
        <v>1</v>
      </c>
      <c r="Q893" s="84">
        <v>22</v>
      </c>
      <c r="R893" s="84">
        <v>2</v>
      </c>
      <c r="S893" s="84">
        <v>2</v>
      </c>
      <c r="T893" s="84">
        <v>2</v>
      </c>
      <c r="U893" s="84">
        <v>3</v>
      </c>
      <c r="V893" s="84">
        <v>3</v>
      </c>
      <c r="W893" s="84">
        <v>4</v>
      </c>
      <c r="X893" s="84">
        <v>0</v>
      </c>
      <c r="Y893" s="84"/>
      <c r="Z893" s="84"/>
      <c r="AA893" s="65">
        <v>19</v>
      </c>
      <c r="AB893" s="108"/>
    </row>
    <row r="894" spans="1:28" x14ac:dyDescent="0.2">
      <c r="A894" s="65">
        <v>20</v>
      </c>
      <c r="B894" s="84">
        <v>0</v>
      </c>
      <c r="C894" s="84">
        <v>1</v>
      </c>
      <c r="D894" s="84">
        <v>2</v>
      </c>
      <c r="E894" s="84">
        <v>6</v>
      </c>
      <c r="F894" s="84">
        <v>15</v>
      </c>
      <c r="G894" s="84">
        <v>17</v>
      </c>
      <c r="H894" s="84">
        <v>28</v>
      </c>
      <c r="I894" s="84">
        <v>37</v>
      </c>
      <c r="J894" s="84">
        <v>42</v>
      </c>
      <c r="K894" s="84">
        <v>50</v>
      </c>
      <c r="L894" s="84"/>
      <c r="M894" s="84"/>
      <c r="N894" s="140">
        <v>20</v>
      </c>
      <c r="O894" s="84">
        <v>0</v>
      </c>
      <c r="P894" s="84">
        <v>1</v>
      </c>
      <c r="Q894" s="84">
        <v>1</v>
      </c>
      <c r="R894" s="84">
        <v>4</v>
      </c>
      <c r="S894" s="84">
        <v>9</v>
      </c>
      <c r="T894" s="84">
        <v>2</v>
      </c>
      <c r="U894" s="84">
        <v>11</v>
      </c>
      <c r="V894" s="84">
        <v>9</v>
      </c>
      <c r="W894" s="84">
        <v>5</v>
      </c>
      <c r="X894" s="84">
        <v>8</v>
      </c>
      <c r="Y894" s="84"/>
      <c r="Z894" s="84"/>
      <c r="AA894" s="65">
        <v>20</v>
      </c>
      <c r="AB894" s="108"/>
    </row>
    <row r="895" spans="1:28" x14ac:dyDescent="0.2">
      <c r="A895" s="65">
        <v>21</v>
      </c>
      <c r="B895" s="84">
        <v>3</v>
      </c>
      <c r="C895" s="84">
        <v>9</v>
      </c>
      <c r="D895" s="84">
        <v>15</v>
      </c>
      <c r="E895" s="84">
        <v>18</v>
      </c>
      <c r="F895" s="84">
        <v>19</v>
      </c>
      <c r="G895" s="84">
        <v>25</v>
      </c>
      <c r="H895" s="84">
        <v>27</v>
      </c>
      <c r="I895" s="84">
        <v>33</v>
      </c>
      <c r="J895" s="84">
        <v>46</v>
      </c>
      <c r="K895" s="84">
        <v>53</v>
      </c>
      <c r="L895" s="84"/>
      <c r="M895" s="84"/>
      <c r="N895" s="140">
        <v>21</v>
      </c>
      <c r="O895" s="84">
        <v>3</v>
      </c>
      <c r="P895" s="84">
        <v>6</v>
      </c>
      <c r="Q895" s="84">
        <v>6</v>
      </c>
      <c r="R895" s="84">
        <v>2</v>
      </c>
      <c r="S895" s="84">
        <v>0</v>
      </c>
      <c r="T895" s="84">
        <v>5</v>
      </c>
      <c r="U895" s="84">
        <v>2</v>
      </c>
      <c r="V895" s="84">
        <v>6</v>
      </c>
      <c r="W895" s="84">
        <v>11</v>
      </c>
      <c r="X895" s="84">
        <v>8</v>
      </c>
      <c r="Y895" s="84"/>
      <c r="Z895" s="84"/>
      <c r="AA895" s="65">
        <v>21</v>
      </c>
      <c r="AB895" s="108"/>
    </row>
    <row r="896" spans="1:28" x14ac:dyDescent="0.2">
      <c r="A896" s="65">
        <v>22</v>
      </c>
      <c r="B896" s="84">
        <v>22</v>
      </c>
      <c r="C896" s="84">
        <v>128</v>
      </c>
      <c r="D896" s="84">
        <v>138</v>
      </c>
      <c r="E896" s="84">
        <v>174</v>
      </c>
      <c r="F896" s="84">
        <v>190</v>
      </c>
      <c r="G896" s="84">
        <v>196</v>
      </c>
      <c r="H896" s="84">
        <v>212</v>
      </c>
      <c r="I896" s="84">
        <v>215</v>
      </c>
      <c r="J896" s="84">
        <v>233</v>
      </c>
      <c r="K896" s="84">
        <v>246</v>
      </c>
      <c r="L896" s="84"/>
      <c r="M896" s="84"/>
      <c r="N896" s="140">
        <v>22</v>
      </c>
      <c r="O896" s="84">
        <v>22</v>
      </c>
      <c r="P896" s="84">
        <v>106</v>
      </c>
      <c r="Q896" s="84">
        <v>10</v>
      </c>
      <c r="R896" s="84">
        <v>36</v>
      </c>
      <c r="S896" s="84">
        <v>16</v>
      </c>
      <c r="T896" s="84">
        <v>6</v>
      </c>
      <c r="U896" s="84">
        <v>15</v>
      </c>
      <c r="V896" s="84">
        <v>3</v>
      </c>
      <c r="W896" s="84">
        <v>19</v>
      </c>
      <c r="X896" s="84">
        <v>13</v>
      </c>
      <c r="Y896" s="84"/>
      <c r="Z896" s="84"/>
      <c r="AA896" s="65">
        <v>22</v>
      </c>
      <c r="AB896" s="108"/>
    </row>
    <row r="897" spans="1:28" x14ac:dyDescent="0.2">
      <c r="A897" s="65">
        <v>23</v>
      </c>
      <c r="B897" s="84">
        <v>53</v>
      </c>
      <c r="C897" s="84">
        <v>92</v>
      </c>
      <c r="D897" s="84">
        <v>119</v>
      </c>
      <c r="E897" s="84">
        <v>157</v>
      </c>
      <c r="F897" s="84">
        <v>179</v>
      </c>
      <c r="G897" s="84">
        <v>202</v>
      </c>
      <c r="H897" s="84">
        <v>221</v>
      </c>
      <c r="I897" s="84">
        <v>238</v>
      </c>
      <c r="J897" s="84">
        <v>283</v>
      </c>
      <c r="K897" s="84">
        <v>317</v>
      </c>
      <c r="L897" s="84"/>
      <c r="M897" s="84"/>
      <c r="N897" s="140">
        <v>23</v>
      </c>
      <c r="O897" s="84">
        <v>53</v>
      </c>
      <c r="P897" s="84">
        <v>39</v>
      </c>
      <c r="Q897" s="84">
        <v>26</v>
      </c>
      <c r="R897" s="84">
        <v>35</v>
      </c>
      <c r="S897" s="84">
        <v>23</v>
      </c>
      <c r="T897" s="84">
        <v>21</v>
      </c>
      <c r="U897" s="84">
        <v>19</v>
      </c>
      <c r="V897" s="84">
        <v>17</v>
      </c>
      <c r="W897" s="84">
        <v>43</v>
      </c>
      <c r="X897" s="84">
        <v>34</v>
      </c>
      <c r="Y897" s="84"/>
      <c r="Z897" s="84"/>
      <c r="AA897" s="65">
        <v>23</v>
      </c>
      <c r="AB897" s="108"/>
    </row>
    <row r="898" spans="1:28" x14ac:dyDescent="0.2">
      <c r="A898" s="65">
        <v>24</v>
      </c>
      <c r="B898" s="84">
        <v>47</v>
      </c>
      <c r="C898" s="84">
        <v>87</v>
      </c>
      <c r="D898" s="84">
        <v>118</v>
      </c>
      <c r="E898" s="84">
        <v>138</v>
      </c>
      <c r="F898" s="84">
        <v>154</v>
      </c>
      <c r="G898" s="84">
        <v>163</v>
      </c>
      <c r="H898" s="84">
        <v>173</v>
      </c>
      <c r="I898" s="84">
        <v>180</v>
      </c>
      <c r="J898" s="84">
        <v>187</v>
      </c>
      <c r="K898" s="84">
        <v>189</v>
      </c>
      <c r="L898" s="84"/>
      <c r="M898" s="84"/>
      <c r="N898" s="140">
        <v>24</v>
      </c>
      <c r="O898" s="84">
        <v>47</v>
      </c>
      <c r="P898" s="84">
        <v>38</v>
      </c>
      <c r="Q898" s="84">
        <v>31</v>
      </c>
      <c r="R898" s="84">
        <v>18</v>
      </c>
      <c r="S898" s="84">
        <v>15</v>
      </c>
      <c r="T898" s="84">
        <v>7</v>
      </c>
      <c r="U898" s="84">
        <v>8</v>
      </c>
      <c r="V898" s="84">
        <v>7</v>
      </c>
      <c r="W898" s="84">
        <v>6</v>
      </c>
      <c r="X898" s="84">
        <v>2</v>
      </c>
      <c r="Y898" s="84"/>
      <c r="Z898" s="84"/>
      <c r="AA898" s="65">
        <v>24</v>
      </c>
      <c r="AB898" s="108"/>
    </row>
    <row r="899" spans="1:28" x14ac:dyDescent="0.2">
      <c r="A899" s="72" t="s">
        <v>2</v>
      </c>
      <c r="B899" s="84">
        <v>222</v>
      </c>
      <c r="C899" s="84">
        <v>587</v>
      </c>
      <c r="D899" s="84">
        <v>835</v>
      </c>
      <c r="E899" s="84">
        <v>1252</v>
      </c>
      <c r="F899" s="84">
        <v>1388</v>
      </c>
      <c r="G899" s="84">
        <v>1543</v>
      </c>
      <c r="H899" s="84">
        <v>1664</v>
      </c>
      <c r="I899" s="84">
        <v>1755</v>
      </c>
      <c r="J899" s="84">
        <v>1942</v>
      </c>
      <c r="K899" s="84">
        <v>2077</v>
      </c>
      <c r="L899" s="84"/>
      <c r="M899" s="84"/>
      <c r="N899" s="72" t="s">
        <v>2</v>
      </c>
      <c r="O899" s="84">
        <v>222</v>
      </c>
      <c r="P899" s="84">
        <v>347</v>
      </c>
      <c r="Q899" s="84">
        <v>179</v>
      </c>
      <c r="R899" s="84">
        <v>409</v>
      </c>
      <c r="S899" s="84">
        <v>134</v>
      </c>
      <c r="T899" s="84">
        <v>141</v>
      </c>
      <c r="U899" s="84">
        <v>112</v>
      </c>
      <c r="V899" s="84">
        <v>106</v>
      </c>
      <c r="W899" s="84">
        <v>182</v>
      </c>
      <c r="X899" s="84">
        <v>135</v>
      </c>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197</v>
      </c>
      <c r="C905" s="84">
        <v>343</v>
      </c>
      <c r="D905" s="84">
        <v>434</v>
      </c>
      <c r="E905" s="84">
        <v>608</v>
      </c>
      <c r="F905" s="84">
        <v>777</v>
      </c>
      <c r="G905" s="84">
        <v>1073</v>
      </c>
      <c r="H905" s="84">
        <v>1159</v>
      </c>
      <c r="I905" s="84">
        <v>1230</v>
      </c>
      <c r="J905" s="84">
        <v>1265</v>
      </c>
      <c r="K905" s="84">
        <v>1314</v>
      </c>
      <c r="L905" s="84"/>
      <c r="M905" s="84"/>
      <c r="N905" s="56">
        <v>1</v>
      </c>
      <c r="O905" s="84">
        <v>197</v>
      </c>
      <c r="P905" s="84">
        <v>146</v>
      </c>
      <c r="Q905" s="84">
        <v>91</v>
      </c>
      <c r="R905" s="84">
        <v>174</v>
      </c>
      <c r="S905" s="84">
        <v>169</v>
      </c>
      <c r="T905" s="84">
        <v>229</v>
      </c>
      <c r="U905" s="84">
        <v>86</v>
      </c>
      <c r="V905" s="84">
        <v>71</v>
      </c>
      <c r="W905" s="84">
        <v>35</v>
      </c>
      <c r="X905" s="84">
        <v>49</v>
      </c>
      <c r="Y905" s="84"/>
      <c r="Z905" s="84"/>
      <c r="AA905" s="56">
        <v>1</v>
      </c>
    </row>
    <row r="906" spans="1:28" x14ac:dyDescent="0.2">
      <c r="A906" s="56">
        <v>2</v>
      </c>
      <c r="B906" s="84">
        <v>18</v>
      </c>
      <c r="C906" s="84">
        <v>18</v>
      </c>
      <c r="D906" s="84">
        <v>122</v>
      </c>
      <c r="E906" s="84">
        <v>135</v>
      </c>
      <c r="F906" s="84">
        <v>189</v>
      </c>
      <c r="G906" s="84">
        <v>259</v>
      </c>
      <c r="H906" s="84">
        <v>283</v>
      </c>
      <c r="I906" s="84">
        <v>306</v>
      </c>
      <c r="J906" s="84">
        <v>435</v>
      </c>
      <c r="K906" s="84">
        <v>445</v>
      </c>
      <c r="L906" s="84"/>
      <c r="M906" s="84"/>
      <c r="N906" s="56">
        <v>2</v>
      </c>
      <c r="O906" s="84">
        <v>18</v>
      </c>
      <c r="P906" s="84">
        <v>0</v>
      </c>
      <c r="Q906" s="84">
        <v>104</v>
      </c>
      <c r="R906" s="84">
        <v>13</v>
      </c>
      <c r="S906" s="84">
        <v>7</v>
      </c>
      <c r="T906" s="84">
        <v>70</v>
      </c>
      <c r="U906" s="84">
        <v>24</v>
      </c>
      <c r="V906" s="84">
        <v>4</v>
      </c>
      <c r="W906" s="84">
        <v>129</v>
      </c>
      <c r="X906" s="84">
        <v>10</v>
      </c>
      <c r="Y906" s="84"/>
      <c r="Z906" s="84"/>
      <c r="AA906" s="56">
        <v>2</v>
      </c>
    </row>
    <row r="907" spans="1:28" x14ac:dyDescent="0.2">
      <c r="A907" s="56">
        <v>3</v>
      </c>
      <c r="B907" s="84">
        <v>0</v>
      </c>
      <c r="C907" s="84">
        <v>0</v>
      </c>
      <c r="D907" s="84">
        <v>27</v>
      </c>
      <c r="E907" s="84">
        <v>27</v>
      </c>
      <c r="F907" s="84">
        <v>27</v>
      </c>
      <c r="G907" s="84">
        <v>27</v>
      </c>
      <c r="H907" s="84">
        <v>27</v>
      </c>
      <c r="I907" s="84">
        <v>27</v>
      </c>
      <c r="J907" s="84">
        <v>33</v>
      </c>
      <c r="K907" s="84">
        <v>34</v>
      </c>
      <c r="L907" s="84"/>
      <c r="M907" s="84"/>
      <c r="N907" s="56">
        <v>3</v>
      </c>
      <c r="O907" s="84">
        <v>0</v>
      </c>
      <c r="P907" s="84">
        <v>0</v>
      </c>
      <c r="Q907" s="84">
        <v>27</v>
      </c>
      <c r="R907" s="84">
        <v>0</v>
      </c>
      <c r="S907" s="84">
        <v>0</v>
      </c>
      <c r="T907" s="84">
        <v>0</v>
      </c>
      <c r="U907" s="84">
        <v>0</v>
      </c>
      <c r="V907" s="84">
        <v>0</v>
      </c>
      <c r="W907" s="84">
        <v>6</v>
      </c>
      <c r="X907" s="84">
        <v>1</v>
      </c>
      <c r="Y907" s="84"/>
      <c r="Z907" s="84"/>
      <c r="AA907" s="56">
        <v>3</v>
      </c>
    </row>
    <row r="908" spans="1:28" x14ac:dyDescent="0.2">
      <c r="A908" s="56">
        <v>4</v>
      </c>
      <c r="B908" s="84">
        <v>89</v>
      </c>
      <c r="C908" s="84">
        <v>754</v>
      </c>
      <c r="D908" s="84">
        <v>948</v>
      </c>
      <c r="E908" s="84">
        <v>1010</v>
      </c>
      <c r="F908" s="84">
        <v>1178</v>
      </c>
      <c r="G908" s="84">
        <v>1349</v>
      </c>
      <c r="H908" s="84">
        <v>1471</v>
      </c>
      <c r="I908" s="84">
        <v>1621</v>
      </c>
      <c r="J908" s="84">
        <v>1687</v>
      </c>
      <c r="K908" s="84">
        <v>1847</v>
      </c>
      <c r="L908" s="84"/>
      <c r="M908" s="84"/>
      <c r="N908" s="56">
        <v>4</v>
      </c>
      <c r="O908" s="84">
        <v>89</v>
      </c>
      <c r="P908" s="84">
        <v>210</v>
      </c>
      <c r="Q908" s="84">
        <v>194</v>
      </c>
      <c r="R908" s="84">
        <v>62</v>
      </c>
      <c r="S908" s="84">
        <v>99</v>
      </c>
      <c r="T908" s="84">
        <v>124</v>
      </c>
      <c r="U908" s="84">
        <v>39</v>
      </c>
      <c r="V908" s="84">
        <v>96</v>
      </c>
      <c r="W908" s="84">
        <v>66</v>
      </c>
      <c r="X908" s="84">
        <v>160</v>
      </c>
      <c r="Y908" s="84"/>
      <c r="Z908" s="84"/>
      <c r="AA908" s="56">
        <v>4</v>
      </c>
    </row>
    <row r="909" spans="1:28" x14ac:dyDescent="0.2">
      <c r="A909" s="56">
        <v>5</v>
      </c>
      <c r="B909" s="84">
        <v>0</v>
      </c>
      <c r="C909" s="84">
        <v>15</v>
      </c>
      <c r="D909" s="84">
        <v>16</v>
      </c>
      <c r="E909" s="84">
        <v>18</v>
      </c>
      <c r="F909" s="84">
        <v>20</v>
      </c>
      <c r="G909" s="84">
        <v>20</v>
      </c>
      <c r="H909" s="84">
        <v>20</v>
      </c>
      <c r="I909" s="84">
        <v>20</v>
      </c>
      <c r="J909" s="84">
        <v>34</v>
      </c>
      <c r="K909" s="84">
        <v>37</v>
      </c>
      <c r="L909" s="84"/>
      <c r="M909" s="84"/>
      <c r="N909" s="56">
        <v>5</v>
      </c>
      <c r="O909" s="84">
        <v>0</v>
      </c>
      <c r="P909" s="84">
        <v>15</v>
      </c>
      <c r="Q909" s="84">
        <v>1</v>
      </c>
      <c r="R909" s="84">
        <v>0</v>
      </c>
      <c r="S909" s="84">
        <v>2</v>
      </c>
      <c r="T909" s="84">
        <v>0</v>
      </c>
      <c r="U909" s="84">
        <v>0</v>
      </c>
      <c r="V909" s="84">
        <v>0</v>
      </c>
      <c r="W909" s="84">
        <v>14</v>
      </c>
      <c r="X909" s="84">
        <v>3</v>
      </c>
      <c r="Y909" s="84"/>
      <c r="Z909" s="84"/>
      <c r="AA909" s="56">
        <v>5</v>
      </c>
    </row>
    <row r="910" spans="1:28" x14ac:dyDescent="0.2">
      <c r="A910" s="56">
        <v>6</v>
      </c>
      <c r="B910" s="84">
        <v>111</v>
      </c>
      <c r="C910" s="84">
        <v>145</v>
      </c>
      <c r="D910" s="84">
        <v>145</v>
      </c>
      <c r="E910" s="84">
        <v>145</v>
      </c>
      <c r="F910" s="84">
        <v>215</v>
      </c>
      <c r="G910" s="84">
        <v>244</v>
      </c>
      <c r="H910" s="84">
        <v>345</v>
      </c>
      <c r="I910" s="84">
        <v>345</v>
      </c>
      <c r="J910" s="84">
        <v>366</v>
      </c>
      <c r="K910" s="84">
        <v>366</v>
      </c>
      <c r="L910" s="84"/>
      <c r="M910" s="84"/>
      <c r="N910" s="56">
        <v>6</v>
      </c>
      <c r="O910" s="84">
        <v>111</v>
      </c>
      <c r="P910" s="84">
        <v>34</v>
      </c>
      <c r="Q910" s="84">
        <v>0</v>
      </c>
      <c r="R910" s="84">
        <v>0</v>
      </c>
      <c r="S910" s="84">
        <v>70</v>
      </c>
      <c r="T910" s="84">
        <v>29</v>
      </c>
      <c r="U910" s="84">
        <v>101</v>
      </c>
      <c r="V910" s="84">
        <v>0</v>
      </c>
      <c r="W910" s="84">
        <v>21</v>
      </c>
      <c r="X910" s="84">
        <v>0</v>
      </c>
      <c r="Y910" s="84"/>
      <c r="Z910" s="84"/>
      <c r="AA910" s="56">
        <v>6</v>
      </c>
    </row>
    <row r="911" spans="1:28" x14ac:dyDescent="0.2">
      <c r="A911" s="56">
        <v>7</v>
      </c>
      <c r="B911" s="84">
        <v>4</v>
      </c>
      <c r="C911" s="84">
        <v>339</v>
      </c>
      <c r="D911" s="84">
        <v>432</v>
      </c>
      <c r="E911" s="84">
        <v>598</v>
      </c>
      <c r="F911" s="84">
        <v>754</v>
      </c>
      <c r="G911" s="84">
        <v>755</v>
      </c>
      <c r="H911" s="84">
        <v>1069</v>
      </c>
      <c r="I911" s="84">
        <v>1103</v>
      </c>
      <c r="J911" s="84">
        <v>1200</v>
      </c>
      <c r="K911" s="84">
        <v>1201</v>
      </c>
      <c r="L911" s="84"/>
      <c r="M911" s="84"/>
      <c r="N911" s="56">
        <v>7</v>
      </c>
      <c r="O911" s="84">
        <v>4</v>
      </c>
      <c r="P911" s="84">
        <v>335</v>
      </c>
      <c r="Q911" s="84">
        <v>93</v>
      </c>
      <c r="R911" s="84">
        <v>58</v>
      </c>
      <c r="S911" s="84">
        <v>40</v>
      </c>
      <c r="T911" s="84">
        <v>1</v>
      </c>
      <c r="U911" s="84">
        <v>314</v>
      </c>
      <c r="V911" s="84">
        <v>34</v>
      </c>
      <c r="W911" s="84">
        <v>1</v>
      </c>
      <c r="X911" s="84">
        <v>1</v>
      </c>
      <c r="Y911" s="84"/>
      <c r="Z911" s="84"/>
      <c r="AA911" s="56">
        <v>7</v>
      </c>
    </row>
    <row r="912" spans="1:28" x14ac:dyDescent="0.2">
      <c r="A912" s="56">
        <v>8</v>
      </c>
      <c r="B912" s="84">
        <v>79</v>
      </c>
      <c r="C912" s="84">
        <v>2576</v>
      </c>
      <c r="D912" s="84">
        <v>3217</v>
      </c>
      <c r="E912" s="84">
        <v>3544</v>
      </c>
      <c r="F912" s="84">
        <v>4446</v>
      </c>
      <c r="G912" s="84">
        <v>6766</v>
      </c>
      <c r="H912" s="84">
        <v>9434</v>
      </c>
      <c r="I912" s="84">
        <v>11154</v>
      </c>
      <c r="J912" s="84">
        <v>12099</v>
      </c>
      <c r="K912" s="84">
        <v>13830</v>
      </c>
      <c r="L912" s="84"/>
      <c r="M912" s="84"/>
      <c r="N912" s="56">
        <v>8</v>
      </c>
      <c r="O912" s="84">
        <v>79</v>
      </c>
      <c r="P912" s="84">
        <v>939</v>
      </c>
      <c r="Q912" s="84">
        <v>257</v>
      </c>
      <c r="R912" s="84">
        <v>21</v>
      </c>
      <c r="S912" s="84">
        <v>521</v>
      </c>
      <c r="T912" s="84">
        <v>720</v>
      </c>
      <c r="U912" s="84">
        <v>584</v>
      </c>
      <c r="V912" s="84">
        <v>1356</v>
      </c>
      <c r="W912" s="84">
        <v>404</v>
      </c>
      <c r="X912" s="84">
        <v>757</v>
      </c>
      <c r="Y912" s="84"/>
      <c r="Z912" s="84"/>
      <c r="AA912" s="56">
        <v>8</v>
      </c>
    </row>
    <row r="913" spans="1:27" x14ac:dyDescent="0.2">
      <c r="A913" s="56">
        <v>9</v>
      </c>
      <c r="B913" s="84">
        <v>69</v>
      </c>
      <c r="C913" s="84">
        <v>228</v>
      </c>
      <c r="D913" s="84">
        <v>286</v>
      </c>
      <c r="E913" s="84">
        <v>587</v>
      </c>
      <c r="F913" s="84">
        <v>643</v>
      </c>
      <c r="G913" s="84">
        <v>660</v>
      </c>
      <c r="H913" s="84">
        <v>716</v>
      </c>
      <c r="I913" s="84">
        <v>783</v>
      </c>
      <c r="J913" s="84">
        <v>1119</v>
      </c>
      <c r="K913" s="84">
        <v>1174</v>
      </c>
      <c r="L913" s="84"/>
      <c r="M913" s="84"/>
      <c r="N913" s="56">
        <v>9</v>
      </c>
      <c r="O913" s="84">
        <v>69</v>
      </c>
      <c r="P913" s="84">
        <v>103</v>
      </c>
      <c r="Q913" s="84">
        <v>16</v>
      </c>
      <c r="R913" s="84">
        <v>47</v>
      </c>
      <c r="S913" s="84">
        <v>56</v>
      </c>
      <c r="T913" s="84">
        <v>17</v>
      </c>
      <c r="U913" s="84">
        <v>8</v>
      </c>
      <c r="V913" s="84">
        <v>32</v>
      </c>
      <c r="W913" s="84">
        <v>80</v>
      </c>
      <c r="X913" s="84">
        <v>55</v>
      </c>
      <c r="Y913" s="84"/>
      <c r="Z913" s="84"/>
      <c r="AA913" s="56">
        <v>9</v>
      </c>
    </row>
    <row r="914" spans="1:27" x14ac:dyDescent="0.2">
      <c r="A914" s="56">
        <v>10</v>
      </c>
      <c r="B914" s="84">
        <v>3</v>
      </c>
      <c r="C914" s="84">
        <v>49</v>
      </c>
      <c r="D914" s="84">
        <v>113</v>
      </c>
      <c r="E914" s="84">
        <v>170</v>
      </c>
      <c r="F914" s="84">
        <v>180</v>
      </c>
      <c r="G914" s="84">
        <v>331</v>
      </c>
      <c r="H914" s="84">
        <v>408</v>
      </c>
      <c r="I914" s="84">
        <v>431</v>
      </c>
      <c r="J914" s="84">
        <v>597</v>
      </c>
      <c r="K914" s="84">
        <v>641</v>
      </c>
      <c r="L914" s="84"/>
      <c r="M914" s="84"/>
      <c r="N914" s="56">
        <v>10</v>
      </c>
      <c r="O914" s="84">
        <v>3</v>
      </c>
      <c r="P914" s="84">
        <v>46</v>
      </c>
      <c r="Q914" s="84">
        <v>64</v>
      </c>
      <c r="R914" s="84">
        <v>28</v>
      </c>
      <c r="S914" s="84">
        <v>10</v>
      </c>
      <c r="T914" s="84">
        <v>151</v>
      </c>
      <c r="U914" s="84">
        <v>77</v>
      </c>
      <c r="V914" s="84">
        <v>23</v>
      </c>
      <c r="W914" s="84">
        <v>166</v>
      </c>
      <c r="X914" s="84">
        <v>44</v>
      </c>
      <c r="Y914" s="84"/>
      <c r="Z914" s="84"/>
      <c r="AA914" s="56">
        <v>10</v>
      </c>
    </row>
    <row r="915" spans="1:27" x14ac:dyDescent="0.2">
      <c r="A915" s="56">
        <v>11</v>
      </c>
      <c r="B915" s="84">
        <v>1022</v>
      </c>
      <c r="C915" s="84">
        <v>2131</v>
      </c>
      <c r="D915" s="84">
        <v>3498</v>
      </c>
      <c r="E915" s="84">
        <v>4261</v>
      </c>
      <c r="F915" s="84">
        <v>4661</v>
      </c>
      <c r="G915" s="84">
        <v>4887</v>
      </c>
      <c r="H915" s="84">
        <v>5121</v>
      </c>
      <c r="I915" s="84">
        <v>5374</v>
      </c>
      <c r="J915" s="84">
        <v>6293</v>
      </c>
      <c r="K915" s="84">
        <v>6447</v>
      </c>
      <c r="L915" s="84"/>
      <c r="M915" s="84"/>
      <c r="N915" s="56">
        <v>11</v>
      </c>
      <c r="O915" s="84">
        <v>1022</v>
      </c>
      <c r="P915" s="84">
        <v>965</v>
      </c>
      <c r="Q915" s="84">
        <v>1193</v>
      </c>
      <c r="R915" s="84">
        <v>709</v>
      </c>
      <c r="S915" s="84">
        <v>400</v>
      </c>
      <c r="T915" s="84">
        <v>217</v>
      </c>
      <c r="U915" s="84">
        <v>180</v>
      </c>
      <c r="V915" s="84">
        <v>253</v>
      </c>
      <c r="W915" s="84">
        <v>476</v>
      </c>
      <c r="X915" s="84">
        <v>141</v>
      </c>
      <c r="Y915" s="84"/>
      <c r="Z915" s="84"/>
      <c r="AA915" s="56">
        <v>11</v>
      </c>
    </row>
    <row r="916" spans="1:27" x14ac:dyDescent="0.2">
      <c r="A916" s="56">
        <v>12</v>
      </c>
      <c r="B916" s="84">
        <v>37</v>
      </c>
      <c r="C916" s="84">
        <v>516</v>
      </c>
      <c r="D916" s="84">
        <v>1078</v>
      </c>
      <c r="E916" s="84">
        <v>1311</v>
      </c>
      <c r="F916" s="84">
        <v>1472</v>
      </c>
      <c r="G916" s="84">
        <v>1679</v>
      </c>
      <c r="H916" s="84">
        <v>2269</v>
      </c>
      <c r="I916" s="84">
        <v>2940</v>
      </c>
      <c r="J916" s="84">
        <v>3136</v>
      </c>
      <c r="K916" s="84">
        <v>3718</v>
      </c>
      <c r="L916" s="84"/>
      <c r="M916" s="84"/>
      <c r="N916" s="56">
        <v>12</v>
      </c>
      <c r="O916" s="84">
        <v>37</v>
      </c>
      <c r="P916" s="84">
        <v>437</v>
      </c>
      <c r="Q916" s="84">
        <v>99</v>
      </c>
      <c r="R916" s="84">
        <v>207</v>
      </c>
      <c r="S916" s="84">
        <v>161</v>
      </c>
      <c r="T916" s="84">
        <v>207</v>
      </c>
      <c r="U916" s="84">
        <v>293</v>
      </c>
      <c r="V916" s="84">
        <v>479</v>
      </c>
      <c r="W916" s="84">
        <v>196</v>
      </c>
      <c r="X916" s="84">
        <v>410</v>
      </c>
      <c r="Y916" s="84"/>
      <c r="Z916" s="84"/>
      <c r="AA916" s="56">
        <v>12</v>
      </c>
    </row>
    <row r="917" spans="1:27" x14ac:dyDescent="0.2">
      <c r="A917" s="56">
        <v>13</v>
      </c>
      <c r="B917" s="84">
        <v>196</v>
      </c>
      <c r="C917" s="84">
        <v>651</v>
      </c>
      <c r="D917" s="84">
        <v>1037</v>
      </c>
      <c r="E917" s="84">
        <v>1293</v>
      </c>
      <c r="F917" s="84">
        <v>1531</v>
      </c>
      <c r="G917" s="84">
        <v>1589</v>
      </c>
      <c r="H917" s="84">
        <v>1721</v>
      </c>
      <c r="I917" s="84">
        <v>1875</v>
      </c>
      <c r="J917" s="84">
        <v>2012</v>
      </c>
      <c r="K917" s="84">
        <v>2268</v>
      </c>
      <c r="L917" s="84"/>
      <c r="M917" s="84"/>
      <c r="N917" s="56">
        <v>13</v>
      </c>
      <c r="O917" s="84">
        <v>196</v>
      </c>
      <c r="P917" s="84">
        <v>253</v>
      </c>
      <c r="Q917" s="84">
        <v>386</v>
      </c>
      <c r="R917" s="84">
        <v>256</v>
      </c>
      <c r="S917" s="84">
        <v>238</v>
      </c>
      <c r="T917" s="84">
        <v>52</v>
      </c>
      <c r="U917" s="84">
        <v>132</v>
      </c>
      <c r="V917" s="84">
        <v>132</v>
      </c>
      <c r="W917" s="84">
        <v>137</v>
      </c>
      <c r="X917" s="84">
        <v>231</v>
      </c>
      <c r="Y917" s="84"/>
      <c r="Z917" s="84"/>
      <c r="AA917" s="56">
        <v>13</v>
      </c>
    </row>
    <row r="918" spans="1:27" x14ac:dyDescent="0.2">
      <c r="A918" s="56">
        <v>14</v>
      </c>
      <c r="B918" s="84">
        <v>483</v>
      </c>
      <c r="C918" s="84">
        <v>2972</v>
      </c>
      <c r="D918" s="84">
        <v>4471</v>
      </c>
      <c r="E918" s="84">
        <v>5918</v>
      </c>
      <c r="F918" s="84">
        <v>7881</v>
      </c>
      <c r="G918" s="84">
        <v>10952</v>
      </c>
      <c r="H918" s="84">
        <v>16287</v>
      </c>
      <c r="I918" s="84">
        <v>17523</v>
      </c>
      <c r="J918" s="84">
        <v>29207</v>
      </c>
      <c r="K918" s="84">
        <v>33263</v>
      </c>
      <c r="L918" s="84"/>
      <c r="M918" s="84"/>
      <c r="N918" s="56">
        <v>14</v>
      </c>
      <c r="O918" s="84">
        <v>483</v>
      </c>
      <c r="P918" s="84">
        <v>1234</v>
      </c>
      <c r="Q918" s="84">
        <v>1149</v>
      </c>
      <c r="R918" s="84">
        <v>798</v>
      </c>
      <c r="S918" s="84">
        <v>939</v>
      </c>
      <c r="T918" s="84">
        <v>1070</v>
      </c>
      <c r="U918" s="84">
        <v>975</v>
      </c>
      <c r="V918" s="84">
        <v>881</v>
      </c>
      <c r="W918" s="84">
        <v>1867</v>
      </c>
      <c r="X918" s="84">
        <v>1401</v>
      </c>
      <c r="Y918" s="84"/>
      <c r="Z918" s="84"/>
      <c r="AA918" s="56">
        <v>14</v>
      </c>
    </row>
    <row r="919" spans="1:27" x14ac:dyDescent="0.2">
      <c r="A919" s="56">
        <v>15</v>
      </c>
      <c r="B919" s="84">
        <v>1522</v>
      </c>
      <c r="C919" s="84">
        <v>3697</v>
      </c>
      <c r="D919" s="84">
        <v>5498</v>
      </c>
      <c r="E919" s="84">
        <v>7734</v>
      </c>
      <c r="F919" s="84">
        <v>11428</v>
      </c>
      <c r="G919" s="84">
        <v>36605</v>
      </c>
      <c r="H919" s="84">
        <v>43125</v>
      </c>
      <c r="I919" s="84">
        <v>46037</v>
      </c>
      <c r="J919" s="84">
        <v>52190</v>
      </c>
      <c r="K919" s="84">
        <v>73109</v>
      </c>
      <c r="L919" s="84"/>
      <c r="M919" s="84"/>
      <c r="N919" s="56">
        <v>15</v>
      </c>
      <c r="O919" s="84">
        <v>1522</v>
      </c>
      <c r="P919" s="84">
        <v>1418</v>
      </c>
      <c r="Q919" s="84">
        <v>981</v>
      </c>
      <c r="R919" s="84">
        <v>1128</v>
      </c>
      <c r="S919" s="84">
        <v>1203</v>
      </c>
      <c r="T919" s="84">
        <v>1245</v>
      </c>
      <c r="U919" s="84">
        <v>1829</v>
      </c>
      <c r="V919" s="84">
        <v>1956</v>
      </c>
      <c r="W919" s="84">
        <v>2264</v>
      </c>
      <c r="X919" s="84">
        <v>2680</v>
      </c>
      <c r="Y919" s="84"/>
      <c r="Z919" s="84"/>
      <c r="AA919" s="56">
        <v>15</v>
      </c>
    </row>
    <row r="920" spans="1:27" x14ac:dyDescent="0.2">
      <c r="A920" s="56">
        <v>16</v>
      </c>
      <c r="B920" s="84">
        <v>156</v>
      </c>
      <c r="C920" s="84">
        <v>219</v>
      </c>
      <c r="D920" s="84">
        <v>414</v>
      </c>
      <c r="E920" s="84">
        <v>468</v>
      </c>
      <c r="F920" s="84">
        <v>510</v>
      </c>
      <c r="G920" s="84">
        <v>3074</v>
      </c>
      <c r="H920" s="84">
        <v>4243</v>
      </c>
      <c r="I920" s="84">
        <v>4419</v>
      </c>
      <c r="J920" s="84">
        <v>6149</v>
      </c>
      <c r="K920" s="84">
        <v>9812</v>
      </c>
      <c r="L920" s="84"/>
      <c r="M920" s="84"/>
      <c r="N920" s="56">
        <v>16</v>
      </c>
      <c r="O920" s="84">
        <v>156</v>
      </c>
      <c r="P920" s="84">
        <v>63</v>
      </c>
      <c r="Q920" s="84">
        <v>67</v>
      </c>
      <c r="R920" s="84">
        <v>54</v>
      </c>
      <c r="S920" s="84">
        <v>21</v>
      </c>
      <c r="T920" s="84">
        <v>61</v>
      </c>
      <c r="U920" s="84">
        <v>90</v>
      </c>
      <c r="V920" s="84">
        <v>64</v>
      </c>
      <c r="W920" s="84">
        <v>230</v>
      </c>
      <c r="X920" s="84">
        <v>110</v>
      </c>
      <c r="Y920" s="84"/>
      <c r="Z920" s="84"/>
      <c r="AA920" s="56">
        <v>16</v>
      </c>
    </row>
    <row r="921" spans="1:27" x14ac:dyDescent="0.2">
      <c r="A921" s="56">
        <v>17</v>
      </c>
      <c r="B921" s="84">
        <v>311</v>
      </c>
      <c r="C921" s="84">
        <v>700</v>
      </c>
      <c r="D921" s="84">
        <v>876</v>
      </c>
      <c r="E921" s="84">
        <v>1140</v>
      </c>
      <c r="F921" s="84">
        <v>1444</v>
      </c>
      <c r="G921" s="84">
        <v>1593</v>
      </c>
      <c r="H921" s="84">
        <v>1671</v>
      </c>
      <c r="I921" s="84">
        <v>1697</v>
      </c>
      <c r="J921" s="84">
        <v>1793</v>
      </c>
      <c r="K921" s="84">
        <v>1859</v>
      </c>
      <c r="L921" s="84"/>
      <c r="M921" s="84"/>
      <c r="N921" s="56">
        <v>17</v>
      </c>
      <c r="O921" s="84">
        <v>311</v>
      </c>
      <c r="P921" s="84">
        <v>389</v>
      </c>
      <c r="Q921" s="84">
        <v>174</v>
      </c>
      <c r="R921" s="84">
        <v>188</v>
      </c>
      <c r="S921" s="84">
        <v>185</v>
      </c>
      <c r="T921" s="84">
        <v>108</v>
      </c>
      <c r="U921" s="84">
        <v>78</v>
      </c>
      <c r="V921" s="84">
        <v>26</v>
      </c>
      <c r="W921" s="84">
        <v>85</v>
      </c>
      <c r="X921" s="84">
        <v>66</v>
      </c>
      <c r="Y921" s="84"/>
      <c r="Z921" s="84"/>
      <c r="AA921" s="56">
        <v>17</v>
      </c>
    </row>
    <row r="922" spans="1:27" x14ac:dyDescent="0.2">
      <c r="A922" s="56">
        <v>18</v>
      </c>
      <c r="B922" s="84">
        <v>161</v>
      </c>
      <c r="C922" s="84">
        <v>462</v>
      </c>
      <c r="D922" s="84">
        <v>723</v>
      </c>
      <c r="E922" s="84">
        <v>793</v>
      </c>
      <c r="F922" s="84">
        <v>867</v>
      </c>
      <c r="G922" s="84">
        <v>910</v>
      </c>
      <c r="H922" s="84">
        <v>1046</v>
      </c>
      <c r="I922" s="84">
        <v>1202</v>
      </c>
      <c r="J922" s="84">
        <v>1408</v>
      </c>
      <c r="K922" s="84">
        <v>1490</v>
      </c>
      <c r="L922" s="84"/>
      <c r="M922" s="84"/>
      <c r="N922" s="56">
        <v>18</v>
      </c>
      <c r="O922" s="84">
        <v>161</v>
      </c>
      <c r="P922" s="84">
        <v>301</v>
      </c>
      <c r="Q922" s="84">
        <v>261</v>
      </c>
      <c r="R922" s="84">
        <v>70</v>
      </c>
      <c r="S922" s="84">
        <v>74</v>
      </c>
      <c r="T922" s="84">
        <v>43</v>
      </c>
      <c r="U922" s="84">
        <v>136</v>
      </c>
      <c r="V922" s="84">
        <v>156</v>
      </c>
      <c r="W922" s="84">
        <v>206</v>
      </c>
      <c r="X922" s="84">
        <v>82</v>
      </c>
      <c r="Y922" s="84"/>
      <c r="Z922" s="84"/>
      <c r="AA922" s="56">
        <v>18</v>
      </c>
    </row>
    <row r="923" spans="1:27" x14ac:dyDescent="0.2">
      <c r="A923" s="56">
        <v>19</v>
      </c>
      <c r="B923" s="84">
        <v>7</v>
      </c>
      <c r="C923" s="84">
        <v>15</v>
      </c>
      <c r="D923" s="84">
        <v>31</v>
      </c>
      <c r="E923" s="84">
        <v>50</v>
      </c>
      <c r="F923" s="84">
        <v>69</v>
      </c>
      <c r="G923" s="84">
        <v>103</v>
      </c>
      <c r="H923" s="84">
        <v>140</v>
      </c>
      <c r="I923" s="84">
        <v>148</v>
      </c>
      <c r="J923" s="84">
        <v>148</v>
      </c>
      <c r="K923" s="84">
        <v>175</v>
      </c>
      <c r="L923" s="84"/>
      <c r="M923" s="84"/>
      <c r="N923" s="56">
        <v>19</v>
      </c>
      <c r="O923" s="84">
        <v>7</v>
      </c>
      <c r="P923" s="84">
        <v>8</v>
      </c>
      <c r="Q923" s="84">
        <v>16</v>
      </c>
      <c r="R923" s="84">
        <v>19</v>
      </c>
      <c r="S923" s="84">
        <v>19</v>
      </c>
      <c r="T923" s="84">
        <v>34</v>
      </c>
      <c r="U923" s="84">
        <v>37</v>
      </c>
      <c r="V923" s="84">
        <v>8</v>
      </c>
      <c r="W923" s="84">
        <v>0</v>
      </c>
      <c r="X923" s="84">
        <v>27</v>
      </c>
      <c r="Y923" s="84"/>
      <c r="Z923" s="84"/>
      <c r="AA923" s="56">
        <v>19</v>
      </c>
    </row>
    <row r="924" spans="1:27" x14ac:dyDescent="0.2">
      <c r="A924" s="56">
        <v>20</v>
      </c>
      <c r="B924" s="84">
        <v>2</v>
      </c>
      <c r="C924" s="84">
        <v>67</v>
      </c>
      <c r="D924" s="84">
        <v>89</v>
      </c>
      <c r="E924" s="84">
        <v>179</v>
      </c>
      <c r="F924" s="84">
        <v>215</v>
      </c>
      <c r="G924" s="84">
        <v>230</v>
      </c>
      <c r="H924" s="84">
        <v>291</v>
      </c>
      <c r="I924" s="84">
        <v>320</v>
      </c>
      <c r="J924" s="84">
        <v>467</v>
      </c>
      <c r="K924" s="84">
        <v>573</v>
      </c>
      <c r="L924" s="84"/>
      <c r="M924" s="84"/>
      <c r="N924" s="56">
        <v>20</v>
      </c>
      <c r="O924" s="84">
        <v>2</v>
      </c>
      <c r="P924" s="84">
        <v>65</v>
      </c>
      <c r="Q924" s="84">
        <v>22</v>
      </c>
      <c r="R924" s="84">
        <v>90</v>
      </c>
      <c r="S924" s="84">
        <v>36</v>
      </c>
      <c r="T924" s="84">
        <v>15</v>
      </c>
      <c r="U924" s="84">
        <v>61</v>
      </c>
      <c r="V924" s="84">
        <v>29</v>
      </c>
      <c r="W924" s="84">
        <v>147</v>
      </c>
      <c r="X924" s="84">
        <v>106</v>
      </c>
      <c r="Y924" s="84"/>
      <c r="Z924" s="84"/>
      <c r="AA924" s="56">
        <v>20</v>
      </c>
    </row>
    <row r="925" spans="1:27" x14ac:dyDescent="0.2">
      <c r="A925" s="56">
        <v>21</v>
      </c>
      <c r="B925" s="84">
        <v>363</v>
      </c>
      <c r="C925" s="84">
        <v>799</v>
      </c>
      <c r="D925" s="84">
        <v>1072</v>
      </c>
      <c r="E925" s="84">
        <v>1161</v>
      </c>
      <c r="F925" s="84">
        <v>1339</v>
      </c>
      <c r="G925" s="84">
        <v>1753</v>
      </c>
      <c r="H925" s="84">
        <v>2006</v>
      </c>
      <c r="I925" s="84">
        <v>2415</v>
      </c>
      <c r="J925" s="84">
        <v>2551</v>
      </c>
      <c r="K925" s="84">
        <v>2577</v>
      </c>
      <c r="L925" s="84"/>
      <c r="M925" s="84"/>
      <c r="N925" s="56">
        <v>21</v>
      </c>
      <c r="O925" s="84">
        <v>363</v>
      </c>
      <c r="P925" s="84">
        <v>178</v>
      </c>
      <c r="Q925" s="84">
        <v>212</v>
      </c>
      <c r="R925" s="84">
        <v>89</v>
      </c>
      <c r="S925" s="84">
        <v>135</v>
      </c>
      <c r="T925" s="84">
        <v>365</v>
      </c>
      <c r="U925" s="84">
        <v>160</v>
      </c>
      <c r="V925" s="84">
        <v>207</v>
      </c>
      <c r="W925" s="84">
        <v>60</v>
      </c>
      <c r="X925" s="84">
        <v>26</v>
      </c>
      <c r="Y925" s="84"/>
      <c r="Z925" s="84"/>
      <c r="AA925" s="56">
        <v>21</v>
      </c>
    </row>
    <row r="926" spans="1:27" x14ac:dyDescent="0.2">
      <c r="A926" s="56">
        <v>22</v>
      </c>
      <c r="B926" s="84">
        <v>249</v>
      </c>
      <c r="C926" s="84">
        <v>646</v>
      </c>
      <c r="D926" s="84">
        <v>898</v>
      </c>
      <c r="E926" s="84">
        <v>1785</v>
      </c>
      <c r="F926" s="84">
        <v>2002</v>
      </c>
      <c r="G926" s="84">
        <v>2513</v>
      </c>
      <c r="H926" s="84">
        <v>2674</v>
      </c>
      <c r="I926" s="84">
        <v>3363</v>
      </c>
      <c r="J926" s="84">
        <v>3671</v>
      </c>
      <c r="K926" s="84">
        <v>3846</v>
      </c>
      <c r="L926" s="84"/>
      <c r="M926" s="84"/>
      <c r="N926" s="56">
        <v>22</v>
      </c>
      <c r="O926" s="84">
        <v>249</v>
      </c>
      <c r="P926" s="84">
        <v>255</v>
      </c>
      <c r="Q926" s="84">
        <v>174</v>
      </c>
      <c r="R926" s="84">
        <v>128</v>
      </c>
      <c r="S926" s="84">
        <v>103</v>
      </c>
      <c r="T926" s="84">
        <v>82</v>
      </c>
      <c r="U926" s="84">
        <v>71</v>
      </c>
      <c r="V926" s="84">
        <v>113</v>
      </c>
      <c r="W926" s="84">
        <v>42</v>
      </c>
      <c r="X926" s="84">
        <v>90</v>
      </c>
      <c r="Y926" s="84"/>
      <c r="Z926" s="84"/>
      <c r="AA926" s="56">
        <v>22</v>
      </c>
    </row>
    <row r="927" spans="1:27" x14ac:dyDescent="0.2">
      <c r="A927" s="56">
        <v>23</v>
      </c>
      <c r="B927" s="84">
        <v>1250</v>
      </c>
      <c r="C927" s="84">
        <v>2556</v>
      </c>
      <c r="D927" s="84">
        <v>4488</v>
      </c>
      <c r="E927" s="84">
        <v>6869</v>
      </c>
      <c r="F927" s="84">
        <v>7833</v>
      </c>
      <c r="G927" s="84">
        <v>9676</v>
      </c>
      <c r="H927" s="84">
        <v>11942</v>
      </c>
      <c r="I927" s="84">
        <v>14322</v>
      </c>
      <c r="J927" s="84">
        <v>16973</v>
      </c>
      <c r="K927" s="84">
        <v>19342</v>
      </c>
      <c r="L927" s="84"/>
      <c r="M927" s="84"/>
      <c r="N927" s="56">
        <v>23</v>
      </c>
      <c r="O927" s="84">
        <v>1250</v>
      </c>
      <c r="P927" s="84">
        <v>1306</v>
      </c>
      <c r="Q927" s="84">
        <v>1932</v>
      </c>
      <c r="R927" s="84">
        <v>2381</v>
      </c>
      <c r="S927" s="84">
        <v>964</v>
      </c>
      <c r="T927" s="84">
        <v>1843</v>
      </c>
      <c r="U927" s="84">
        <v>2266</v>
      </c>
      <c r="V927" s="84">
        <v>2380</v>
      </c>
      <c r="W927" s="84">
        <v>2651</v>
      </c>
      <c r="X927" s="84">
        <v>2369</v>
      </c>
      <c r="Y927" s="84"/>
      <c r="Z927" s="84"/>
      <c r="AA927" s="56">
        <v>23</v>
      </c>
    </row>
    <row r="928" spans="1:27" x14ac:dyDescent="0.2">
      <c r="A928" s="56">
        <v>24</v>
      </c>
      <c r="B928" s="84">
        <v>439</v>
      </c>
      <c r="C928" s="84">
        <v>1848</v>
      </c>
      <c r="D928" s="84">
        <v>2089</v>
      </c>
      <c r="E928" s="84">
        <v>2766</v>
      </c>
      <c r="F928" s="84">
        <v>3230</v>
      </c>
      <c r="G928" s="84">
        <v>4134</v>
      </c>
      <c r="H928" s="84">
        <v>4564</v>
      </c>
      <c r="I928" s="84">
        <v>5185</v>
      </c>
      <c r="J928" s="84">
        <v>6008</v>
      </c>
      <c r="K928" s="84">
        <v>6666</v>
      </c>
      <c r="L928" s="84"/>
      <c r="M928" s="84"/>
      <c r="N928" s="56">
        <v>24</v>
      </c>
      <c r="O928" s="84">
        <v>439</v>
      </c>
      <c r="P928" s="84">
        <v>1303</v>
      </c>
      <c r="Q928" s="84">
        <v>222</v>
      </c>
      <c r="R928" s="84">
        <v>677</v>
      </c>
      <c r="S928" s="84">
        <v>366</v>
      </c>
      <c r="T928" s="84">
        <v>796</v>
      </c>
      <c r="U928" s="84">
        <v>399</v>
      </c>
      <c r="V928" s="84">
        <v>318</v>
      </c>
      <c r="W928" s="84">
        <v>392</v>
      </c>
      <c r="X928" s="84">
        <v>410</v>
      </c>
      <c r="Y928" s="84"/>
      <c r="Z928" s="84"/>
      <c r="AA928" s="56">
        <v>24</v>
      </c>
    </row>
    <row r="929" spans="1:28" x14ac:dyDescent="0.2">
      <c r="A929" s="72" t="s">
        <v>2</v>
      </c>
      <c r="B929" s="84">
        <v>6768</v>
      </c>
      <c r="C929" s="84">
        <v>21746</v>
      </c>
      <c r="D929" s="84">
        <v>32002</v>
      </c>
      <c r="E929" s="84">
        <v>42570</v>
      </c>
      <c r="F929" s="84">
        <v>52911</v>
      </c>
      <c r="G929" s="84">
        <v>91182</v>
      </c>
      <c r="H929" s="84">
        <v>112032</v>
      </c>
      <c r="I929" s="84">
        <v>123840</v>
      </c>
      <c r="J929" s="84">
        <v>150841</v>
      </c>
      <c r="K929" s="84">
        <v>186034</v>
      </c>
      <c r="L929" s="84"/>
      <c r="M929" s="84"/>
      <c r="N929" s="72" t="s">
        <v>2</v>
      </c>
      <c r="O929" s="84">
        <v>6768</v>
      </c>
      <c r="P929" s="84">
        <v>10003</v>
      </c>
      <c r="Q929" s="84">
        <v>7735</v>
      </c>
      <c r="R929" s="84">
        <v>7197</v>
      </c>
      <c r="S929" s="84">
        <v>5818</v>
      </c>
      <c r="T929" s="84">
        <v>7479</v>
      </c>
      <c r="U929" s="84">
        <v>7940</v>
      </c>
      <c r="V929" s="84">
        <v>8618</v>
      </c>
      <c r="W929" s="84">
        <v>9675</v>
      </c>
      <c r="X929" s="84">
        <v>9229</v>
      </c>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37</v>
      </c>
      <c r="C935" s="84">
        <v>74</v>
      </c>
      <c r="D935" s="84">
        <v>95</v>
      </c>
      <c r="E935" s="84">
        <v>132</v>
      </c>
      <c r="F935" s="84">
        <v>167</v>
      </c>
      <c r="G935" s="84">
        <v>206</v>
      </c>
      <c r="H935" s="84">
        <v>235</v>
      </c>
      <c r="I935" s="84">
        <v>251</v>
      </c>
      <c r="J935" s="84">
        <v>261</v>
      </c>
      <c r="K935" s="84">
        <v>271</v>
      </c>
      <c r="L935" s="84"/>
      <c r="M935" s="84"/>
      <c r="N935" s="140">
        <v>1</v>
      </c>
      <c r="O935" s="84">
        <v>37</v>
      </c>
      <c r="P935" s="84">
        <v>37</v>
      </c>
      <c r="Q935" s="84">
        <v>21</v>
      </c>
      <c r="R935" s="84">
        <v>37</v>
      </c>
      <c r="S935" s="84">
        <v>35</v>
      </c>
      <c r="T935" s="84">
        <v>37</v>
      </c>
      <c r="U935" s="84">
        <v>29</v>
      </c>
      <c r="V935" s="84">
        <v>16</v>
      </c>
      <c r="W935" s="84">
        <v>10</v>
      </c>
      <c r="X935" s="84">
        <v>10</v>
      </c>
      <c r="Y935" s="84"/>
      <c r="Z935" s="84"/>
      <c r="AA935" s="65">
        <v>1</v>
      </c>
    </row>
    <row r="936" spans="1:28" x14ac:dyDescent="0.2">
      <c r="A936" s="65">
        <v>2</v>
      </c>
      <c r="B936" s="84">
        <v>8</v>
      </c>
      <c r="C936" s="84">
        <v>8</v>
      </c>
      <c r="D936" s="84">
        <v>25</v>
      </c>
      <c r="E936" s="84">
        <v>34</v>
      </c>
      <c r="F936" s="84">
        <v>40</v>
      </c>
      <c r="G936" s="84">
        <v>46</v>
      </c>
      <c r="H936" s="84">
        <v>55</v>
      </c>
      <c r="I936" s="84">
        <v>60</v>
      </c>
      <c r="J936" s="84">
        <v>76</v>
      </c>
      <c r="K936" s="84">
        <v>87</v>
      </c>
      <c r="L936" s="84"/>
      <c r="M936" s="84"/>
      <c r="N936" s="140">
        <v>2</v>
      </c>
      <c r="O936" s="84">
        <v>8</v>
      </c>
      <c r="P936" s="84">
        <v>0</v>
      </c>
      <c r="Q936" s="84">
        <v>17</v>
      </c>
      <c r="R936" s="84">
        <v>9</v>
      </c>
      <c r="S936" s="84">
        <v>6</v>
      </c>
      <c r="T936" s="84">
        <v>6</v>
      </c>
      <c r="U936" s="84">
        <v>9</v>
      </c>
      <c r="V936" s="84">
        <v>4</v>
      </c>
      <c r="W936" s="84">
        <v>16</v>
      </c>
      <c r="X936" s="84">
        <v>11</v>
      </c>
      <c r="Y936" s="84"/>
      <c r="Z936" s="84"/>
      <c r="AA936" s="65">
        <v>2</v>
      </c>
    </row>
    <row r="937" spans="1:28" x14ac:dyDescent="0.2">
      <c r="A937" s="65">
        <v>3</v>
      </c>
      <c r="B937" s="84">
        <v>2</v>
      </c>
      <c r="C937" s="84">
        <v>20</v>
      </c>
      <c r="D937" s="84">
        <v>28</v>
      </c>
      <c r="E937" s="84">
        <v>34</v>
      </c>
      <c r="F937" s="84">
        <v>38</v>
      </c>
      <c r="G937" s="84">
        <v>49</v>
      </c>
      <c r="H937" s="84">
        <v>62</v>
      </c>
      <c r="I937" s="84">
        <v>84</v>
      </c>
      <c r="J937" s="84">
        <v>94</v>
      </c>
      <c r="K937" s="84">
        <v>110</v>
      </c>
      <c r="L937" s="84"/>
      <c r="M937" s="84"/>
      <c r="N937" s="140">
        <v>3</v>
      </c>
      <c r="O937" s="84">
        <v>2</v>
      </c>
      <c r="P937" s="84">
        <v>18</v>
      </c>
      <c r="Q937" s="84">
        <v>8</v>
      </c>
      <c r="R937" s="84">
        <v>6</v>
      </c>
      <c r="S937" s="84">
        <v>4</v>
      </c>
      <c r="T937" s="84">
        <v>11</v>
      </c>
      <c r="U937" s="84">
        <v>13</v>
      </c>
      <c r="V937" s="84">
        <v>22</v>
      </c>
      <c r="W937" s="84">
        <v>10</v>
      </c>
      <c r="X937" s="84">
        <v>16</v>
      </c>
      <c r="Y937" s="84"/>
      <c r="Z937" s="84"/>
      <c r="AA937" s="65">
        <v>3</v>
      </c>
    </row>
    <row r="938" spans="1:28" x14ac:dyDescent="0.2">
      <c r="A938" s="65">
        <v>4</v>
      </c>
      <c r="B938" s="84">
        <v>15</v>
      </c>
      <c r="C938" s="84">
        <v>53</v>
      </c>
      <c r="D938" s="84">
        <v>70</v>
      </c>
      <c r="E938" s="84">
        <v>83</v>
      </c>
      <c r="F938" s="84">
        <v>105</v>
      </c>
      <c r="G938" s="84">
        <v>118</v>
      </c>
      <c r="H938" s="84">
        <v>128</v>
      </c>
      <c r="I938" s="84">
        <v>148</v>
      </c>
      <c r="J938" s="84">
        <v>162</v>
      </c>
      <c r="K938" s="84">
        <v>189</v>
      </c>
      <c r="L938" s="84"/>
      <c r="M938" s="84"/>
      <c r="N938" s="140">
        <v>4</v>
      </c>
      <c r="O938" s="84">
        <v>15</v>
      </c>
      <c r="P938" s="84">
        <v>29</v>
      </c>
      <c r="Q938" s="84">
        <v>17</v>
      </c>
      <c r="R938" s="84">
        <v>13</v>
      </c>
      <c r="S938" s="84">
        <v>20</v>
      </c>
      <c r="T938" s="84">
        <v>12</v>
      </c>
      <c r="U938" s="84">
        <v>8</v>
      </c>
      <c r="V938" s="84">
        <v>19</v>
      </c>
      <c r="W938" s="84">
        <v>14</v>
      </c>
      <c r="X938" s="84">
        <v>27</v>
      </c>
      <c r="Y938" s="84"/>
      <c r="Z938" s="84"/>
      <c r="AA938" s="65">
        <v>4</v>
      </c>
    </row>
    <row r="939" spans="1:28" x14ac:dyDescent="0.2">
      <c r="A939" s="65">
        <v>5</v>
      </c>
      <c r="B939" s="84">
        <v>2</v>
      </c>
      <c r="C939" s="84">
        <v>5</v>
      </c>
      <c r="D939" s="84">
        <v>6</v>
      </c>
      <c r="E939" s="84">
        <v>7</v>
      </c>
      <c r="F939" s="84">
        <v>8</v>
      </c>
      <c r="G939" s="84">
        <v>8</v>
      </c>
      <c r="H939" s="84">
        <v>10</v>
      </c>
      <c r="I939" s="84">
        <v>17</v>
      </c>
      <c r="J939" s="84">
        <v>25</v>
      </c>
      <c r="K939" s="84">
        <v>32</v>
      </c>
      <c r="L939" s="84"/>
      <c r="M939" s="84"/>
      <c r="N939" s="140">
        <v>5</v>
      </c>
      <c r="O939" s="84">
        <v>2</v>
      </c>
      <c r="P939" s="84">
        <v>3</v>
      </c>
      <c r="Q939" s="84">
        <v>1</v>
      </c>
      <c r="R939" s="84">
        <v>1</v>
      </c>
      <c r="S939" s="84">
        <v>1</v>
      </c>
      <c r="T939" s="84">
        <v>0</v>
      </c>
      <c r="U939" s="84">
        <v>2</v>
      </c>
      <c r="V939" s="84">
        <v>7</v>
      </c>
      <c r="W939" s="84">
        <v>8</v>
      </c>
      <c r="X939" s="84">
        <v>7</v>
      </c>
      <c r="Y939" s="84"/>
      <c r="Z939" s="84"/>
      <c r="AA939" s="65">
        <v>5</v>
      </c>
    </row>
    <row r="940" spans="1:28" x14ac:dyDescent="0.2">
      <c r="A940" s="65">
        <v>6</v>
      </c>
      <c r="B940" s="84">
        <v>25</v>
      </c>
      <c r="C940" s="84">
        <v>39</v>
      </c>
      <c r="D940" s="84">
        <v>41</v>
      </c>
      <c r="E940" s="84">
        <v>43</v>
      </c>
      <c r="F940" s="84">
        <v>52</v>
      </c>
      <c r="G940" s="84">
        <v>58</v>
      </c>
      <c r="H940" s="84">
        <v>71</v>
      </c>
      <c r="I940" s="84">
        <v>74</v>
      </c>
      <c r="J940" s="84">
        <v>77</v>
      </c>
      <c r="K940" s="84">
        <v>80</v>
      </c>
      <c r="L940" s="84"/>
      <c r="M940" s="84"/>
      <c r="N940" s="140">
        <v>6</v>
      </c>
      <c r="O940" s="84">
        <v>25</v>
      </c>
      <c r="P940" s="84">
        <v>14</v>
      </c>
      <c r="Q940" s="84">
        <v>2</v>
      </c>
      <c r="R940" s="84">
        <v>2</v>
      </c>
      <c r="S940" s="84">
        <v>9</v>
      </c>
      <c r="T940" s="84">
        <v>6</v>
      </c>
      <c r="U940" s="84">
        <v>13</v>
      </c>
      <c r="V940" s="84">
        <v>3</v>
      </c>
      <c r="W940" s="84">
        <v>3</v>
      </c>
      <c r="X940" s="84">
        <v>3</v>
      </c>
      <c r="Y940" s="84"/>
      <c r="Z940" s="84"/>
      <c r="AA940" s="65">
        <v>6</v>
      </c>
    </row>
    <row r="941" spans="1:28" x14ac:dyDescent="0.2">
      <c r="A941" s="65">
        <v>7</v>
      </c>
      <c r="B941" s="84">
        <v>11</v>
      </c>
      <c r="C941" s="84">
        <v>55</v>
      </c>
      <c r="D941" s="84">
        <v>77</v>
      </c>
      <c r="E941" s="84">
        <v>95</v>
      </c>
      <c r="F941" s="84">
        <v>99</v>
      </c>
      <c r="G941" s="84">
        <v>108</v>
      </c>
      <c r="H941" s="84">
        <v>165</v>
      </c>
      <c r="I941" s="84">
        <v>179</v>
      </c>
      <c r="J941" s="84">
        <v>182</v>
      </c>
      <c r="K941" s="84">
        <v>192</v>
      </c>
      <c r="L941" s="84"/>
      <c r="M941" s="84"/>
      <c r="N941" s="140">
        <v>7</v>
      </c>
      <c r="O941" s="84">
        <v>11</v>
      </c>
      <c r="P941" s="84">
        <v>44</v>
      </c>
      <c r="Q941" s="84">
        <v>22</v>
      </c>
      <c r="R941" s="84">
        <v>15</v>
      </c>
      <c r="S941" s="84">
        <v>2</v>
      </c>
      <c r="T941" s="84">
        <v>9</v>
      </c>
      <c r="U941" s="84">
        <v>57</v>
      </c>
      <c r="V941" s="84">
        <v>14</v>
      </c>
      <c r="W941" s="84">
        <v>3</v>
      </c>
      <c r="X941" s="84">
        <v>10</v>
      </c>
      <c r="Y941" s="84"/>
      <c r="Z941" s="84"/>
      <c r="AA941" s="65">
        <v>7</v>
      </c>
    </row>
    <row r="942" spans="1:28" x14ac:dyDescent="0.2">
      <c r="A942" s="65">
        <v>8</v>
      </c>
      <c r="B942" s="84">
        <v>7</v>
      </c>
      <c r="C942" s="84">
        <v>166</v>
      </c>
      <c r="D942" s="84">
        <v>210</v>
      </c>
      <c r="E942" s="84">
        <v>222</v>
      </c>
      <c r="F942" s="84">
        <v>258</v>
      </c>
      <c r="G942" s="84">
        <v>317</v>
      </c>
      <c r="H942" s="84">
        <v>429</v>
      </c>
      <c r="I942" s="84">
        <v>531</v>
      </c>
      <c r="J942" s="84">
        <v>615</v>
      </c>
      <c r="K942" s="84">
        <v>724</v>
      </c>
      <c r="L942" s="84"/>
      <c r="M942" s="84"/>
      <c r="N942" s="140">
        <v>8</v>
      </c>
      <c r="O942" s="84">
        <v>7</v>
      </c>
      <c r="P942" s="84">
        <v>116</v>
      </c>
      <c r="Q942" s="84">
        <v>37</v>
      </c>
      <c r="R942" s="84">
        <v>6</v>
      </c>
      <c r="S942" s="84">
        <v>35</v>
      </c>
      <c r="T942" s="84">
        <v>34</v>
      </c>
      <c r="U942" s="84">
        <v>76</v>
      </c>
      <c r="V942" s="84">
        <v>95</v>
      </c>
      <c r="W942" s="84">
        <v>74</v>
      </c>
      <c r="X942" s="84">
        <v>87</v>
      </c>
      <c r="Y942" s="84"/>
      <c r="Z942" s="84"/>
      <c r="AA942" s="65">
        <v>8</v>
      </c>
    </row>
    <row r="943" spans="1:28" x14ac:dyDescent="0.2">
      <c r="A943" s="65">
        <v>9</v>
      </c>
      <c r="B943" s="84">
        <v>4</v>
      </c>
      <c r="C943" s="84">
        <v>24</v>
      </c>
      <c r="D943" s="84">
        <v>37</v>
      </c>
      <c r="E943" s="84">
        <v>58</v>
      </c>
      <c r="F943" s="84">
        <v>83</v>
      </c>
      <c r="G943" s="84">
        <v>90</v>
      </c>
      <c r="H943" s="84">
        <v>99</v>
      </c>
      <c r="I943" s="84">
        <v>117</v>
      </c>
      <c r="J943" s="84">
        <v>135</v>
      </c>
      <c r="K943" s="84">
        <v>148</v>
      </c>
      <c r="L943" s="84"/>
      <c r="M943" s="84"/>
      <c r="N943" s="140">
        <v>9</v>
      </c>
      <c r="O943" s="84">
        <v>4</v>
      </c>
      <c r="P943" s="84">
        <v>19</v>
      </c>
      <c r="Q943" s="84">
        <v>11</v>
      </c>
      <c r="R943" s="84">
        <v>17</v>
      </c>
      <c r="S943" s="84">
        <v>25</v>
      </c>
      <c r="T943" s="84">
        <v>7</v>
      </c>
      <c r="U943" s="84">
        <v>8</v>
      </c>
      <c r="V943" s="84">
        <v>18</v>
      </c>
      <c r="W943" s="84">
        <v>16</v>
      </c>
      <c r="X943" s="84">
        <v>13</v>
      </c>
      <c r="Y943" s="84"/>
      <c r="Z943" s="84"/>
      <c r="AA943" s="65">
        <v>9</v>
      </c>
    </row>
    <row r="944" spans="1:28" x14ac:dyDescent="0.2">
      <c r="A944" s="65">
        <v>10</v>
      </c>
      <c r="B944" s="84">
        <v>4</v>
      </c>
      <c r="C944" s="84">
        <v>32</v>
      </c>
      <c r="D944" s="84">
        <v>59</v>
      </c>
      <c r="E944" s="84">
        <v>79</v>
      </c>
      <c r="F944" s="84">
        <v>88</v>
      </c>
      <c r="G944" s="84">
        <v>100</v>
      </c>
      <c r="H944" s="84">
        <v>124</v>
      </c>
      <c r="I944" s="84">
        <v>136</v>
      </c>
      <c r="J944" s="84">
        <v>169</v>
      </c>
      <c r="K944" s="84">
        <v>177</v>
      </c>
      <c r="L944" s="84"/>
      <c r="M944" s="84"/>
      <c r="N944" s="140">
        <v>10</v>
      </c>
      <c r="O944" s="84">
        <v>4</v>
      </c>
      <c r="P944" s="84">
        <v>28</v>
      </c>
      <c r="Q944" s="84">
        <v>27</v>
      </c>
      <c r="R944" s="84">
        <v>19</v>
      </c>
      <c r="S944" s="84">
        <v>9</v>
      </c>
      <c r="T944" s="84">
        <v>12</v>
      </c>
      <c r="U944" s="84">
        <v>24</v>
      </c>
      <c r="V944" s="84">
        <v>11</v>
      </c>
      <c r="W944" s="84">
        <v>25</v>
      </c>
      <c r="X944" s="84">
        <v>8</v>
      </c>
      <c r="Y944" s="84"/>
      <c r="Z944" s="84"/>
      <c r="AA944" s="65">
        <v>10</v>
      </c>
    </row>
    <row r="945" spans="1:28" x14ac:dyDescent="0.2">
      <c r="A945" s="65">
        <v>11</v>
      </c>
      <c r="B945" s="84">
        <v>100</v>
      </c>
      <c r="C945" s="84">
        <v>185</v>
      </c>
      <c r="D945" s="84">
        <v>262</v>
      </c>
      <c r="E945" s="84">
        <v>310</v>
      </c>
      <c r="F945" s="84">
        <v>339</v>
      </c>
      <c r="G945" s="84">
        <v>360</v>
      </c>
      <c r="H945" s="84">
        <v>385</v>
      </c>
      <c r="I945" s="84">
        <v>413</v>
      </c>
      <c r="J945" s="84">
        <v>459</v>
      </c>
      <c r="K945" s="84">
        <v>476</v>
      </c>
      <c r="L945" s="84"/>
      <c r="M945" s="84"/>
      <c r="N945" s="140">
        <v>11</v>
      </c>
      <c r="O945" s="84">
        <v>100</v>
      </c>
      <c r="P945" s="84">
        <v>78</v>
      </c>
      <c r="Q945" s="84">
        <v>73</v>
      </c>
      <c r="R945" s="84">
        <v>46</v>
      </c>
      <c r="S945" s="84">
        <v>29</v>
      </c>
      <c r="T945" s="84">
        <v>20</v>
      </c>
      <c r="U945" s="84">
        <v>24</v>
      </c>
      <c r="V945" s="84">
        <v>28</v>
      </c>
      <c r="W945" s="84">
        <v>38</v>
      </c>
      <c r="X945" s="84">
        <v>16</v>
      </c>
      <c r="Y945" s="84"/>
      <c r="Z945" s="84"/>
      <c r="AA945" s="65">
        <v>11</v>
      </c>
    </row>
    <row r="946" spans="1:28" x14ac:dyDescent="0.2">
      <c r="A946" s="65">
        <v>12</v>
      </c>
      <c r="B946" s="84">
        <v>33</v>
      </c>
      <c r="C946" s="84">
        <v>224</v>
      </c>
      <c r="D946" s="84">
        <v>298</v>
      </c>
      <c r="E946" s="84">
        <v>440</v>
      </c>
      <c r="F946" s="84">
        <v>553</v>
      </c>
      <c r="G946" s="84">
        <v>791</v>
      </c>
      <c r="H946" s="84">
        <v>993</v>
      </c>
      <c r="I946" s="84">
        <v>1192</v>
      </c>
      <c r="J946" s="84">
        <v>1377</v>
      </c>
      <c r="K946" s="84">
        <v>1581</v>
      </c>
      <c r="L946" s="84"/>
      <c r="M946" s="84"/>
      <c r="N946" s="140">
        <v>12</v>
      </c>
      <c r="O946" s="84">
        <v>33</v>
      </c>
      <c r="P946" s="84">
        <v>190</v>
      </c>
      <c r="Q946" s="84">
        <v>64</v>
      </c>
      <c r="R946" s="84">
        <v>142</v>
      </c>
      <c r="S946" s="84">
        <v>113</v>
      </c>
      <c r="T946" s="84">
        <v>238</v>
      </c>
      <c r="U946" s="84">
        <v>194</v>
      </c>
      <c r="V946" s="84">
        <v>193</v>
      </c>
      <c r="W946" s="84">
        <v>182</v>
      </c>
      <c r="X946" s="84">
        <v>196</v>
      </c>
      <c r="Y946" s="84"/>
      <c r="Z946" s="84"/>
      <c r="AA946" s="65">
        <v>12</v>
      </c>
    </row>
    <row r="947" spans="1:28" x14ac:dyDescent="0.2">
      <c r="A947" s="65">
        <v>13</v>
      </c>
      <c r="B947" s="84">
        <v>25</v>
      </c>
      <c r="C947" s="84">
        <v>68</v>
      </c>
      <c r="D947" s="84">
        <v>122</v>
      </c>
      <c r="E947" s="84">
        <v>167</v>
      </c>
      <c r="F947" s="84">
        <v>218</v>
      </c>
      <c r="G947" s="84">
        <v>239</v>
      </c>
      <c r="H947" s="84">
        <v>261</v>
      </c>
      <c r="I947" s="84">
        <v>287</v>
      </c>
      <c r="J947" s="84">
        <v>317</v>
      </c>
      <c r="K947" s="84">
        <v>350</v>
      </c>
      <c r="L947" s="84"/>
      <c r="M947" s="84"/>
      <c r="N947" s="140">
        <v>13</v>
      </c>
      <c r="O947" s="84">
        <v>25</v>
      </c>
      <c r="P947" s="84">
        <v>39</v>
      </c>
      <c r="Q947" s="84">
        <v>54</v>
      </c>
      <c r="R947" s="84">
        <v>45</v>
      </c>
      <c r="S947" s="84">
        <v>49</v>
      </c>
      <c r="T947" s="84">
        <v>21</v>
      </c>
      <c r="U947" s="84">
        <v>22</v>
      </c>
      <c r="V947" s="84">
        <v>25</v>
      </c>
      <c r="W947" s="84">
        <v>28</v>
      </c>
      <c r="X947" s="84">
        <v>32</v>
      </c>
      <c r="Y947" s="84"/>
      <c r="Z947" s="84"/>
      <c r="AA947" s="65">
        <v>13</v>
      </c>
    </row>
    <row r="948" spans="1:28" x14ac:dyDescent="0.2">
      <c r="A948" s="65">
        <v>14</v>
      </c>
      <c r="B948" s="84">
        <v>53</v>
      </c>
      <c r="C948" s="84">
        <v>222</v>
      </c>
      <c r="D948" s="84">
        <v>351</v>
      </c>
      <c r="E948" s="84">
        <v>469</v>
      </c>
      <c r="F948" s="84">
        <v>593</v>
      </c>
      <c r="G948" s="84">
        <v>732</v>
      </c>
      <c r="H948" s="84">
        <v>895</v>
      </c>
      <c r="I948" s="84">
        <v>1016</v>
      </c>
      <c r="J948" s="84">
        <v>1289</v>
      </c>
      <c r="K948" s="84">
        <v>1521</v>
      </c>
      <c r="L948" s="84"/>
      <c r="M948" s="84"/>
      <c r="N948" s="140">
        <v>14</v>
      </c>
      <c r="O948" s="84">
        <v>53</v>
      </c>
      <c r="P948" s="84">
        <v>139</v>
      </c>
      <c r="Q948" s="84">
        <v>122</v>
      </c>
      <c r="R948" s="84">
        <v>106</v>
      </c>
      <c r="S948" s="84">
        <v>100</v>
      </c>
      <c r="T948" s="84">
        <v>106</v>
      </c>
      <c r="U948" s="84">
        <v>106</v>
      </c>
      <c r="V948" s="84">
        <v>114</v>
      </c>
      <c r="W948" s="84">
        <v>189</v>
      </c>
      <c r="X948" s="84">
        <v>196</v>
      </c>
      <c r="Y948" s="84"/>
      <c r="Z948" s="84"/>
      <c r="AA948" s="65">
        <v>14</v>
      </c>
    </row>
    <row r="949" spans="1:28" x14ac:dyDescent="0.2">
      <c r="A949" s="65">
        <v>15</v>
      </c>
      <c r="B949" s="84">
        <v>88</v>
      </c>
      <c r="C949" s="84">
        <v>262</v>
      </c>
      <c r="D949" s="84">
        <v>359</v>
      </c>
      <c r="E949" s="84">
        <v>468</v>
      </c>
      <c r="F949" s="84">
        <v>595</v>
      </c>
      <c r="G949" s="84">
        <v>908</v>
      </c>
      <c r="H949" s="84">
        <v>1112</v>
      </c>
      <c r="I949" s="84">
        <v>1296</v>
      </c>
      <c r="J949" s="84">
        <v>1547</v>
      </c>
      <c r="K949" s="84">
        <v>1838</v>
      </c>
      <c r="L949" s="84"/>
      <c r="M949" s="84"/>
      <c r="N949" s="140">
        <v>15</v>
      </c>
      <c r="O949" s="84">
        <v>88</v>
      </c>
      <c r="P949" s="84">
        <v>152</v>
      </c>
      <c r="Q949" s="84">
        <v>78</v>
      </c>
      <c r="R949" s="84">
        <v>92</v>
      </c>
      <c r="S949" s="84">
        <v>74</v>
      </c>
      <c r="T949" s="84">
        <v>87</v>
      </c>
      <c r="U949" s="84">
        <v>130</v>
      </c>
      <c r="V949" s="84">
        <v>162</v>
      </c>
      <c r="W949" s="84">
        <v>190</v>
      </c>
      <c r="X949" s="84">
        <v>187</v>
      </c>
      <c r="Y949" s="84"/>
      <c r="Z949" s="84"/>
      <c r="AA949" s="65">
        <v>15</v>
      </c>
    </row>
    <row r="950" spans="1:28" x14ac:dyDescent="0.2">
      <c r="A950" s="65">
        <v>16</v>
      </c>
      <c r="B950" s="84">
        <v>44</v>
      </c>
      <c r="C950" s="84">
        <v>74</v>
      </c>
      <c r="D950" s="84">
        <v>122</v>
      </c>
      <c r="E950" s="84">
        <v>162</v>
      </c>
      <c r="F950" s="84">
        <v>188</v>
      </c>
      <c r="G950" s="84">
        <v>255</v>
      </c>
      <c r="H950" s="84">
        <v>307</v>
      </c>
      <c r="I950" s="84">
        <v>335</v>
      </c>
      <c r="J950" s="84">
        <v>399</v>
      </c>
      <c r="K950" s="84">
        <v>503</v>
      </c>
      <c r="L950" s="84"/>
      <c r="M950" s="84"/>
      <c r="N950" s="140">
        <v>16</v>
      </c>
      <c r="O950" s="84">
        <v>44</v>
      </c>
      <c r="P950" s="84">
        <v>30</v>
      </c>
      <c r="Q950" s="84">
        <v>44</v>
      </c>
      <c r="R950" s="84">
        <v>40</v>
      </c>
      <c r="S950" s="84">
        <v>25</v>
      </c>
      <c r="T950" s="84">
        <v>39</v>
      </c>
      <c r="U950" s="84">
        <v>41</v>
      </c>
      <c r="V950" s="84">
        <v>27</v>
      </c>
      <c r="W950" s="84">
        <v>47</v>
      </c>
      <c r="X950" s="84">
        <v>55</v>
      </c>
      <c r="Y950" s="84"/>
      <c r="Z950" s="84"/>
      <c r="AA950" s="65">
        <v>16</v>
      </c>
    </row>
    <row r="951" spans="1:28" x14ac:dyDescent="0.2">
      <c r="A951" s="65">
        <v>17</v>
      </c>
      <c r="B951" s="84">
        <v>56</v>
      </c>
      <c r="C951" s="84">
        <v>124</v>
      </c>
      <c r="D951" s="84">
        <v>174</v>
      </c>
      <c r="E951" s="84">
        <v>217</v>
      </c>
      <c r="F951" s="84">
        <v>304</v>
      </c>
      <c r="G951" s="84">
        <v>334</v>
      </c>
      <c r="H951" s="84">
        <v>367</v>
      </c>
      <c r="I951" s="84">
        <v>385</v>
      </c>
      <c r="J951" s="84">
        <v>406</v>
      </c>
      <c r="K951" s="84">
        <v>433</v>
      </c>
      <c r="L951" s="84"/>
      <c r="M951" s="84"/>
      <c r="N951" s="140">
        <v>17</v>
      </c>
      <c r="O951" s="84">
        <v>56</v>
      </c>
      <c r="P951" s="84">
        <v>67</v>
      </c>
      <c r="Q951" s="84">
        <v>50</v>
      </c>
      <c r="R951" s="84">
        <v>42</v>
      </c>
      <c r="S951" s="84">
        <v>84</v>
      </c>
      <c r="T951" s="84">
        <v>29</v>
      </c>
      <c r="U951" s="84">
        <v>33</v>
      </c>
      <c r="V951" s="84">
        <v>18</v>
      </c>
      <c r="W951" s="84">
        <v>20</v>
      </c>
      <c r="X951" s="84">
        <v>27</v>
      </c>
      <c r="Y951" s="84"/>
      <c r="Z951" s="84"/>
      <c r="AA951" s="65">
        <v>17</v>
      </c>
    </row>
    <row r="952" spans="1:28" x14ac:dyDescent="0.2">
      <c r="A952" s="65">
        <v>18</v>
      </c>
      <c r="B952" s="84">
        <v>65</v>
      </c>
      <c r="C952" s="84">
        <v>133</v>
      </c>
      <c r="D952" s="84">
        <v>184</v>
      </c>
      <c r="E952" s="84">
        <v>202</v>
      </c>
      <c r="F952" s="84">
        <v>220</v>
      </c>
      <c r="G952" s="84">
        <v>226</v>
      </c>
      <c r="H952" s="84">
        <v>251</v>
      </c>
      <c r="I952" s="84">
        <v>278</v>
      </c>
      <c r="J952" s="84">
        <v>312</v>
      </c>
      <c r="K952" s="84">
        <v>334</v>
      </c>
      <c r="L952" s="84"/>
      <c r="M952" s="84"/>
      <c r="N952" s="140">
        <v>18</v>
      </c>
      <c r="O952" s="84">
        <v>65</v>
      </c>
      <c r="P952" s="84">
        <v>68</v>
      </c>
      <c r="Q952" s="84">
        <v>51</v>
      </c>
      <c r="R952" s="84">
        <v>18</v>
      </c>
      <c r="S952" s="84">
        <v>18</v>
      </c>
      <c r="T952" s="84">
        <v>6</v>
      </c>
      <c r="U952" s="84">
        <v>24</v>
      </c>
      <c r="V952" s="84">
        <v>27</v>
      </c>
      <c r="W952" s="84">
        <v>34</v>
      </c>
      <c r="X952" s="84">
        <v>22</v>
      </c>
      <c r="Y952" s="84"/>
      <c r="Z952" s="84"/>
      <c r="AA952" s="65">
        <v>18</v>
      </c>
    </row>
    <row r="953" spans="1:28" x14ac:dyDescent="0.2">
      <c r="A953" s="65">
        <v>19</v>
      </c>
      <c r="B953" s="84">
        <v>4</v>
      </c>
      <c r="C953" s="84">
        <v>15</v>
      </c>
      <c r="D953" s="84">
        <v>29</v>
      </c>
      <c r="E953" s="84">
        <v>40</v>
      </c>
      <c r="F953" s="84">
        <v>45</v>
      </c>
      <c r="G953" s="84">
        <v>53</v>
      </c>
      <c r="H953" s="84">
        <v>68</v>
      </c>
      <c r="I953" s="84">
        <v>77</v>
      </c>
      <c r="J953" s="84">
        <v>79</v>
      </c>
      <c r="K953" s="84">
        <v>89</v>
      </c>
      <c r="L953" s="84"/>
      <c r="M953" s="84"/>
      <c r="N953" s="140">
        <v>19</v>
      </c>
      <c r="O953" s="84">
        <v>4</v>
      </c>
      <c r="P953" s="84">
        <v>11</v>
      </c>
      <c r="Q953" s="84">
        <v>14</v>
      </c>
      <c r="R953" s="84">
        <v>11</v>
      </c>
      <c r="S953" s="84">
        <v>5</v>
      </c>
      <c r="T953" s="84">
        <v>8</v>
      </c>
      <c r="U953" s="84">
        <v>15</v>
      </c>
      <c r="V953" s="84">
        <v>9</v>
      </c>
      <c r="W953" s="84">
        <v>2</v>
      </c>
      <c r="X953" s="84">
        <v>10</v>
      </c>
      <c r="Y953" s="84"/>
      <c r="Z953" s="84"/>
      <c r="AA953" s="65">
        <v>19</v>
      </c>
    </row>
    <row r="954" spans="1:28" x14ac:dyDescent="0.2">
      <c r="A954" s="65">
        <v>20</v>
      </c>
      <c r="B954" s="84">
        <v>11</v>
      </c>
      <c r="C954" s="84">
        <v>63</v>
      </c>
      <c r="D954" s="84">
        <v>80</v>
      </c>
      <c r="E954" s="84">
        <v>109</v>
      </c>
      <c r="F954" s="84">
        <v>135</v>
      </c>
      <c r="G954" s="84">
        <v>173</v>
      </c>
      <c r="H954" s="84">
        <v>229</v>
      </c>
      <c r="I954" s="84">
        <v>274</v>
      </c>
      <c r="J954" s="84">
        <v>318</v>
      </c>
      <c r="K954" s="84">
        <v>394</v>
      </c>
      <c r="L954" s="84"/>
      <c r="M954" s="84"/>
      <c r="N954" s="140">
        <v>20</v>
      </c>
      <c r="O954" s="84">
        <v>11</v>
      </c>
      <c r="P954" s="84">
        <v>52</v>
      </c>
      <c r="Q954" s="84">
        <v>17</v>
      </c>
      <c r="R954" s="84">
        <v>29</v>
      </c>
      <c r="S954" s="84">
        <v>26</v>
      </c>
      <c r="T954" s="84">
        <v>38</v>
      </c>
      <c r="U954" s="84">
        <v>56</v>
      </c>
      <c r="V954" s="84">
        <v>45</v>
      </c>
      <c r="W954" s="84">
        <v>44</v>
      </c>
      <c r="X954" s="84">
        <v>76</v>
      </c>
      <c r="Y954" s="84"/>
      <c r="Z954" s="84"/>
      <c r="AA954" s="65">
        <v>20</v>
      </c>
    </row>
    <row r="955" spans="1:28" x14ac:dyDescent="0.2">
      <c r="A955" s="65">
        <v>21</v>
      </c>
      <c r="B955" s="84">
        <v>32</v>
      </c>
      <c r="C955" s="84">
        <v>64</v>
      </c>
      <c r="D955" s="84">
        <v>120</v>
      </c>
      <c r="E955" s="84">
        <v>153</v>
      </c>
      <c r="F955" s="84">
        <v>170</v>
      </c>
      <c r="G955" s="84">
        <v>198</v>
      </c>
      <c r="H955" s="84">
        <v>239</v>
      </c>
      <c r="I955" s="84">
        <v>260</v>
      </c>
      <c r="J955" s="84">
        <v>277</v>
      </c>
      <c r="K955" s="84">
        <v>299</v>
      </c>
      <c r="L955" s="84"/>
      <c r="M955" s="84"/>
      <c r="N955" s="140">
        <v>21</v>
      </c>
      <c r="O955" s="84">
        <v>32</v>
      </c>
      <c r="P955" s="84">
        <v>26</v>
      </c>
      <c r="Q955" s="84">
        <v>54</v>
      </c>
      <c r="R955" s="84">
        <v>33</v>
      </c>
      <c r="S955" s="84">
        <v>16</v>
      </c>
      <c r="T955" s="84">
        <v>27</v>
      </c>
      <c r="U955" s="84">
        <v>38</v>
      </c>
      <c r="V955" s="84">
        <v>18</v>
      </c>
      <c r="W955" s="84">
        <v>15</v>
      </c>
      <c r="X955" s="84">
        <v>22</v>
      </c>
      <c r="Y955" s="84"/>
      <c r="Z955" s="84"/>
      <c r="AA955" s="65">
        <v>21</v>
      </c>
    </row>
    <row r="956" spans="1:28" x14ac:dyDescent="0.2">
      <c r="A956" s="65">
        <v>22</v>
      </c>
      <c r="B956" s="84">
        <v>84</v>
      </c>
      <c r="C956" s="84">
        <v>241</v>
      </c>
      <c r="D956" s="84">
        <v>412</v>
      </c>
      <c r="E956" s="84">
        <v>519</v>
      </c>
      <c r="F956" s="84">
        <v>617</v>
      </c>
      <c r="G956" s="84">
        <v>724</v>
      </c>
      <c r="H956" s="84">
        <v>849</v>
      </c>
      <c r="I956" s="84">
        <v>975</v>
      </c>
      <c r="J956" s="84">
        <v>1103</v>
      </c>
      <c r="K956" s="84">
        <v>1210</v>
      </c>
      <c r="L956" s="84"/>
      <c r="M956" s="84"/>
      <c r="N956" s="140">
        <v>22</v>
      </c>
      <c r="O956" s="84">
        <v>84</v>
      </c>
      <c r="P956" s="84">
        <v>154</v>
      </c>
      <c r="Q956" s="84">
        <v>169</v>
      </c>
      <c r="R956" s="84">
        <v>101</v>
      </c>
      <c r="S956" s="84">
        <v>96</v>
      </c>
      <c r="T956" s="84">
        <v>104</v>
      </c>
      <c r="U956" s="84">
        <v>124</v>
      </c>
      <c r="V956" s="84">
        <v>116</v>
      </c>
      <c r="W956" s="84">
        <v>127</v>
      </c>
      <c r="X956" s="84">
        <v>106</v>
      </c>
      <c r="Y956" s="84"/>
      <c r="Z956" s="84"/>
      <c r="AA956" s="65">
        <v>22</v>
      </c>
    </row>
    <row r="957" spans="1:28" x14ac:dyDescent="0.2">
      <c r="A957" s="65">
        <v>23</v>
      </c>
      <c r="B957" s="84">
        <v>269</v>
      </c>
      <c r="C957" s="84">
        <v>583</v>
      </c>
      <c r="D957" s="84">
        <v>1018</v>
      </c>
      <c r="E957" s="84">
        <v>1495</v>
      </c>
      <c r="F957" s="84">
        <v>1775</v>
      </c>
      <c r="G957" s="84">
        <v>2223</v>
      </c>
      <c r="H957" s="84">
        <v>2735</v>
      </c>
      <c r="I957" s="84">
        <v>3268</v>
      </c>
      <c r="J957" s="84">
        <v>3834</v>
      </c>
      <c r="K957" s="84">
        <v>4353</v>
      </c>
      <c r="L957" s="84"/>
      <c r="M957" s="84"/>
      <c r="N957" s="140">
        <v>23</v>
      </c>
      <c r="O957" s="84">
        <v>269</v>
      </c>
      <c r="P957" s="84">
        <v>314</v>
      </c>
      <c r="Q957" s="84">
        <v>435</v>
      </c>
      <c r="R957" s="84">
        <v>477</v>
      </c>
      <c r="S957" s="84">
        <v>280</v>
      </c>
      <c r="T957" s="84">
        <v>448</v>
      </c>
      <c r="U957" s="84">
        <v>512</v>
      </c>
      <c r="V957" s="84">
        <v>533</v>
      </c>
      <c r="W957" s="84">
        <v>566</v>
      </c>
      <c r="X957" s="84">
        <v>519</v>
      </c>
      <c r="Y957" s="84"/>
      <c r="Z957" s="84"/>
      <c r="AA957" s="65">
        <v>23</v>
      </c>
    </row>
    <row r="958" spans="1:28" x14ac:dyDescent="0.2">
      <c r="A958" s="65">
        <v>24</v>
      </c>
      <c r="B958" s="84">
        <v>49</v>
      </c>
      <c r="C958" s="84">
        <v>190</v>
      </c>
      <c r="D958" s="84">
        <v>267</v>
      </c>
      <c r="E958" s="84">
        <v>400</v>
      </c>
      <c r="F958" s="84">
        <v>482</v>
      </c>
      <c r="G958" s="84">
        <v>615</v>
      </c>
      <c r="H958" s="84">
        <v>740</v>
      </c>
      <c r="I958" s="84">
        <v>827</v>
      </c>
      <c r="J958" s="84">
        <v>893</v>
      </c>
      <c r="K958" s="84">
        <v>974</v>
      </c>
      <c r="L958" s="84"/>
      <c r="M958" s="84"/>
      <c r="N958" s="140">
        <v>24</v>
      </c>
      <c r="O958" s="84">
        <v>49</v>
      </c>
      <c r="P958" s="84">
        <v>139</v>
      </c>
      <c r="Q958" s="84">
        <v>75</v>
      </c>
      <c r="R958" s="84">
        <v>132</v>
      </c>
      <c r="S958" s="84">
        <v>80</v>
      </c>
      <c r="T958" s="84">
        <v>126</v>
      </c>
      <c r="U958" s="84">
        <v>124</v>
      </c>
      <c r="V958" s="84">
        <v>80</v>
      </c>
      <c r="W958" s="84">
        <v>62</v>
      </c>
      <c r="X958" s="84">
        <v>80</v>
      </c>
      <c r="Y958" s="84"/>
      <c r="Z958" s="84"/>
      <c r="AA958" s="65">
        <v>24</v>
      </c>
    </row>
    <row r="959" spans="1:28" x14ac:dyDescent="0.2">
      <c r="A959" s="61" t="s">
        <v>2</v>
      </c>
      <c r="B959" s="84">
        <v>1028</v>
      </c>
      <c r="C959" s="84">
        <v>2924</v>
      </c>
      <c r="D959" s="84">
        <v>4446</v>
      </c>
      <c r="E959" s="84">
        <v>5938</v>
      </c>
      <c r="F959" s="84">
        <v>7172</v>
      </c>
      <c r="G959" s="84">
        <v>8931</v>
      </c>
      <c r="H959" s="84">
        <v>10809</v>
      </c>
      <c r="I959" s="84">
        <v>12480</v>
      </c>
      <c r="J959" s="84">
        <v>14406</v>
      </c>
      <c r="K959" s="84">
        <v>16365</v>
      </c>
      <c r="L959" s="84"/>
      <c r="M959" s="84"/>
      <c r="N959" s="61" t="s">
        <v>2</v>
      </c>
      <c r="O959" s="84">
        <v>1028</v>
      </c>
      <c r="P959" s="84">
        <v>1767</v>
      </c>
      <c r="Q959" s="84">
        <v>1463</v>
      </c>
      <c r="R959" s="84">
        <v>1439</v>
      </c>
      <c r="S959" s="84">
        <v>1141</v>
      </c>
      <c r="T959" s="84">
        <v>1431</v>
      </c>
      <c r="U959" s="84">
        <v>1682</v>
      </c>
      <c r="V959" s="84">
        <v>1604</v>
      </c>
      <c r="W959" s="84">
        <v>1723</v>
      </c>
      <c r="X959" s="84">
        <v>1736</v>
      </c>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0</v>
      </c>
      <c r="F965" s="84">
        <v>0</v>
      </c>
      <c r="G965" s="84">
        <v>0</v>
      </c>
      <c r="H965" s="84">
        <v>0</v>
      </c>
      <c r="I965" s="84">
        <v>749</v>
      </c>
      <c r="J965" s="84">
        <v>659</v>
      </c>
      <c r="K965" s="84">
        <v>988</v>
      </c>
      <c r="L965" s="84"/>
      <c r="M965" s="84"/>
      <c r="N965" s="56">
        <v>1</v>
      </c>
      <c r="O965" s="84">
        <v>0</v>
      </c>
      <c r="P965" s="84">
        <v>0</v>
      </c>
      <c r="Q965" s="84">
        <v>0</v>
      </c>
      <c r="R965" s="84">
        <v>0</v>
      </c>
      <c r="S965" s="84">
        <v>0</v>
      </c>
      <c r="T965" s="84">
        <v>0</v>
      </c>
      <c r="U965" s="84">
        <v>0</v>
      </c>
      <c r="V965" s="84">
        <v>824</v>
      </c>
      <c r="W965" s="84">
        <v>0</v>
      </c>
      <c r="X965" s="84">
        <v>0</v>
      </c>
      <c r="Y965" s="84"/>
      <c r="Z965" s="84"/>
      <c r="AA965" s="56">
        <v>1</v>
      </c>
      <c r="AB965" s="110"/>
      <c r="AC965" s="110"/>
      <c r="AD965" s="110"/>
    </row>
    <row r="966" spans="1:30" x14ac:dyDescent="0.2">
      <c r="A966" s="56">
        <v>2</v>
      </c>
      <c r="B966" s="84">
        <v>0</v>
      </c>
      <c r="C966" s="84">
        <v>0</v>
      </c>
      <c r="D966" s="84">
        <v>40</v>
      </c>
      <c r="E966" s="84">
        <v>51</v>
      </c>
      <c r="F966" s="84">
        <v>54</v>
      </c>
      <c r="G966" s="84">
        <v>57</v>
      </c>
      <c r="H966" s="84">
        <v>57</v>
      </c>
      <c r="I966" s="84">
        <v>57</v>
      </c>
      <c r="J966" s="84">
        <v>57</v>
      </c>
      <c r="K966" s="84">
        <v>65</v>
      </c>
      <c r="L966" s="84"/>
      <c r="M966" s="84"/>
      <c r="N966" s="56">
        <v>2</v>
      </c>
      <c r="O966" s="84">
        <v>0</v>
      </c>
      <c r="P966" s="84">
        <v>0</v>
      </c>
      <c r="Q966" s="84">
        <v>0</v>
      </c>
      <c r="R966" s="84">
        <v>0</v>
      </c>
      <c r="S966" s="84">
        <v>0</v>
      </c>
      <c r="T966" s="84">
        <v>0</v>
      </c>
      <c r="U966" s="84">
        <v>0</v>
      </c>
      <c r="V966" s="84">
        <v>0</v>
      </c>
      <c r="W966" s="84">
        <v>0</v>
      </c>
      <c r="X966" s="84">
        <v>0</v>
      </c>
      <c r="Y966" s="84"/>
      <c r="Z966" s="84"/>
      <c r="AA966" s="56">
        <v>2</v>
      </c>
      <c r="AB966" s="110"/>
    </row>
    <row r="967" spans="1:30" x14ac:dyDescent="0.2">
      <c r="A967" s="56">
        <v>3</v>
      </c>
      <c r="B967" s="84">
        <v>0</v>
      </c>
      <c r="C967" s="84">
        <v>90</v>
      </c>
      <c r="D967" s="84">
        <v>105</v>
      </c>
      <c r="E967" s="84">
        <v>108</v>
      </c>
      <c r="F967" s="84">
        <v>108</v>
      </c>
      <c r="G967" s="84">
        <v>111</v>
      </c>
      <c r="H967" s="84">
        <v>111</v>
      </c>
      <c r="I967" s="84">
        <v>112</v>
      </c>
      <c r="J967" s="84">
        <v>113</v>
      </c>
      <c r="K967" s="84">
        <v>113</v>
      </c>
      <c r="L967" s="84"/>
      <c r="M967" s="84"/>
      <c r="N967" s="56">
        <v>3</v>
      </c>
      <c r="O967" s="84">
        <v>0</v>
      </c>
      <c r="P967" s="84">
        <v>90</v>
      </c>
      <c r="Q967" s="84">
        <v>0</v>
      </c>
      <c r="R967" s="84">
        <v>0</v>
      </c>
      <c r="S967" s="84">
        <v>0</v>
      </c>
      <c r="T967" s="84">
        <v>0</v>
      </c>
      <c r="U967" s="84">
        <v>0</v>
      </c>
      <c r="V967" s="84">
        <v>0</v>
      </c>
      <c r="W967" s="84">
        <v>0</v>
      </c>
      <c r="X967" s="84">
        <v>0</v>
      </c>
      <c r="Y967" s="84"/>
      <c r="Z967" s="84"/>
      <c r="AA967" s="56">
        <v>3</v>
      </c>
      <c r="AB967" s="110"/>
    </row>
    <row r="968" spans="1:30" x14ac:dyDescent="0.2">
      <c r="A968" s="56">
        <v>4</v>
      </c>
      <c r="B968" s="84">
        <v>0</v>
      </c>
      <c r="C968" s="84">
        <v>612</v>
      </c>
      <c r="D968" s="84">
        <v>1755</v>
      </c>
      <c r="E968" s="84">
        <v>2421</v>
      </c>
      <c r="F968" s="84">
        <v>2784</v>
      </c>
      <c r="G968" s="84">
        <v>3253</v>
      </c>
      <c r="H968" s="84">
        <v>3982</v>
      </c>
      <c r="I968" s="84">
        <v>3465</v>
      </c>
      <c r="J968" s="84">
        <v>3879</v>
      </c>
      <c r="K968" s="84">
        <v>4457</v>
      </c>
      <c r="L968" s="84"/>
      <c r="M968" s="84"/>
      <c r="N968" s="56">
        <v>4</v>
      </c>
      <c r="O968" s="84">
        <v>0</v>
      </c>
      <c r="P968" s="84">
        <v>612</v>
      </c>
      <c r="Q968" s="84">
        <v>0</v>
      </c>
      <c r="R968" s="84">
        <v>0</v>
      </c>
      <c r="S968" s="84">
        <v>0</v>
      </c>
      <c r="T968" s="84">
        <v>0</v>
      </c>
      <c r="U968" s="84">
        <v>36</v>
      </c>
      <c r="V968" s="84">
        <v>0</v>
      </c>
      <c r="W968" s="84">
        <v>0</v>
      </c>
      <c r="X968" s="84">
        <v>0</v>
      </c>
      <c r="Y968" s="84"/>
      <c r="Z968" s="84"/>
      <c r="AA968" s="56">
        <v>4</v>
      </c>
      <c r="AB968" s="110"/>
    </row>
    <row r="969" spans="1:30" x14ac:dyDescent="0.2">
      <c r="A969" s="56">
        <v>5</v>
      </c>
      <c r="B969" s="84">
        <v>0</v>
      </c>
      <c r="C969" s="84">
        <v>0</v>
      </c>
      <c r="D969" s="84">
        <v>2</v>
      </c>
      <c r="E969" s="84">
        <v>5397</v>
      </c>
      <c r="F969" s="84">
        <v>5240</v>
      </c>
      <c r="G969" s="84">
        <v>5312</v>
      </c>
      <c r="H969" s="84">
        <v>5456</v>
      </c>
      <c r="I969" s="84">
        <v>5584</v>
      </c>
      <c r="J969" s="84">
        <v>5676</v>
      </c>
      <c r="K969" s="84">
        <v>5678</v>
      </c>
      <c r="L969" s="84"/>
      <c r="M969" s="84"/>
      <c r="N969" s="56">
        <v>5</v>
      </c>
      <c r="O969" s="84">
        <v>0</v>
      </c>
      <c r="P969" s="84">
        <v>0</v>
      </c>
      <c r="Q969" s="84">
        <v>0</v>
      </c>
      <c r="R969" s="84">
        <v>5275</v>
      </c>
      <c r="S969" s="84">
        <v>0</v>
      </c>
      <c r="T969" s="84">
        <v>0</v>
      </c>
      <c r="U969" s="84">
        <v>0</v>
      </c>
      <c r="V969" s="84">
        <v>0</v>
      </c>
      <c r="W969" s="84">
        <v>0</v>
      </c>
      <c r="X969" s="84">
        <v>0</v>
      </c>
      <c r="Y969" s="84"/>
      <c r="Z969" s="84"/>
      <c r="AA969" s="56">
        <v>5</v>
      </c>
      <c r="AB969" s="110"/>
    </row>
    <row r="970" spans="1:30" x14ac:dyDescent="0.2">
      <c r="A970" s="56">
        <v>6</v>
      </c>
      <c r="B970" s="84">
        <v>0</v>
      </c>
      <c r="C970" s="84">
        <v>0</v>
      </c>
      <c r="D970" s="84">
        <v>91</v>
      </c>
      <c r="E970" s="84">
        <v>92</v>
      </c>
      <c r="F970" s="84">
        <v>92</v>
      </c>
      <c r="G970" s="84">
        <v>202</v>
      </c>
      <c r="H970" s="84">
        <v>206</v>
      </c>
      <c r="I970" s="84">
        <v>206</v>
      </c>
      <c r="J970" s="84">
        <v>297</v>
      </c>
      <c r="K970" s="84">
        <v>406</v>
      </c>
      <c r="L970" s="84"/>
      <c r="M970" s="84"/>
      <c r="N970" s="56">
        <v>6</v>
      </c>
      <c r="O970" s="84">
        <v>0</v>
      </c>
      <c r="P970" s="84">
        <v>0</v>
      </c>
      <c r="Q970" s="84">
        <v>0</v>
      </c>
      <c r="R970" s="84">
        <v>0</v>
      </c>
      <c r="S970" s="84">
        <v>0</v>
      </c>
      <c r="T970" s="84">
        <v>0</v>
      </c>
      <c r="U970" s="84">
        <v>0</v>
      </c>
      <c r="V970" s="84">
        <v>0</v>
      </c>
      <c r="W970" s="84">
        <v>0</v>
      </c>
      <c r="X970" s="84">
        <v>0</v>
      </c>
      <c r="Y970" s="84"/>
      <c r="Z970" s="84"/>
      <c r="AA970" s="56">
        <v>6</v>
      </c>
      <c r="AB970" s="110"/>
    </row>
    <row r="971" spans="1:30" x14ac:dyDescent="0.2">
      <c r="A971" s="56">
        <v>7</v>
      </c>
      <c r="B971" s="84">
        <v>0</v>
      </c>
      <c r="C971" s="84">
        <v>0</v>
      </c>
      <c r="D971" s="84">
        <v>0</v>
      </c>
      <c r="E971" s="84">
        <v>197</v>
      </c>
      <c r="F971" s="84">
        <v>212</v>
      </c>
      <c r="G971" s="84">
        <v>499</v>
      </c>
      <c r="H971" s="84">
        <v>499</v>
      </c>
      <c r="I971" s="84">
        <v>408</v>
      </c>
      <c r="J971" s="84">
        <v>409</v>
      </c>
      <c r="K971" s="84">
        <v>409</v>
      </c>
      <c r="L971" s="84"/>
      <c r="M971" s="84"/>
      <c r="N971" s="56">
        <v>7</v>
      </c>
      <c r="O971" s="84">
        <v>0</v>
      </c>
      <c r="P971" s="84">
        <v>0</v>
      </c>
      <c r="Q971" s="84">
        <v>0</v>
      </c>
      <c r="R971" s="84">
        <v>190</v>
      </c>
      <c r="S971" s="84">
        <v>0</v>
      </c>
      <c r="T971" s="84">
        <v>287</v>
      </c>
      <c r="U971" s="84">
        <v>0</v>
      </c>
      <c r="V971" s="84">
        <v>0</v>
      </c>
      <c r="W971" s="84">
        <v>0</v>
      </c>
      <c r="X971" s="84">
        <v>0</v>
      </c>
      <c r="Y971" s="84"/>
      <c r="Z971" s="84"/>
      <c r="AA971" s="56">
        <v>7</v>
      </c>
      <c r="AB971" s="110"/>
    </row>
    <row r="972" spans="1:30" x14ac:dyDescent="0.2">
      <c r="A972" s="56">
        <v>8</v>
      </c>
      <c r="B972" s="84">
        <v>28</v>
      </c>
      <c r="C972" s="84">
        <v>859</v>
      </c>
      <c r="D972" s="84">
        <v>1084</v>
      </c>
      <c r="E972" s="84">
        <v>1917</v>
      </c>
      <c r="F972" s="84">
        <v>2831</v>
      </c>
      <c r="G972" s="84">
        <v>3977</v>
      </c>
      <c r="H972" s="84">
        <v>4279</v>
      </c>
      <c r="I972" s="84">
        <v>4818</v>
      </c>
      <c r="J972" s="84">
        <v>6667</v>
      </c>
      <c r="K972" s="84">
        <v>7165</v>
      </c>
      <c r="L972" s="84"/>
      <c r="M972" s="84"/>
      <c r="N972" s="56">
        <v>8</v>
      </c>
      <c r="O972" s="84">
        <v>28</v>
      </c>
      <c r="P972" s="84">
        <v>831</v>
      </c>
      <c r="Q972" s="84">
        <v>209</v>
      </c>
      <c r="R972" s="84">
        <v>0</v>
      </c>
      <c r="S972" s="84">
        <v>431</v>
      </c>
      <c r="T972" s="84">
        <v>0</v>
      </c>
      <c r="U972" s="84">
        <v>302</v>
      </c>
      <c r="V972" s="84">
        <v>0</v>
      </c>
      <c r="W972" s="84">
        <v>510</v>
      </c>
      <c r="X972" s="84">
        <v>0</v>
      </c>
      <c r="Y972" s="84"/>
      <c r="Z972" s="84"/>
      <c r="AA972" s="56">
        <v>8</v>
      </c>
      <c r="AB972" s="110"/>
    </row>
    <row r="973" spans="1:30" x14ac:dyDescent="0.2">
      <c r="A973" s="56">
        <v>9</v>
      </c>
      <c r="B973" s="84">
        <v>337</v>
      </c>
      <c r="C973" s="84">
        <v>337</v>
      </c>
      <c r="D973" s="84">
        <v>341</v>
      </c>
      <c r="E973" s="84">
        <v>345</v>
      </c>
      <c r="F973" s="84">
        <v>345</v>
      </c>
      <c r="G973" s="84">
        <v>1061</v>
      </c>
      <c r="H973" s="84">
        <v>1082</v>
      </c>
      <c r="I973" s="84">
        <v>1006</v>
      </c>
      <c r="J973" s="84">
        <v>262</v>
      </c>
      <c r="K973" s="84">
        <v>262</v>
      </c>
      <c r="L973" s="84"/>
      <c r="M973" s="84"/>
      <c r="N973" s="56">
        <v>9</v>
      </c>
      <c r="O973" s="84">
        <v>337</v>
      </c>
      <c r="P973" s="84">
        <v>0</v>
      </c>
      <c r="Q973" s="84">
        <v>0</v>
      </c>
      <c r="R973" s="84">
        <v>0</v>
      </c>
      <c r="S973" s="84">
        <v>0</v>
      </c>
      <c r="T973" s="84">
        <v>660</v>
      </c>
      <c r="U973" s="84">
        <v>0</v>
      </c>
      <c r="V973" s="84">
        <v>0</v>
      </c>
      <c r="W973" s="84">
        <v>0</v>
      </c>
      <c r="X973" s="84">
        <v>0</v>
      </c>
      <c r="Y973" s="84"/>
      <c r="Z973" s="84"/>
      <c r="AA973" s="56">
        <v>9</v>
      </c>
      <c r="AB973" s="110"/>
    </row>
    <row r="974" spans="1:30" x14ac:dyDescent="0.2">
      <c r="A974" s="56">
        <v>10</v>
      </c>
      <c r="B974" s="84">
        <v>0</v>
      </c>
      <c r="C974" s="84">
        <v>0</v>
      </c>
      <c r="D974" s="84">
        <v>1</v>
      </c>
      <c r="E974" s="84">
        <v>3</v>
      </c>
      <c r="F974" s="84">
        <v>72</v>
      </c>
      <c r="G974" s="84">
        <v>83</v>
      </c>
      <c r="H974" s="84">
        <v>294</v>
      </c>
      <c r="I974" s="84">
        <v>204</v>
      </c>
      <c r="J974" s="84">
        <v>1051</v>
      </c>
      <c r="K974" s="84">
        <v>1055</v>
      </c>
      <c r="L974" s="84"/>
      <c r="M974" s="84"/>
      <c r="N974" s="56">
        <v>10</v>
      </c>
      <c r="O974" s="84">
        <v>0</v>
      </c>
      <c r="P974" s="84">
        <v>0</v>
      </c>
      <c r="Q974" s="84">
        <v>0</v>
      </c>
      <c r="R974" s="84">
        <v>0</v>
      </c>
      <c r="S974" s="84">
        <v>154</v>
      </c>
      <c r="T974" s="84">
        <v>0</v>
      </c>
      <c r="U974" s="84">
        <v>210</v>
      </c>
      <c r="V974" s="84">
        <v>0</v>
      </c>
      <c r="W974" s="84">
        <v>847</v>
      </c>
      <c r="X974" s="84">
        <v>0</v>
      </c>
      <c r="Y974" s="84"/>
      <c r="Z974" s="84"/>
      <c r="AA974" s="56">
        <v>10</v>
      </c>
      <c r="AB974" s="110"/>
    </row>
    <row r="975" spans="1:30" x14ac:dyDescent="0.2">
      <c r="A975" s="56">
        <v>11</v>
      </c>
      <c r="B975" s="84">
        <v>0</v>
      </c>
      <c r="C975" s="84">
        <v>0</v>
      </c>
      <c r="D975" s="84">
        <v>3281</v>
      </c>
      <c r="E975" s="84">
        <v>7755</v>
      </c>
      <c r="F975" s="84">
        <v>13342</v>
      </c>
      <c r="G975" s="84">
        <v>22074</v>
      </c>
      <c r="H975" s="84">
        <v>32360</v>
      </c>
      <c r="I975" s="84">
        <v>40425</v>
      </c>
      <c r="J975" s="84">
        <v>45398</v>
      </c>
      <c r="K975" s="84">
        <v>47920</v>
      </c>
      <c r="L975" s="84"/>
      <c r="M975" s="84"/>
      <c r="N975" s="56">
        <v>11</v>
      </c>
      <c r="O975" s="84">
        <v>0</v>
      </c>
      <c r="P975" s="84">
        <v>0</v>
      </c>
      <c r="Q975" s="84">
        <v>0</v>
      </c>
      <c r="R975" s="84">
        <v>0</v>
      </c>
      <c r="S975" s="84">
        <v>0</v>
      </c>
      <c r="T975" s="84">
        <v>0</v>
      </c>
      <c r="U975" s="84">
        <v>0</v>
      </c>
      <c r="V975" s="84">
        <v>0</v>
      </c>
      <c r="W975" s="84">
        <v>0</v>
      </c>
      <c r="X975" s="84">
        <v>0</v>
      </c>
      <c r="Y975" s="84"/>
      <c r="Z975" s="84"/>
      <c r="AA975" s="56">
        <v>11</v>
      </c>
      <c r="AB975" s="110"/>
    </row>
    <row r="976" spans="1:30" x14ac:dyDescent="0.2">
      <c r="A976" s="56">
        <v>12</v>
      </c>
      <c r="B976" s="84">
        <v>0</v>
      </c>
      <c r="C976" s="84">
        <v>0</v>
      </c>
      <c r="D976" s="84">
        <v>496</v>
      </c>
      <c r="E976" s="84">
        <v>805</v>
      </c>
      <c r="F976" s="84">
        <v>1361</v>
      </c>
      <c r="G976" s="84">
        <v>1781</v>
      </c>
      <c r="H976" s="84">
        <v>3765</v>
      </c>
      <c r="I976" s="84">
        <v>4823</v>
      </c>
      <c r="J976" s="84">
        <v>5041</v>
      </c>
      <c r="K976" s="84">
        <v>5628</v>
      </c>
      <c r="L976" s="84"/>
      <c r="M976" s="84"/>
      <c r="N976" s="56">
        <v>12</v>
      </c>
      <c r="O976" s="84">
        <v>0</v>
      </c>
      <c r="P976" s="84">
        <v>0</v>
      </c>
      <c r="Q976" s="84">
        <v>181</v>
      </c>
      <c r="R976" s="84">
        <v>131</v>
      </c>
      <c r="S976" s="84">
        <v>184</v>
      </c>
      <c r="T976" s="84">
        <v>0</v>
      </c>
      <c r="U976" s="84">
        <v>1174</v>
      </c>
      <c r="V976" s="84">
        <v>0</v>
      </c>
      <c r="W976" s="84">
        <v>0</v>
      </c>
      <c r="X976" s="84">
        <v>380</v>
      </c>
      <c r="Y976" s="84"/>
      <c r="Z976" s="84"/>
      <c r="AA976" s="56">
        <v>12</v>
      </c>
      <c r="AB976" s="110"/>
    </row>
    <row r="977" spans="1:28" x14ac:dyDescent="0.2">
      <c r="A977" s="56">
        <v>13</v>
      </c>
      <c r="B977" s="84">
        <v>0</v>
      </c>
      <c r="C977" s="84">
        <v>0</v>
      </c>
      <c r="D977" s="84">
        <v>162</v>
      </c>
      <c r="E977" s="84">
        <v>250</v>
      </c>
      <c r="F977" s="84">
        <v>768</v>
      </c>
      <c r="G977" s="84">
        <v>1054</v>
      </c>
      <c r="H977" s="84">
        <v>1199</v>
      </c>
      <c r="I977" s="84">
        <v>1312</v>
      </c>
      <c r="J977" s="84">
        <v>1432</v>
      </c>
      <c r="K977" s="84">
        <v>1904</v>
      </c>
      <c r="L977" s="84"/>
      <c r="M977" s="84"/>
      <c r="N977" s="56">
        <v>13</v>
      </c>
      <c r="O977" s="84">
        <v>0</v>
      </c>
      <c r="P977" s="84">
        <v>0</v>
      </c>
      <c r="Q977" s="84">
        <v>71</v>
      </c>
      <c r="R977" s="84">
        <v>0</v>
      </c>
      <c r="S977" s="84">
        <v>495</v>
      </c>
      <c r="T977" s="84">
        <v>250</v>
      </c>
      <c r="U977" s="84">
        <v>0</v>
      </c>
      <c r="V977" s="84">
        <v>0</v>
      </c>
      <c r="W977" s="84">
        <v>0</v>
      </c>
      <c r="X977" s="84">
        <v>387</v>
      </c>
      <c r="Y977" s="84"/>
      <c r="Z977" s="84"/>
      <c r="AA977" s="56">
        <v>13</v>
      </c>
      <c r="AB977" s="110"/>
    </row>
    <row r="978" spans="1:28" x14ac:dyDescent="0.2">
      <c r="A978" s="56">
        <v>14</v>
      </c>
      <c r="B978" s="84">
        <v>2770</v>
      </c>
      <c r="C978" s="84">
        <v>2770</v>
      </c>
      <c r="D978" s="84">
        <v>3322</v>
      </c>
      <c r="E978" s="84">
        <v>4954</v>
      </c>
      <c r="F978" s="84">
        <v>6610</v>
      </c>
      <c r="G978" s="84">
        <v>9052</v>
      </c>
      <c r="H978" s="84">
        <v>10232</v>
      </c>
      <c r="I978" s="84">
        <v>11824</v>
      </c>
      <c r="J978" s="84">
        <v>13226</v>
      </c>
      <c r="K978" s="84">
        <v>17729</v>
      </c>
      <c r="L978" s="84"/>
      <c r="M978" s="84"/>
      <c r="N978" s="56">
        <v>14</v>
      </c>
      <c r="O978" s="84">
        <v>2770</v>
      </c>
      <c r="P978" s="84">
        <v>0</v>
      </c>
      <c r="Q978" s="84">
        <v>544</v>
      </c>
      <c r="R978" s="84">
        <v>202</v>
      </c>
      <c r="S978" s="84">
        <v>0</v>
      </c>
      <c r="T978" s="84">
        <v>1034</v>
      </c>
      <c r="U978" s="84">
        <v>330</v>
      </c>
      <c r="V978" s="84">
        <v>243</v>
      </c>
      <c r="W978" s="84">
        <v>751</v>
      </c>
      <c r="X978" s="84">
        <v>0</v>
      </c>
      <c r="Y978" s="84"/>
      <c r="Z978" s="84"/>
      <c r="AA978" s="56">
        <v>14</v>
      </c>
      <c r="AB978" s="110"/>
    </row>
    <row r="979" spans="1:28" x14ac:dyDescent="0.2">
      <c r="A979" s="56">
        <v>15</v>
      </c>
      <c r="B979" s="84">
        <v>4597</v>
      </c>
      <c r="C979" s="84">
        <v>4597</v>
      </c>
      <c r="D979" s="84">
        <v>5976</v>
      </c>
      <c r="E979" s="84">
        <v>6864</v>
      </c>
      <c r="F979" s="84">
        <v>8882</v>
      </c>
      <c r="G979" s="84">
        <v>11470</v>
      </c>
      <c r="H979" s="84">
        <v>11932</v>
      </c>
      <c r="I979" s="84">
        <v>12977</v>
      </c>
      <c r="J979" s="84">
        <v>15334</v>
      </c>
      <c r="K979" s="84">
        <v>16596</v>
      </c>
      <c r="L979" s="84"/>
      <c r="M979" s="84"/>
      <c r="N979" s="56">
        <v>15</v>
      </c>
      <c r="O979" s="84">
        <v>4597</v>
      </c>
      <c r="P979" s="84">
        <v>0</v>
      </c>
      <c r="Q979" s="84">
        <v>836</v>
      </c>
      <c r="R979" s="84">
        <v>350</v>
      </c>
      <c r="S979" s="84">
        <v>0</v>
      </c>
      <c r="T979" s="84">
        <v>1875</v>
      </c>
      <c r="U979" s="84">
        <v>0</v>
      </c>
      <c r="V979" s="84">
        <v>0</v>
      </c>
      <c r="W979" s="84">
        <v>1509</v>
      </c>
      <c r="X979" s="84">
        <v>941</v>
      </c>
      <c r="Y979" s="84"/>
      <c r="Z979" s="84"/>
      <c r="AA979" s="56">
        <v>15</v>
      </c>
      <c r="AB979" s="110"/>
    </row>
    <row r="980" spans="1:28" x14ac:dyDescent="0.2">
      <c r="A980" s="56">
        <v>16</v>
      </c>
      <c r="B980" s="84">
        <v>0</v>
      </c>
      <c r="C980" s="84">
        <v>361</v>
      </c>
      <c r="D980" s="84">
        <v>361</v>
      </c>
      <c r="E980" s="84">
        <v>1569</v>
      </c>
      <c r="F980" s="84">
        <v>1706</v>
      </c>
      <c r="G980" s="84">
        <v>1896</v>
      </c>
      <c r="H980" s="84">
        <v>2374</v>
      </c>
      <c r="I980" s="84">
        <v>3633</v>
      </c>
      <c r="J980" s="84">
        <v>4550</v>
      </c>
      <c r="K980" s="84">
        <v>5941</v>
      </c>
      <c r="L980" s="84"/>
      <c r="M980" s="84"/>
      <c r="N980" s="56">
        <v>16</v>
      </c>
      <c r="O980" s="84">
        <v>0</v>
      </c>
      <c r="P980" s="84">
        <v>361</v>
      </c>
      <c r="Q980" s="84">
        <v>0</v>
      </c>
      <c r="R980" s="84">
        <v>1109</v>
      </c>
      <c r="S980" s="84">
        <v>0</v>
      </c>
      <c r="T980" s="84">
        <v>0</v>
      </c>
      <c r="U980" s="84">
        <v>0</v>
      </c>
      <c r="V980" s="84">
        <v>0</v>
      </c>
      <c r="W980" s="84">
        <v>0</v>
      </c>
      <c r="X980" s="84">
        <v>0</v>
      </c>
      <c r="Y980" s="84"/>
      <c r="Z980" s="84"/>
      <c r="AA980" s="56">
        <v>16</v>
      </c>
      <c r="AB980" s="110"/>
    </row>
    <row r="981" spans="1:28" x14ac:dyDescent="0.2">
      <c r="A981" s="56">
        <v>17</v>
      </c>
      <c r="B981" s="84">
        <v>1015</v>
      </c>
      <c r="C981" s="84">
        <v>1015</v>
      </c>
      <c r="D981" s="84">
        <v>2693</v>
      </c>
      <c r="E981" s="84">
        <v>4545</v>
      </c>
      <c r="F981" s="84">
        <v>4735</v>
      </c>
      <c r="G981" s="84">
        <v>5735</v>
      </c>
      <c r="H981" s="84">
        <v>7054</v>
      </c>
      <c r="I981" s="84">
        <v>7260</v>
      </c>
      <c r="J981" s="84">
        <v>7411</v>
      </c>
      <c r="K981" s="84">
        <v>7430</v>
      </c>
      <c r="L981" s="84"/>
      <c r="M981" s="84"/>
      <c r="N981" s="56">
        <v>17</v>
      </c>
      <c r="O981" s="84">
        <v>1015</v>
      </c>
      <c r="P981" s="84">
        <v>0</v>
      </c>
      <c r="Q981" s="84">
        <v>380</v>
      </c>
      <c r="R981" s="84">
        <v>1303</v>
      </c>
      <c r="S981" s="84">
        <v>0</v>
      </c>
      <c r="T981" s="84">
        <v>0</v>
      </c>
      <c r="U981" s="84">
        <v>675</v>
      </c>
      <c r="V981" s="84">
        <v>0</v>
      </c>
      <c r="W981" s="84">
        <v>0</v>
      </c>
      <c r="X981" s="84">
        <v>0</v>
      </c>
      <c r="Y981" s="84"/>
      <c r="Z981" s="84"/>
      <c r="AA981" s="56">
        <v>17</v>
      </c>
      <c r="AB981" s="110"/>
    </row>
    <row r="982" spans="1:28" x14ac:dyDescent="0.2">
      <c r="A982" s="56">
        <v>18</v>
      </c>
      <c r="B982" s="84">
        <v>0</v>
      </c>
      <c r="C982" s="84">
        <v>0</v>
      </c>
      <c r="D982" s="84">
        <v>93</v>
      </c>
      <c r="E982" s="84">
        <v>298</v>
      </c>
      <c r="F982" s="84">
        <v>351</v>
      </c>
      <c r="G982" s="84">
        <v>460</v>
      </c>
      <c r="H982" s="84">
        <v>565</v>
      </c>
      <c r="I982" s="84">
        <v>617</v>
      </c>
      <c r="J982" s="84">
        <v>696</v>
      </c>
      <c r="K982" s="84">
        <v>891</v>
      </c>
      <c r="L982" s="84"/>
      <c r="M982" s="84"/>
      <c r="N982" s="56">
        <v>18</v>
      </c>
      <c r="O982" s="84">
        <v>0</v>
      </c>
      <c r="P982" s="84">
        <v>0</v>
      </c>
      <c r="Q982" s="84">
        <v>0</v>
      </c>
      <c r="R982" s="84">
        <v>0</v>
      </c>
      <c r="S982" s="84">
        <v>0</v>
      </c>
      <c r="T982" s="84">
        <v>0</v>
      </c>
      <c r="U982" s="84">
        <v>0</v>
      </c>
      <c r="V982" s="84">
        <v>0</v>
      </c>
      <c r="W982" s="84">
        <v>0</v>
      </c>
      <c r="X982" s="84">
        <v>0</v>
      </c>
      <c r="Y982" s="84"/>
      <c r="Z982" s="84"/>
      <c r="AA982" s="56">
        <v>18</v>
      </c>
      <c r="AB982" s="110"/>
    </row>
    <row r="983" spans="1:28" x14ac:dyDescent="0.2">
      <c r="A983" s="56">
        <v>19</v>
      </c>
      <c r="B983" s="84">
        <v>1</v>
      </c>
      <c r="C983" s="84">
        <v>1</v>
      </c>
      <c r="D983" s="84">
        <v>8</v>
      </c>
      <c r="E983" s="84">
        <v>8</v>
      </c>
      <c r="F983" s="84">
        <v>8</v>
      </c>
      <c r="G983" s="84">
        <v>25</v>
      </c>
      <c r="H983" s="84">
        <v>25</v>
      </c>
      <c r="I983" s="84">
        <v>25</v>
      </c>
      <c r="J983" s="84">
        <v>25</v>
      </c>
      <c r="K983" s="84">
        <v>25</v>
      </c>
      <c r="L983" s="84"/>
      <c r="M983" s="84"/>
      <c r="N983" s="56">
        <v>19</v>
      </c>
      <c r="O983" s="84">
        <v>1</v>
      </c>
      <c r="P983" s="84">
        <v>0</v>
      </c>
      <c r="Q983" s="84">
        <v>0</v>
      </c>
      <c r="R983" s="84">
        <v>0</v>
      </c>
      <c r="S983" s="84">
        <v>0</v>
      </c>
      <c r="T983" s="84">
        <v>0</v>
      </c>
      <c r="U983" s="84">
        <v>0</v>
      </c>
      <c r="V983" s="84">
        <v>0</v>
      </c>
      <c r="W983" s="84">
        <v>0</v>
      </c>
      <c r="X983" s="84">
        <v>0</v>
      </c>
      <c r="Y983" s="84"/>
      <c r="Z983" s="84"/>
      <c r="AA983" s="56">
        <v>19</v>
      </c>
      <c r="AB983" s="110"/>
    </row>
    <row r="984" spans="1:28" x14ac:dyDescent="0.2">
      <c r="A984" s="56">
        <v>20</v>
      </c>
      <c r="B984" s="84">
        <v>1</v>
      </c>
      <c r="C984" s="84">
        <v>71</v>
      </c>
      <c r="D984" s="84">
        <v>148</v>
      </c>
      <c r="E984" s="84">
        <v>248</v>
      </c>
      <c r="F984" s="84">
        <v>165</v>
      </c>
      <c r="G984" s="84">
        <v>181</v>
      </c>
      <c r="H984" s="84">
        <v>232</v>
      </c>
      <c r="I984" s="84">
        <v>258</v>
      </c>
      <c r="J984" s="84">
        <v>272</v>
      </c>
      <c r="K984" s="84">
        <v>281</v>
      </c>
      <c r="L984" s="84"/>
      <c r="M984" s="84"/>
      <c r="N984" s="56">
        <v>20</v>
      </c>
      <c r="O984" s="84">
        <v>1</v>
      </c>
      <c r="P984" s="84">
        <v>0</v>
      </c>
      <c r="Q984" s="84">
        <v>0</v>
      </c>
      <c r="R984" s="84">
        <v>0</v>
      </c>
      <c r="S984" s="84">
        <v>0</v>
      </c>
      <c r="T984" s="84">
        <v>0</v>
      </c>
      <c r="U984" s="84">
        <v>0</v>
      </c>
      <c r="V984" s="84">
        <v>0</v>
      </c>
      <c r="W984" s="84">
        <v>0</v>
      </c>
      <c r="X984" s="84">
        <v>0</v>
      </c>
      <c r="Y984" s="84"/>
      <c r="Z984" s="84"/>
      <c r="AA984" s="56">
        <v>20</v>
      </c>
      <c r="AB984" s="110"/>
    </row>
    <row r="985" spans="1:28" x14ac:dyDescent="0.2">
      <c r="A985" s="56">
        <v>21</v>
      </c>
      <c r="B985" s="84">
        <v>0</v>
      </c>
      <c r="C985" s="84">
        <v>0</v>
      </c>
      <c r="D985" s="84">
        <v>2</v>
      </c>
      <c r="E985" s="84">
        <v>994</v>
      </c>
      <c r="F985" s="84">
        <v>1090</v>
      </c>
      <c r="G985" s="84">
        <v>1192</v>
      </c>
      <c r="H985" s="84">
        <v>1194</v>
      </c>
      <c r="I985" s="84">
        <v>1198</v>
      </c>
      <c r="J985" s="84">
        <v>1476</v>
      </c>
      <c r="K985" s="84">
        <v>1522</v>
      </c>
      <c r="L985" s="84"/>
      <c r="M985" s="84"/>
      <c r="N985" s="56">
        <v>21</v>
      </c>
      <c r="O985" s="84">
        <v>0</v>
      </c>
      <c r="P985" s="84">
        <v>0</v>
      </c>
      <c r="Q985" s="84">
        <v>0</v>
      </c>
      <c r="R985" s="84">
        <v>694</v>
      </c>
      <c r="S985" s="84">
        <v>0</v>
      </c>
      <c r="T985" s="84">
        <v>0</v>
      </c>
      <c r="U985" s="84">
        <v>0</v>
      </c>
      <c r="V985" s="84">
        <v>0</v>
      </c>
      <c r="W985" s="84">
        <v>0</v>
      </c>
      <c r="X985" s="84">
        <v>0</v>
      </c>
      <c r="Y985" s="84"/>
      <c r="Z985" s="84"/>
      <c r="AA985" s="56">
        <v>21</v>
      </c>
      <c r="AB985" s="110"/>
    </row>
    <row r="986" spans="1:28" x14ac:dyDescent="0.2">
      <c r="A986" s="56">
        <v>22</v>
      </c>
      <c r="B986" s="84">
        <v>653</v>
      </c>
      <c r="C986" s="84">
        <v>1891</v>
      </c>
      <c r="D986" s="84">
        <v>2930</v>
      </c>
      <c r="E986" s="84">
        <v>5161</v>
      </c>
      <c r="F986" s="84">
        <v>7533</v>
      </c>
      <c r="G986" s="84">
        <v>7545</v>
      </c>
      <c r="H986" s="84">
        <v>8786</v>
      </c>
      <c r="I986" s="84">
        <v>9061</v>
      </c>
      <c r="J986" s="84">
        <v>11334</v>
      </c>
      <c r="K986" s="84">
        <v>15492</v>
      </c>
      <c r="L986" s="84"/>
      <c r="M986" s="84"/>
      <c r="N986" s="56">
        <v>22</v>
      </c>
      <c r="O986" s="84">
        <v>653</v>
      </c>
      <c r="P986" s="84">
        <v>1238</v>
      </c>
      <c r="Q986" s="84">
        <v>1039</v>
      </c>
      <c r="R986" s="84">
        <v>2010</v>
      </c>
      <c r="S986" s="84">
        <v>2370</v>
      </c>
      <c r="T986" s="84">
        <v>0</v>
      </c>
      <c r="U986" s="84">
        <v>1134</v>
      </c>
      <c r="V986" s="84">
        <v>0</v>
      </c>
      <c r="W986" s="84">
        <v>2242</v>
      </c>
      <c r="X986" s="84">
        <v>4128</v>
      </c>
      <c r="Y986" s="84"/>
      <c r="Z986" s="84"/>
      <c r="AA986" s="56">
        <v>22</v>
      </c>
      <c r="AB986" s="110"/>
    </row>
    <row r="987" spans="1:28" x14ac:dyDescent="0.2">
      <c r="A987" s="56">
        <v>23</v>
      </c>
      <c r="B987" s="84">
        <v>1758</v>
      </c>
      <c r="C987" s="84">
        <v>1758</v>
      </c>
      <c r="D987" s="84">
        <v>3325</v>
      </c>
      <c r="E987" s="84">
        <v>5127</v>
      </c>
      <c r="F987" s="84">
        <v>6278</v>
      </c>
      <c r="G987" s="84">
        <v>9596</v>
      </c>
      <c r="H987" s="84">
        <v>11294</v>
      </c>
      <c r="I987" s="84">
        <v>13171</v>
      </c>
      <c r="J987" s="84">
        <v>21894</v>
      </c>
      <c r="K987" s="84">
        <v>35663</v>
      </c>
      <c r="L987" s="84"/>
      <c r="M987" s="84"/>
      <c r="N987" s="56">
        <v>23</v>
      </c>
      <c r="O987" s="84">
        <v>1758</v>
      </c>
      <c r="P987" s="84">
        <v>0</v>
      </c>
      <c r="Q987" s="84">
        <v>124</v>
      </c>
      <c r="R987" s="84">
        <v>0</v>
      </c>
      <c r="S987" s="84">
        <v>0</v>
      </c>
      <c r="T987" s="84">
        <v>0</v>
      </c>
      <c r="U987" s="84">
        <v>0</v>
      </c>
      <c r="V987" s="84">
        <v>0</v>
      </c>
      <c r="W987" s="84">
        <v>0</v>
      </c>
      <c r="X987" s="84">
        <v>9</v>
      </c>
      <c r="Y987" s="84"/>
      <c r="Z987" s="84"/>
      <c r="AA987" s="56">
        <v>23</v>
      </c>
      <c r="AB987" s="110"/>
    </row>
    <row r="988" spans="1:28" x14ac:dyDescent="0.2">
      <c r="A988" s="56">
        <v>24</v>
      </c>
      <c r="B988" s="84">
        <v>212</v>
      </c>
      <c r="C988" s="84">
        <v>447</v>
      </c>
      <c r="D988" s="84">
        <v>740</v>
      </c>
      <c r="E988" s="84">
        <v>2300</v>
      </c>
      <c r="F988" s="84">
        <v>4447</v>
      </c>
      <c r="G988" s="84">
        <v>5593</v>
      </c>
      <c r="H988" s="84">
        <v>6165</v>
      </c>
      <c r="I988" s="84">
        <v>6773</v>
      </c>
      <c r="J988" s="84">
        <v>7022</v>
      </c>
      <c r="K988" s="84">
        <v>7662</v>
      </c>
      <c r="L988" s="84"/>
      <c r="M988" s="84"/>
      <c r="N988" s="56">
        <v>24</v>
      </c>
      <c r="O988" s="84">
        <v>212</v>
      </c>
      <c r="P988" s="84">
        <v>235</v>
      </c>
      <c r="Q988" s="84">
        <v>0</v>
      </c>
      <c r="R988" s="84">
        <v>118</v>
      </c>
      <c r="S988" s="84">
        <v>1768</v>
      </c>
      <c r="T988" s="84">
        <v>651</v>
      </c>
      <c r="U988" s="84">
        <v>428</v>
      </c>
      <c r="V988" s="84">
        <v>418</v>
      </c>
      <c r="W988" s="84">
        <v>301</v>
      </c>
      <c r="X988" s="84">
        <v>0</v>
      </c>
      <c r="Y988" s="84"/>
      <c r="Z988" s="84"/>
      <c r="AA988" s="56">
        <v>24</v>
      </c>
      <c r="AB988" s="110"/>
    </row>
    <row r="989" spans="1:28" x14ac:dyDescent="0.2">
      <c r="A989" s="72" t="s">
        <v>2</v>
      </c>
      <c r="B989" s="84">
        <v>11372</v>
      </c>
      <c r="C989" s="84">
        <v>14809</v>
      </c>
      <c r="D989" s="84">
        <v>26956</v>
      </c>
      <c r="E989" s="84">
        <v>51052</v>
      </c>
      <c r="F989" s="84">
        <v>69014</v>
      </c>
      <c r="G989" s="84">
        <v>92209</v>
      </c>
      <c r="H989" s="84">
        <v>113046</v>
      </c>
      <c r="I989" s="84">
        <v>129966</v>
      </c>
      <c r="J989" s="84">
        <v>154181</v>
      </c>
      <c r="K989" s="84">
        <v>185282</v>
      </c>
      <c r="L989" s="84"/>
      <c r="M989" s="84"/>
      <c r="N989" s="72" t="s">
        <v>2</v>
      </c>
      <c r="O989" s="84">
        <v>11372</v>
      </c>
      <c r="P989" s="84">
        <v>3367</v>
      </c>
      <c r="Q989" s="84">
        <v>3384</v>
      </c>
      <c r="R989" s="84">
        <v>11382</v>
      </c>
      <c r="S989" s="84">
        <v>5402</v>
      </c>
      <c r="T989" s="84">
        <v>4757</v>
      </c>
      <c r="U989" s="84">
        <v>4289</v>
      </c>
      <c r="V989" s="84">
        <v>1485</v>
      </c>
      <c r="W989" s="84">
        <v>6160</v>
      </c>
      <c r="X989" s="84">
        <v>5845</v>
      </c>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1</v>
      </c>
      <c r="C995" s="84">
        <v>1</v>
      </c>
      <c r="D995" s="84">
        <v>8</v>
      </c>
      <c r="E995" s="84">
        <v>30</v>
      </c>
      <c r="F995" s="84">
        <v>79</v>
      </c>
      <c r="G995" s="84">
        <v>127</v>
      </c>
      <c r="H995" s="84">
        <v>149</v>
      </c>
      <c r="I995" s="84">
        <v>157</v>
      </c>
      <c r="J995" s="84">
        <v>183</v>
      </c>
      <c r="K995" s="84">
        <v>210</v>
      </c>
      <c r="L995" s="84"/>
      <c r="M995" s="84"/>
      <c r="N995" s="140">
        <v>1</v>
      </c>
      <c r="O995" s="84">
        <v>1</v>
      </c>
      <c r="P995" s="84">
        <v>0</v>
      </c>
      <c r="Q995" s="84">
        <v>0</v>
      </c>
      <c r="R995" s="84">
        <v>0</v>
      </c>
      <c r="S995" s="84">
        <v>0</v>
      </c>
      <c r="T995" s="84">
        <v>0</v>
      </c>
      <c r="U995" s="84">
        <v>0</v>
      </c>
      <c r="V995" s="84">
        <v>1</v>
      </c>
      <c r="W995" s="84">
        <v>0</v>
      </c>
      <c r="X995" s="84">
        <v>0</v>
      </c>
      <c r="Y995" s="84"/>
      <c r="Z995" s="84"/>
      <c r="AA995" s="65">
        <v>1</v>
      </c>
    </row>
    <row r="996" spans="1:27" x14ac:dyDescent="0.2">
      <c r="A996" s="65">
        <v>2</v>
      </c>
      <c r="B996" s="84">
        <v>0</v>
      </c>
      <c r="C996" s="84">
        <v>0</v>
      </c>
      <c r="D996" s="84">
        <v>9</v>
      </c>
      <c r="E996" s="84">
        <v>15</v>
      </c>
      <c r="F996" s="84">
        <v>26</v>
      </c>
      <c r="G996" s="84">
        <v>57</v>
      </c>
      <c r="H996" s="84">
        <v>65</v>
      </c>
      <c r="I996" s="84">
        <v>70</v>
      </c>
      <c r="J996" s="84">
        <v>79</v>
      </c>
      <c r="K996" s="84">
        <v>87</v>
      </c>
      <c r="L996" s="84"/>
      <c r="M996" s="84"/>
      <c r="N996" s="140">
        <v>2</v>
      </c>
      <c r="O996" s="84">
        <v>0</v>
      </c>
      <c r="P996" s="84">
        <v>0</v>
      </c>
      <c r="Q996" s="84">
        <v>0</v>
      </c>
      <c r="R996" s="84">
        <v>0</v>
      </c>
      <c r="S996" s="84">
        <v>0</v>
      </c>
      <c r="T996" s="84">
        <v>0</v>
      </c>
      <c r="U996" s="84">
        <v>0</v>
      </c>
      <c r="V996" s="84">
        <v>0</v>
      </c>
      <c r="W996" s="84">
        <v>0</v>
      </c>
      <c r="X996" s="84">
        <v>0</v>
      </c>
      <c r="Y996" s="84"/>
      <c r="Z996" s="84"/>
      <c r="AA996" s="65">
        <v>2</v>
      </c>
    </row>
    <row r="997" spans="1:27" x14ac:dyDescent="0.2">
      <c r="A997" s="65">
        <v>3</v>
      </c>
      <c r="B997" s="84">
        <v>0</v>
      </c>
      <c r="C997" s="84">
        <v>1</v>
      </c>
      <c r="D997" s="84">
        <v>3</v>
      </c>
      <c r="E997" s="84">
        <v>5</v>
      </c>
      <c r="F997" s="84">
        <v>6</v>
      </c>
      <c r="G997" s="84">
        <v>11</v>
      </c>
      <c r="H997" s="84">
        <v>13</v>
      </c>
      <c r="I997" s="84">
        <v>19</v>
      </c>
      <c r="J997" s="84">
        <v>25</v>
      </c>
      <c r="K997" s="84">
        <v>34</v>
      </c>
      <c r="L997" s="84"/>
      <c r="M997" s="84"/>
      <c r="N997" s="140">
        <v>3</v>
      </c>
      <c r="O997" s="84">
        <v>0</v>
      </c>
      <c r="P997" s="84">
        <v>1</v>
      </c>
      <c r="Q997" s="84">
        <v>0</v>
      </c>
      <c r="R997" s="84">
        <v>0</v>
      </c>
      <c r="S997" s="84">
        <v>0</v>
      </c>
      <c r="T997" s="84">
        <v>0</v>
      </c>
      <c r="U997" s="84">
        <v>0</v>
      </c>
      <c r="V997" s="84">
        <v>0</v>
      </c>
      <c r="W997" s="84">
        <v>0</v>
      </c>
      <c r="X997" s="84">
        <v>0</v>
      </c>
      <c r="Y997" s="84"/>
      <c r="Z997" s="84"/>
      <c r="AA997" s="65">
        <v>3</v>
      </c>
    </row>
    <row r="998" spans="1:27" x14ac:dyDescent="0.2">
      <c r="A998" s="65">
        <v>4</v>
      </c>
      <c r="B998" s="84">
        <v>3</v>
      </c>
      <c r="C998" s="84">
        <v>4</v>
      </c>
      <c r="D998" s="84">
        <v>33</v>
      </c>
      <c r="E998" s="84">
        <v>46</v>
      </c>
      <c r="F998" s="84">
        <v>71</v>
      </c>
      <c r="G998" s="84">
        <v>91</v>
      </c>
      <c r="H998" s="84">
        <v>115</v>
      </c>
      <c r="I998" s="84">
        <v>108</v>
      </c>
      <c r="J998" s="84">
        <v>121</v>
      </c>
      <c r="K998" s="84">
        <v>139</v>
      </c>
      <c r="L998" s="84"/>
      <c r="M998" s="84"/>
      <c r="N998" s="140">
        <v>4</v>
      </c>
      <c r="O998" s="84">
        <v>3</v>
      </c>
      <c r="P998" s="84">
        <v>1</v>
      </c>
      <c r="Q998" s="84">
        <v>0</v>
      </c>
      <c r="R998" s="84">
        <v>0</v>
      </c>
      <c r="S998" s="84">
        <v>0</v>
      </c>
      <c r="T998" s="84">
        <v>0</v>
      </c>
      <c r="U998" s="84">
        <v>1</v>
      </c>
      <c r="V998" s="84">
        <v>0</v>
      </c>
      <c r="W998" s="84">
        <v>0</v>
      </c>
      <c r="X998" s="84">
        <v>0</v>
      </c>
      <c r="Y998" s="84"/>
      <c r="Z998" s="84"/>
      <c r="AA998" s="65">
        <v>4</v>
      </c>
    </row>
    <row r="999" spans="1:27" x14ac:dyDescent="0.2">
      <c r="A999" s="65">
        <v>5</v>
      </c>
      <c r="B999" s="84">
        <v>2</v>
      </c>
      <c r="C999" s="84">
        <v>2</v>
      </c>
      <c r="D999" s="84">
        <v>13</v>
      </c>
      <c r="E999" s="84">
        <v>109</v>
      </c>
      <c r="F999" s="84">
        <v>183</v>
      </c>
      <c r="G999" s="84">
        <v>700</v>
      </c>
      <c r="H999" s="84">
        <v>786</v>
      </c>
      <c r="I999" s="84">
        <v>818</v>
      </c>
      <c r="J999" s="84">
        <v>839</v>
      </c>
      <c r="K999" s="84">
        <v>850</v>
      </c>
      <c r="L999" s="84"/>
      <c r="M999" s="84"/>
      <c r="N999" s="140">
        <v>5</v>
      </c>
      <c r="O999" s="84">
        <v>2</v>
      </c>
      <c r="P999" s="84">
        <v>0</v>
      </c>
      <c r="Q999" s="84">
        <v>0</v>
      </c>
      <c r="R999" s="84">
        <v>8</v>
      </c>
      <c r="S999" s="84">
        <v>0</v>
      </c>
      <c r="T999" s="84">
        <v>0</v>
      </c>
      <c r="U999" s="84">
        <v>0</v>
      </c>
      <c r="V999" s="84">
        <v>0</v>
      </c>
      <c r="W999" s="84">
        <v>0</v>
      </c>
      <c r="X999" s="84">
        <v>0</v>
      </c>
      <c r="Y999" s="84"/>
      <c r="Z999" s="84"/>
      <c r="AA999" s="65">
        <v>5</v>
      </c>
    </row>
    <row r="1000" spans="1:27" x14ac:dyDescent="0.2">
      <c r="A1000" s="65">
        <v>6</v>
      </c>
      <c r="B1000" s="84">
        <v>1</v>
      </c>
      <c r="C1000" s="84">
        <v>1</v>
      </c>
      <c r="D1000" s="84">
        <v>4</v>
      </c>
      <c r="E1000" s="84">
        <v>13</v>
      </c>
      <c r="F1000" s="84">
        <v>23</v>
      </c>
      <c r="G1000" s="84">
        <v>35</v>
      </c>
      <c r="H1000" s="84">
        <v>40</v>
      </c>
      <c r="I1000" s="84">
        <v>41</v>
      </c>
      <c r="J1000" s="84">
        <v>47</v>
      </c>
      <c r="K1000" s="84">
        <v>62</v>
      </c>
      <c r="L1000" s="84"/>
      <c r="M1000" s="84"/>
      <c r="N1000" s="140">
        <v>6</v>
      </c>
      <c r="O1000" s="84">
        <v>1</v>
      </c>
      <c r="P1000" s="84">
        <v>0</v>
      </c>
      <c r="Q1000" s="84">
        <v>0</v>
      </c>
      <c r="R1000" s="84">
        <v>0</v>
      </c>
      <c r="S1000" s="84">
        <v>0</v>
      </c>
      <c r="T1000" s="84">
        <v>0</v>
      </c>
      <c r="U1000" s="84">
        <v>0</v>
      </c>
      <c r="V1000" s="84">
        <v>0</v>
      </c>
      <c r="W1000" s="84">
        <v>0</v>
      </c>
      <c r="X1000" s="84">
        <v>0</v>
      </c>
      <c r="Y1000" s="84"/>
      <c r="Z1000" s="84"/>
      <c r="AA1000" s="65">
        <v>6</v>
      </c>
    </row>
    <row r="1001" spans="1:27" x14ac:dyDescent="0.2">
      <c r="A1001" s="65">
        <v>7</v>
      </c>
      <c r="B1001" s="84">
        <v>0</v>
      </c>
      <c r="C1001" s="84">
        <v>0</v>
      </c>
      <c r="D1001" s="84">
        <v>2</v>
      </c>
      <c r="E1001" s="84">
        <v>6</v>
      </c>
      <c r="F1001" s="84">
        <v>15</v>
      </c>
      <c r="G1001" s="84">
        <v>19</v>
      </c>
      <c r="H1001" s="84">
        <v>30</v>
      </c>
      <c r="I1001" s="84">
        <v>33</v>
      </c>
      <c r="J1001" s="84">
        <v>36</v>
      </c>
      <c r="K1001" s="84">
        <v>39</v>
      </c>
      <c r="L1001" s="84"/>
      <c r="M1001" s="84"/>
      <c r="N1001" s="140">
        <v>7</v>
      </c>
      <c r="O1001" s="84">
        <v>0</v>
      </c>
      <c r="P1001" s="84">
        <v>0</v>
      </c>
      <c r="Q1001" s="84">
        <v>0</v>
      </c>
      <c r="R1001" s="84">
        <v>1</v>
      </c>
      <c r="S1001" s="84">
        <v>0</v>
      </c>
      <c r="T1001" s="84">
        <v>1</v>
      </c>
      <c r="U1001" s="84">
        <v>0</v>
      </c>
      <c r="V1001" s="84">
        <v>0</v>
      </c>
      <c r="W1001" s="84">
        <v>0</v>
      </c>
      <c r="X1001" s="84">
        <v>0</v>
      </c>
      <c r="Y1001" s="84"/>
      <c r="Z1001" s="84"/>
      <c r="AA1001" s="65">
        <v>7</v>
      </c>
    </row>
    <row r="1002" spans="1:27" x14ac:dyDescent="0.2">
      <c r="A1002" s="65">
        <v>8</v>
      </c>
      <c r="B1002" s="84">
        <v>2</v>
      </c>
      <c r="C1002" s="84">
        <v>3</v>
      </c>
      <c r="D1002" s="84">
        <v>12</v>
      </c>
      <c r="E1002" s="84">
        <v>76</v>
      </c>
      <c r="F1002" s="84">
        <v>170</v>
      </c>
      <c r="G1002" s="84">
        <v>275</v>
      </c>
      <c r="H1002" s="84">
        <v>306</v>
      </c>
      <c r="I1002" s="84">
        <v>386</v>
      </c>
      <c r="J1002" s="84">
        <v>462</v>
      </c>
      <c r="K1002" s="84">
        <v>526</v>
      </c>
      <c r="L1002" s="84"/>
      <c r="M1002" s="84"/>
      <c r="N1002" s="140">
        <v>8</v>
      </c>
      <c r="O1002" s="84">
        <v>2</v>
      </c>
      <c r="P1002" s="84">
        <v>1</v>
      </c>
      <c r="Q1002" s="84">
        <v>1</v>
      </c>
      <c r="R1002" s="84">
        <v>0</v>
      </c>
      <c r="S1002" s="84">
        <v>1</v>
      </c>
      <c r="T1002" s="84">
        <v>0</v>
      </c>
      <c r="U1002" s="84">
        <v>1</v>
      </c>
      <c r="V1002" s="84">
        <v>14</v>
      </c>
      <c r="W1002" s="84">
        <v>8</v>
      </c>
      <c r="X1002" s="84">
        <v>0</v>
      </c>
      <c r="Y1002" s="84"/>
      <c r="Z1002" s="84"/>
      <c r="AA1002" s="65">
        <v>8</v>
      </c>
    </row>
    <row r="1003" spans="1:27" x14ac:dyDescent="0.2">
      <c r="A1003" s="65">
        <v>9</v>
      </c>
      <c r="B1003" s="84">
        <v>22</v>
      </c>
      <c r="C1003" s="84">
        <v>22</v>
      </c>
      <c r="D1003" s="84">
        <v>38</v>
      </c>
      <c r="E1003" s="84">
        <v>40</v>
      </c>
      <c r="F1003" s="84">
        <v>43</v>
      </c>
      <c r="G1003" s="84">
        <v>58</v>
      </c>
      <c r="H1003" s="84">
        <v>71</v>
      </c>
      <c r="I1003" s="84">
        <v>93</v>
      </c>
      <c r="J1003" s="84">
        <v>134</v>
      </c>
      <c r="K1003" s="84">
        <v>136</v>
      </c>
      <c r="L1003" s="84"/>
      <c r="M1003" s="84"/>
      <c r="N1003" s="140">
        <v>9</v>
      </c>
      <c r="O1003" s="84">
        <v>22</v>
      </c>
      <c r="P1003" s="84">
        <v>0</v>
      </c>
      <c r="Q1003" s="84">
        <v>0</v>
      </c>
      <c r="R1003" s="84">
        <v>0</v>
      </c>
      <c r="S1003" s="84">
        <v>0</v>
      </c>
      <c r="T1003" s="84">
        <v>1</v>
      </c>
      <c r="U1003" s="84">
        <v>0</v>
      </c>
      <c r="V1003" s="84">
        <v>0</v>
      </c>
      <c r="W1003" s="84">
        <v>0</v>
      </c>
      <c r="X1003" s="84">
        <v>0</v>
      </c>
      <c r="Y1003" s="84"/>
      <c r="Z1003" s="84"/>
      <c r="AA1003" s="65">
        <v>9</v>
      </c>
    </row>
    <row r="1004" spans="1:27" x14ac:dyDescent="0.2">
      <c r="A1004" s="65">
        <v>10</v>
      </c>
      <c r="B1004" s="84">
        <v>0</v>
      </c>
      <c r="C1004" s="84">
        <v>0</v>
      </c>
      <c r="D1004" s="84">
        <v>10</v>
      </c>
      <c r="E1004" s="84">
        <v>37</v>
      </c>
      <c r="F1004" s="84">
        <v>77</v>
      </c>
      <c r="G1004" s="84">
        <v>101</v>
      </c>
      <c r="H1004" s="84">
        <v>132</v>
      </c>
      <c r="I1004" s="84">
        <v>157</v>
      </c>
      <c r="J1004" s="84">
        <v>175</v>
      </c>
      <c r="K1004" s="84">
        <v>203</v>
      </c>
      <c r="L1004" s="84"/>
      <c r="M1004" s="84"/>
      <c r="N1004" s="140">
        <v>10</v>
      </c>
      <c r="O1004" s="84">
        <v>0</v>
      </c>
      <c r="P1004" s="84">
        <v>0</v>
      </c>
      <c r="Q1004" s="84">
        <v>0</v>
      </c>
      <c r="R1004" s="84">
        <v>0</v>
      </c>
      <c r="S1004" s="84">
        <v>1</v>
      </c>
      <c r="T1004" s="84">
        <v>0</v>
      </c>
      <c r="U1004" s="84">
        <v>1</v>
      </c>
      <c r="V1004" s="84">
        <v>0</v>
      </c>
      <c r="W1004" s="84">
        <v>1</v>
      </c>
      <c r="X1004" s="84">
        <v>0</v>
      </c>
      <c r="Y1004" s="84"/>
      <c r="Z1004" s="84"/>
      <c r="AA1004" s="65">
        <v>10</v>
      </c>
    </row>
    <row r="1005" spans="1:27" x14ac:dyDescent="0.2">
      <c r="A1005" s="65">
        <v>11</v>
      </c>
      <c r="B1005" s="84">
        <v>0</v>
      </c>
      <c r="C1005" s="84">
        <v>0</v>
      </c>
      <c r="D1005" s="84">
        <v>40</v>
      </c>
      <c r="E1005" s="84">
        <v>99</v>
      </c>
      <c r="F1005" s="84">
        <v>174</v>
      </c>
      <c r="G1005" s="84">
        <v>306</v>
      </c>
      <c r="H1005" s="84">
        <v>419</v>
      </c>
      <c r="I1005" s="84">
        <v>524</v>
      </c>
      <c r="J1005" s="84">
        <v>574</v>
      </c>
      <c r="K1005" s="84">
        <v>613</v>
      </c>
      <c r="L1005" s="84"/>
      <c r="M1005" s="84"/>
      <c r="N1005" s="140">
        <v>11</v>
      </c>
      <c r="O1005" s="84">
        <v>0</v>
      </c>
      <c r="P1005" s="84">
        <v>0</v>
      </c>
      <c r="Q1005" s="84">
        <v>0</v>
      </c>
      <c r="R1005" s="84">
        <v>0</v>
      </c>
      <c r="S1005" s="84">
        <v>0</v>
      </c>
      <c r="T1005" s="84">
        <v>0</v>
      </c>
      <c r="U1005" s="84">
        <v>0</v>
      </c>
      <c r="V1005" s="84">
        <v>0</v>
      </c>
      <c r="W1005" s="84">
        <v>0</v>
      </c>
      <c r="X1005" s="84">
        <v>0</v>
      </c>
      <c r="Y1005" s="84"/>
      <c r="Z1005" s="84"/>
      <c r="AA1005" s="65">
        <v>11</v>
      </c>
    </row>
    <row r="1006" spans="1:27" x14ac:dyDescent="0.2">
      <c r="A1006" s="65">
        <v>12</v>
      </c>
      <c r="B1006" s="84">
        <v>20</v>
      </c>
      <c r="C1006" s="84">
        <v>20</v>
      </c>
      <c r="D1006" s="84">
        <v>92</v>
      </c>
      <c r="E1006" s="84">
        <v>158</v>
      </c>
      <c r="F1006" s="84">
        <v>266</v>
      </c>
      <c r="G1006" s="84">
        <v>366</v>
      </c>
      <c r="H1006" s="84">
        <v>456</v>
      </c>
      <c r="I1006" s="84">
        <v>566</v>
      </c>
      <c r="J1006" s="84">
        <v>619</v>
      </c>
      <c r="K1006" s="84">
        <v>720</v>
      </c>
      <c r="L1006" s="84"/>
      <c r="M1006" s="84"/>
      <c r="N1006" s="140">
        <v>12</v>
      </c>
      <c r="O1006" s="84">
        <v>20</v>
      </c>
      <c r="P1006" s="84">
        <v>0</v>
      </c>
      <c r="Q1006" s="84">
        <v>1</v>
      </c>
      <c r="R1006" s="84">
        <v>1</v>
      </c>
      <c r="S1006" s="84">
        <v>1</v>
      </c>
      <c r="T1006" s="84">
        <v>0</v>
      </c>
      <c r="U1006" s="84">
        <v>1</v>
      </c>
      <c r="V1006" s="84">
        <v>0</v>
      </c>
      <c r="W1006" s="84">
        <v>0</v>
      </c>
      <c r="X1006" s="84">
        <v>1</v>
      </c>
      <c r="Y1006" s="84"/>
      <c r="Z1006" s="84"/>
      <c r="AA1006" s="65">
        <v>12</v>
      </c>
    </row>
    <row r="1007" spans="1:27" x14ac:dyDescent="0.2">
      <c r="A1007" s="65">
        <v>13</v>
      </c>
      <c r="B1007" s="84">
        <v>1</v>
      </c>
      <c r="C1007" s="84">
        <v>1</v>
      </c>
      <c r="D1007" s="84">
        <v>6</v>
      </c>
      <c r="E1007" s="84">
        <v>28</v>
      </c>
      <c r="F1007" s="84">
        <v>43</v>
      </c>
      <c r="G1007" s="84">
        <v>80</v>
      </c>
      <c r="H1007" s="84">
        <v>114</v>
      </c>
      <c r="I1007" s="84">
        <v>145</v>
      </c>
      <c r="J1007" s="84">
        <v>180</v>
      </c>
      <c r="K1007" s="84">
        <v>202</v>
      </c>
      <c r="L1007" s="84"/>
      <c r="M1007" s="84"/>
      <c r="N1007" s="140">
        <v>13</v>
      </c>
      <c r="O1007" s="84">
        <v>1</v>
      </c>
      <c r="P1007" s="84">
        <v>0</v>
      </c>
      <c r="Q1007" s="84">
        <v>1</v>
      </c>
      <c r="R1007" s="84">
        <v>0</v>
      </c>
      <c r="S1007" s="84">
        <v>1</v>
      </c>
      <c r="T1007" s="84">
        <v>3</v>
      </c>
      <c r="U1007" s="84">
        <v>0</v>
      </c>
      <c r="V1007" s="84">
        <v>0</v>
      </c>
      <c r="W1007" s="84">
        <v>0</v>
      </c>
      <c r="X1007" s="84">
        <v>1</v>
      </c>
      <c r="Y1007" s="84"/>
      <c r="Z1007" s="84"/>
      <c r="AA1007" s="65">
        <v>13</v>
      </c>
    </row>
    <row r="1008" spans="1:27" x14ac:dyDescent="0.2">
      <c r="A1008" s="65">
        <v>14</v>
      </c>
      <c r="B1008" s="84">
        <v>8</v>
      </c>
      <c r="C1008" s="84">
        <v>8</v>
      </c>
      <c r="D1008" s="84">
        <v>84</v>
      </c>
      <c r="E1008" s="84">
        <v>251</v>
      </c>
      <c r="F1008" s="84">
        <v>376</v>
      </c>
      <c r="G1008" s="84">
        <v>453</v>
      </c>
      <c r="H1008" s="84">
        <v>550</v>
      </c>
      <c r="I1008" s="84">
        <v>649</v>
      </c>
      <c r="J1008" s="84">
        <v>778</v>
      </c>
      <c r="K1008" s="84">
        <v>971</v>
      </c>
      <c r="L1008" s="84"/>
      <c r="M1008" s="84"/>
      <c r="N1008" s="140">
        <v>14</v>
      </c>
      <c r="O1008" s="84">
        <v>8</v>
      </c>
      <c r="P1008" s="84">
        <v>0</v>
      </c>
      <c r="Q1008" s="84">
        <v>1</v>
      </c>
      <c r="R1008" s="84">
        <v>1</v>
      </c>
      <c r="S1008" s="84">
        <v>0</v>
      </c>
      <c r="T1008" s="84">
        <v>3</v>
      </c>
      <c r="U1008" s="84">
        <v>1</v>
      </c>
      <c r="V1008" s="84">
        <v>1</v>
      </c>
      <c r="W1008" s="84">
        <v>1</v>
      </c>
      <c r="X1008" s="84">
        <v>0</v>
      </c>
      <c r="Y1008" s="84"/>
      <c r="Z1008" s="84"/>
      <c r="AA1008" s="65">
        <v>14</v>
      </c>
    </row>
    <row r="1009" spans="1:34" x14ac:dyDescent="0.2">
      <c r="A1009" s="65">
        <v>15</v>
      </c>
      <c r="B1009" s="84">
        <v>5</v>
      </c>
      <c r="C1009" s="84">
        <v>5</v>
      </c>
      <c r="D1009" s="84">
        <v>86</v>
      </c>
      <c r="E1009" s="84">
        <v>229</v>
      </c>
      <c r="F1009" s="84">
        <v>381</v>
      </c>
      <c r="G1009" s="84">
        <v>548</v>
      </c>
      <c r="H1009" s="84">
        <v>657</v>
      </c>
      <c r="I1009" s="84">
        <v>795</v>
      </c>
      <c r="J1009" s="84">
        <v>1075</v>
      </c>
      <c r="K1009" s="84">
        <v>1133</v>
      </c>
      <c r="L1009" s="84"/>
      <c r="M1009" s="84"/>
      <c r="N1009" s="140">
        <v>15</v>
      </c>
      <c r="O1009" s="84">
        <v>5</v>
      </c>
      <c r="P1009" s="84">
        <v>0</v>
      </c>
      <c r="Q1009" s="84">
        <v>2</v>
      </c>
      <c r="R1009" s="84">
        <v>1</v>
      </c>
      <c r="S1009" s="84">
        <v>0</v>
      </c>
      <c r="T1009" s="84">
        <v>4</v>
      </c>
      <c r="U1009" s="84">
        <v>0</v>
      </c>
      <c r="V1009" s="84">
        <v>0</v>
      </c>
      <c r="W1009" s="84">
        <v>3</v>
      </c>
      <c r="X1009" s="84">
        <v>2</v>
      </c>
      <c r="Y1009" s="84"/>
      <c r="Z1009" s="84"/>
      <c r="AA1009" s="65">
        <v>15</v>
      </c>
    </row>
    <row r="1010" spans="1:34" x14ac:dyDescent="0.2">
      <c r="A1010" s="65">
        <v>16</v>
      </c>
      <c r="B1010" s="84">
        <v>0</v>
      </c>
      <c r="C1010" s="84">
        <v>1</v>
      </c>
      <c r="D1010" s="84">
        <v>1</v>
      </c>
      <c r="E1010" s="84">
        <v>33</v>
      </c>
      <c r="F1010" s="84">
        <v>56</v>
      </c>
      <c r="G1010" s="84">
        <v>85</v>
      </c>
      <c r="H1010" s="84">
        <v>120</v>
      </c>
      <c r="I1010" s="84">
        <v>169</v>
      </c>
      <c r="J1010" s="84">
        <v>208</v>
      </c>
      <c r="K1010" s="84">
        <v>263</v>
      </c>
      <c r="L1010" s="84"/>
      <c r="M1010" s="84"/>
      <c r="N1010" s="140">
        <v>16</v>
      </c>
      <c r="O1010" s="84">
        <v>0</v>
      </c>
      <c r="P1010" s="84">
        <v>1</v>
      </c>
      <c r="Q1010" s="84">
        <v>0</v>
      </c>
      <c r="R1010" s="84">
        <v>1</v>
      </c>
      <c r="S1010" s="84">
        <v>0</v>
      </c>
      <c r="T1010" s="84">
        <v>0</v>
      </c>
      <c r="U1010" s="84">
        <v>0</v>
      </c>
      <c r="V1010" s="84">
        <v>0</v>
      </c>
      <c r="W1010" s="84">
        <v>0</v>
      </c>
      <c r="X1010" s="84">
        <v>0</v>
      </c>
      <c r="Y1010" s="84"/>
      <c r="Z1010" s="84"/>
      <c r="AA1010" s="65">
        <v>16</v>
      </c>
    </row>
    <row r="1011" spans="1:34" x14ac:dyDescent="0.2">
      <c r="A1011" s="65">
        <v>17</v>
      </c>
      <c r="B1011" s="84">
        <v>4</v>
      </c>
      <c r="C1011" s="84">
        <v>4</v>
      </c>
      <c r="D1011" s="84">
        <v>20</v>
      </c>
      <c r="E1011" s="84">
        <v>71</v>
      </c>
      <c r="F1011" s="84">
        <v>92</v>
      </c>
      <c r="G1011" s="84">
        <v>252</v>
      </c>
      <c r="H1011" s="84">
        <v>465</v>
      </c>
      <c r="I1011" s="84">
        <v>494</v>
      </c>
      <c r="J1011" s="84">
        <v>518</v>
      </c>
      <c r="K1011" s="84">
        <v>537</v>
      </c>
      <c r="L1011" s="84"/>
      <c r="M1011" s="84"/>
      <c r="N1011" s="140">
        <v>17</v>
      </c>
      <c r="O1011" s="84">
        <v>4</v>
      </c>
      <c r="P1011" s="84">
        <v>0</v>
      </c>
      <c r="Q1011" s="84">
        <v>1</v>
      </c>
      <c r="R1011" s="84">
        <v>4</v>
      </c>
      <c r="S1011" s="84">
        <v>0</v>
      </c>
      <c r="T1011" s="84">
        <v>0</v>
      </c>
      <c r="U1011" s="84">
        <v>2</v>
      </c>
      <c r="V1011" s="84">
        <v>0</v>
      </c>
      <c r="W1011" s="84">
        <v>0</v>
      </c>
      <c r="X1011" s="84">
        <v>0</v>
      </c>
      <c r="Y1011" s="84"/>
      <c r="Z1011" s="84"/>
      <c r="AA1011" s="65">
        <v>17</v>
      </c>
    </row>
    <row r="1012" spans="1:34" x14ac:dyDescent="0.2">
      <c r="A1012" s="65">
        <v>18</v>
      </c>
      <c r="B1012" s="84">
        <v>3</v>
      </c>
      <c r="C1012" s="84">
        <v>3</v>
      </c>
      <c r="D1012" s="84">
        <v>51</v>
      </c>
      <c r="E1012" s="84">
        <v>89</v>
      </c>
      <c r="F1012" s="84">
        <v>108</v>
      </c>
      <c r="G1012" s="84">
        <v>148</v>
      </c>
      <c r="H1012" s="84">
        <v>176</v>
      </c>
      <c r="I1012" s="84">
        <v>199</v>
      </c>
      <c r="J1012" s="84">
        <v>215</v>
      </c>
      <c r="K1012" s="84">
        <v>248</v>
      </c>
      <c r="L1012" s="84"/>
      <c r="M1012" s="84"/>
      <c r="N1012" s="140">
        <v>18</v>
      </c>
      <c r="O1012" s="84">
        <v>3</v>
      </c>
      <c r="P1012" s="84">
        <v>0</v>
      </c>
      <c r="Q1012" s="84">
        <v>0</v>
      </c>
      <c r="R1012" s="84">
        <v>0</v>
      </c>
      <c r="S1012" s="84">
        <v>0</v>
      </c>
      <c r="T1012" s="84">
        <v>0</v>
      </c>
      <c r="U1012" s="84">
        <v>0</v>
      </c>
      <c r="V1012" s="84">
        <v>0</v>
      </c>
      <c r="W1012" s="84">
        <v>0</v>
      </c>
      <c r="X1012" s="84">
        <v>0</v>
      </c>
      <c r="Y1012" s="84"/>
      <c r="Z1012" s="84"/>
      <c r="AA1012" s="65">
        <v>18</v>
      </c>
    </row>
    <row r="1013" spans="1:34" x14ac:dyDescent="0.2">
      <c r="A1013" s="65">
        <v>19</v>
      </c>
      <c r="B1013" s="84">
        <v>2</v>
      </c>
      <c r="C1013" s="84">
        <v>2</v>
      </c>
      <c r="D1013" s="84">
        <v>19</v>
      </c>
      <c r="E1013" s="84">
        <v>21</v>
      </c>
      <c r="F1013" s="84">
        <v>40</v>
      </c>
      <c r="G1013" s="84">
        <v>64</v>
      </c>
      <c r="H1013" s="84">
        <v>72</v>
      </c>
      <c r="I1013" s="84">
        <v>80</v>
      </c>
      <c r="J1013" s="84">
        <v>88</v>
      </c>
      <c r="K1013" s="84">
        <v>98</v>
      </c>
      <c r="L1013" s="84"/>
      <c r="M1013" s="84"/>
      <c r="N1013" s="140">
        <v>19</v>
      </c>
      <c r="O1013" s="84">
        <v>2</v>
      </c>
      <c r="P1013" s="84">
        <v>0</v>
      </c>
      <c r="Q1013" s="84">
        <v>0</v>
      </c>
      <c r="R1013" s="84">
        <v>0</v>
      </c>
      <c r="S1013" s="84">
        <v>0</v>
      </c>
      <c r="T1013" s="84">
        <v>0</v>
      </c>
      <c r="U1013" s="84">
        <v>0</v>
      </c>
      <c r="V1013" s="84">
        <v>0</v>
      </c>
      <c r="W1013" s="84">
        <v>0</v>
      </c>
      <c r="X1013" s="84">
        <v>0</v>
      </c>
      <c r="Y1013" s="84"/>
      <c r="Z1013" s="84"/>
      <c r="AA1013" s="65">
        <v>19</v>
      </c>
    </row>
    <row r="1014" spans="1:34" x14ac:dyDescent="0.2">
      <c r="A1014" s="65">
        <v>20</v>
      </c>
      <c r="B1014" s="84">
        <v>2</v>
      </c>
      <c r="C1014" s="84">
        <v>3</v>
      </c>
      <c r="D1014" s="84">
        <v>9</v>
      </c>
      <c r="E1014" s="84">
        <v>22</v>
      </c>
      <c r="F1014" s="84">
        <v>43</v>
      </c>
      <c r="G1014" s="84">
        <v>62</v>
      </c>
      <c r="H1014" s="84">
        <v>88</v>
      </c>
      <c r="I1014" s="84">
        <v>118</v>
      </c>
      <c r="J1014" s="84">
        <v>150</v>
      </c>
      <c r="K1014" s="84">
        <v>194</v>
      </c>
      <c r="L1014" s="84"/>
      <c r="M1014" s="84"/>
      <c r="N1014" s="140">
        <v>20</v>
      </c>
      <c r="O1014" s="84">
        <v>2</v>
      </c>
      <c r="P1014" s="84">
        <v>0</v>
      </c>
      <c r="Q1014" s="84">
        <v>0</v>
      </c>
      <c r="R1014" s="84">
        <v>0</v>
      </c>
      <c r="S1014" s="84">
        <v>0</v>
      </c>
      <c r="T1014" s="84">
        <v>0</v>
      </c>
      <c r="U1014" s="84">
        <v>0</v>
      </c>
      <c r="V1014" s="84">
        <v>0</v>
      </c>
      <c r="W1014" s="84">
        <v>0</v>
      </c>
      <c r="X1014" s="84">
        <v>0</v>
      </c>
      <c r="Y1014" s="84"/>
      <c r="Z1014" s="84"/>
      <c r="AA1014" s="65">
        <v>20</v>
      </c>
    </row>
    <row r="1015" spans="1:34" x14ac:dyDescent="0.2">
      <c r="A1015" s="65">
        <v>21</v>
      </c>
      <c r="B1015" s="84">
        <v>4</v>
      </c>
      <c r="C1015" s="84">
        <v>4</v>
      </c>
      <c r="D1015" s="84">
        <v>31</v>
      </c>
      <c r="E1015" s="84">
        <v>129</v>
      </c>
      <c r="F1015" s="84">
        <v>158</v>
      </c>
      <c r="G1015" s="84">
        <v>191</v>
      </c>
      <c r="H1015" s="84">
        <v>213</v>
      </c>
      <c r="I1015" s="84">
        <v>241</v>
      </c>
      <c r="J1015" s="84">
        <v>264</v>
      </c>
      <c r="K1015" s="84">
        <v>298</v>
      </c>
      <c r="L1015" s="84"/>
      <c r="M1015" s="84"/>
      <c r="N1015" s="140">
        <v>21</v>
      </c>
      <c r="O1015" s="84">
        <v>4</v>
      </c>
      <c r="P1015" s="84">
        <v>0</v>
      </c>
      <c r="Q1015" s="84">
        <v>0</v>
      </c>
      <c r="R1015" s="84">
        <v>2</v>
      </c>
      <c r="S1015" s="84">
        <v>0</v>
      </c>
      <c r="T1015" s="84">
        <v>0</v>
      </c>
      <c r="U1015" s="84">
        <v>0</v>
      </c>
      <c r="V1015" s="84">
        <v>0</v>
      </c>
      <c r="W1015" s="84">
        <v>0</v>
      </c>
      <c r="X1015" s="84">
        <v>0</v>
      </c>
      <c r="Y1015" s="84"/>
      <c r="Z1015" s="84"/>
      <c r="AA1015" s="65">
        <v>21</v>
      </c>
    </row>
    <row r="1016" spans="1:34" x14ac:dyDescent="0.2">
      <c r="A1016" s="65">
        <v>22</v>
      </c>
      <c r="B1016" s="84">
        <v>12</v>
      </c>
      <c r="C1016" s="84">
        <v>14</v>
      </c>
      <c r="D1016" s="84">
        <v>40</v>
      </c>
      <c r="E1016" s="84">
        <v>115</v>
      </c>
      <c r="F1016" s="84">
        <v>258</v>
      </c>
      <c r="G1016" s="84">
        <v>348</v>
      </c>
      <c r="H1016" s="84">
        <v>410</v>
      </c>
      <c r="I1016" s="84">
        <v>473</v>
      </c>
      <c r="J1016" s="84">
        <v>531</v>
      </c>
      <c r="K1016" s="84">
        <v>615</v>
      </c>
      <c r="L1016" s="84"/>
      <c r="M1016" s="84"/>
      <c r="N1016" s="140">
        <v>22</v>
      </c>
      <c r="O1016" s="84">
        <v>12</v>
      </c>
      <c r="P1016" s="84">
        <v>2</v>
      </c>
      <c r="Q1016" s="84">
        <v>2</v>
      </c>
      <c r="R1016" s="84">
        <v>3</v>
      </c>
      <c r="S1016" s="84">
        <v>3</v>
      </c>
      <c r="T1016" s="84">
        <v>0</v>
      </c>
      <c r="U1016" s="84">
        <v>2</v>
      </c>
      <c r="V1016" s="84">
        <v>0</v>
      </c>
      <c r="W1016" s="84">
        <v>3</v>
      </c>
      <c r="X1016" s="84">
        <v>3</v>
      </c>
      <c r="Y1016" s="84"/>
      <c r="Z1016" s="84"/>
      <c r="AA1016" s="65">
        <v>22</v>
      </c>
    </row>
    <row r="1017" spans="1:34" x14ac:dyDescent="0.2">
      <c r="A1017" s="65">
        <v>23</v>
      </c>
      <c r="B1017" s="84">
        <v>3</v>
      </c>
      <c r="C1017" s="84">
        <v>3</v>
      </c>
      <c r="D1017" s="84">
        <v>163</v>
      </c>
      <c r="E1017" s="84">
        <v>320</v>
      </c>
      <c r="F1017" s="84">
        <v>463</v>
      </c>
      <c r="G1017" s="84">
        <v>725</v>
      </c>
      <c r="H1017" s="84">
        <v>958</v>
      </c>
      <c r="I1017" s="84">
        <v>1202</v>
      </c>
      <c r="J1017" s="84">
        <v>1588</v>
      </c>
      <c r="K1017" s="84">
        <v>1982</v>
      </c>
      <c r="L1017" s="84"/>
      <c r="M1017" s="84"/>
      <c r="N1017" s="140">
        <v>23</v>
      </c>
      <c r="O1017" s="84">
        <v>3</v>
      </c>
      <c r="P1017" s="84">
        <v>0</v>
      </c>
      <c r="Q1017" s="84">
        <v>1</v>
      </c>
      <c r="R1017" s="84">
        <v>0</v>
      </c>
      <c r="S1017" s="84">
        <v>0</v>
      </c>
      <c r="T1017" s="84">
        <v>0</v>
      </c>
      <c r="U1017" s="84">
        <v>0</v>
      </c>
      <c r="V1017" s="84">
        <v>0</v>
      </c>
      <c r="W1017" s="84">
        <v>0</v>
      </c>
      <c r="X1017" s="84">
        <v>1</v>
      </c>
      <c r="Y1017" s="84"/>
      <c r="Z1017" s="84"/>
      <c r="AA1017" s="65">
        <v>23</v>
      </c>
    </row>
    <row r="1018" spans="1:34" x14ac:dyDescent="0.2">
      <c r="A1018" s="65">
        <v>24</v>
      </c>
      <c r="B1018" s="84">
        <v>9</v>
      </c>
      <c r="C1018" s="84">
        <v>10</v>
      </c>
      <c r="D1018" s="84">
        <v>50</v>
      </c>
      <c r="E1018" s="84">
        <v>142</v>
      </c>
      <c r="F1018" s="84">
        <v>211</v>
      </c>
      <c r="G1018" s="84">
        <v>313</v>
      </c>
      <c r="H1018" s="84">
        <v>370</v>
      </c>
      <c r="I1018" s="84">
        <v>437</v>
      </c>
      <c r="J1018" s="84">
        <v>480</v>
      </c>
      <c r="K1018" s="84">
        <v>529</v>
      </c>
      <c r="L1018" s="84"/>
      <c r="M1018" s="84"/>
      <c r="N1018" s="140">
        <v>24</v>
      </c>
      <c r="O1018" s="84">
        <v>9</v>
      </c>
      <c r="P1018" s="84">
        <v>1</v>
      </c>
      <c r="Q1018" s="84">
        <v>0</v>
      </c>
      <c r="R1018" s="84">
        <v>1</v>
      </c>
      <c r="S1018" s="84">
        <v>5</v>
      </c>
      <c r="T1018" s="84">
        <v>1</v>
      </c>
      <c r="U1018" s="84">
        <v>1</v>
      </c>
      <c r="V1018" s="84">
        <v>1</v>
      </c>
      <c r="W1018" s="84">
        <v>1</v>
      </c>
      <c r="X1018" s="84">
        <v>0</v>
      </c>
      <c r="Y1018" s="84"/>
      <c r="Z1018" s="84"/>
      <c r="AA1018" s="65">
        <v>24</v>
      </c>
    </row>
    <row r="1019" spans="1:34" x14ac:dyDescent="0.2">
      <c r="A1019" s="72" t="s">
        <v>2</v>
      </c>
      <c r="B1019" s="84">
        <v>104</v>
      </c>
      <c r="C1019" s="84">
        <v>112</v>
      </c>
      <c r="D1019" s="84">
        <v>824</v>
      </c>
      <c r="E1019" s="84">
        <v>2084</v>
      </c>
      <c r="F1019" s="84">
        <v>3362</v>
      </c>
      <c r="G1019" s="84">
        <v>5415</v>
      </c>
      <c r="H1019" s="84">
        <v>6775</v>
      </c>
      <c r="I1019" s="84">
        <v>7974</v>
      </c>
      <c r="J1019" s="84">
        <v>9369</v>
      </c>
      <c r="K1019" s="84">
        <v>10689</v>
      </c>
      <c r="L1019" s="84"/>
      <c r="M1019" s="84"/>
      <c r="N1019" s="72" t="s">
        <v>2</v>
      </c>
      <c r="O1019" s="84">
        <v>104</v>
      </c>
      <c r="P1019" s="84">
        <v>7</v>
      </c>
      <c r="Q1019" s="84">
        <v>10</v>
      </c>
      <c r="R1019" s="84">
        <v>23</v>
      </c>
      <c r="S1019" s="84">
        <v>12</v>
      </c>
      <c r="T1019" s="84">
        <v>13</v>
      </c>
      <c r="U1019" s="84">
        <v>10</v>
      </c>
      <c r="V1019" s="84">
        <v>17</v>
      </c>
      <c r="W1019" s="84">
        <v>17</v>
      </c>
      <c r="X1019" s="84">
        <v>8</v>
      </c>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f>IF(U$1049&gt;0,SUM($O1025:U1025),"")</f>
        <v>2822</v>
      </c>
      <c r="I1025" s="57">
        <f>IF(V$1049&gt;0,SUM($O1025:V1025),"")</f>
        <v>3200</v>
      </c>
      <c r="J1025" s="57">
        <f>IF(W$1049&gt;0,SUM($O1025:W1025),"")</f>
        <v>3491</v>
      </c>
      <c r="K1025" s="57">
        <f>IF(X$1049&gt;0,SUM($O1025:X1025),"")</f>
        <v>3837</v>
      </c>
      <c r="L1025" s="57" t="str">
        <f>IF(Y$1049&gt;0,SUM($O1025:Y1025),"")</f>
        <v/>
      </c>
      <c r="M1025" s="57" t="str">
        <f>IF(Z$1049&gt;0,SUM($O1025:Z1025),"")</f>
        <v/>
      </c>
      <c r="N1025" s="56">
        <v>1</v>
      </c>
      <c r="O1025" s="58">
        <v>399</v>
      </c>
      <c r="P1025" s="58">
        <v>394</v>
      </c>
      <c r="Q1025" s="58">
        <v>386</v>
      </c>
      <c r="R1025" s="58">
        <v>447</v>
      </c>
      <c r="S1025" s="58">
        <v>486</v>
      </c>
      <c r="T1025" s="338">
        <v>334</v>
      </c>
      <c r="U1025" s="338">
        <v>376</v>
      </c>
      <c r="V1025" s="58">
        <v>378</v>
      </c>
      <c r="W1025" s="58">
        <v>291</v>
      </c>
      <c r="X1025" s="58">
        <v>346</v>
      </c>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f>IF(U$1049&gt;0,SUM($O1026:U1026),"")</f>
        <v>1986</v>
      </c>
      <c r="I1026" s="57">
        <f>IF(V$1049&gt;0,SUM($O1026:V1026),"")</f>
        <v>2276</v>
      </c>
      <c r="J1026" s="57">
        <f>IF(W$1049&gt;0,SUM($O1026:W1026),"")</f>
        <v>2457</v>
      </c>
      <c r="K1026" s="57">
        <f>IF(X$1049&gt;0,SUM($O1026:X1026),"")</f>
        <v>2761</v>
      </c>
      <c r="L1026" s="57" t="str">
        <f>IF(Y$1049&gt;0,SUM($O1026:Y1026),"")</f>
        <v/>
      </c>
      <c r="M1026" s="57" t="str">
        <f>IF(Z$1049&gt;0,SUM($O1026:Z1026),"")</f>
        <v/>
      </c>
      <c r="N1026" s="56">
        <v>2</v>
      </c>
      <c r="O1026" s="58">
        <v>306</v>
      </c>
      <c r="P1026" s="58">
        <v>251</v>
      </c>
      <c r="Q1026" s="58">
        <v>277</v>
      </c>
      <c r="R1026" s="58">
        <v>257</v>
      </c>
      <c r="S1026" s="58">
        <v>273</v>
      </c>
      <c r="T1026" s="338">
        <v>320</v>
      </c>
      <c r="U1026" s="338">
        <v>302</v>
      </c>
      <c r="V1026" s="58">
        <v>290</v>
      </c>
      <c r="W1026" s="58">
        <v>181</v>
      </c>
      <c r="X1026" s="58">
        <v>304</v>
      </c>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f>IF(U$1049&gt;0,SUM($O1027:U1027),"")</f>
        <v>783</v>
      </c>
      <c r="I1027" s="57">
        <f>IF(V$1049&gt;0,SUM($O1027:V1027),"")</f>
        <v>890</v>
      </c>
      <c r="J1027" s="57">
        <f>IF(W$1049&gt;0,SUM($O1027:W1027),"")</f>
        <v>1012</v>
      </c>
      <c r="K1027" s="57">
        <f>IF(X$1049&gt;0,SUM($O1027:X1027),"")</f>
        <v>1145</v>
      </c>
      <c r="L1027" s="57" t="str">
        <f>IF(Y$1049&gt;0,SUM($O1027:Y1027),"")</f>
        <v/>
      </c>
      <c r="M1027" s="57" t="str">
        <f>IF(Z$1049&gt;0,SUM($O1027:Z1027),"")</f>
        <v/>
      </c>
      <c r="N1027" s="56">
        <v>3</v>
      </c>
      <c r="O1027" s="58">
        <v>128</v>
      </c>
      <c r="P1027" s="58">
        <v>114</v>
      </c>
      <c r="Q1027" s="58">
        <v>121</v>
      </c>
      <c r="R1027" s="58">
        <v>115</v>
      </c>
      <c r="S1027" s="58">
        <v>101</v>
      </c>
      <c r="T1027" s="338">
        <v>103</v>
      </c>
      <c r="U1027" s="58">
        <v>101</v>
      </c>
      <c r="V1027" s="58">
        <v>107</v>
      </c>
      <c r="W1027" s="58">
        <v>122</v>
      </c>
      <c r="X1027" s="58">
        <v>133</v>
      </c>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f>IF(U$1049&gt;0,SUM($O1028:U1028),"")</f>
        <v>2437</v>
      </c>
      <c r="I1028" s="57">
        <f>IF(V$1049&gt;0,SUM($O1028:V1028),"")</f>
        <v>2684</v>
      </c>
      <c r="J1028" s="57">
        <f>IF(W$1049&gt;0,SUM($O1028:W1028),"")</f>
        <v>2956</v>
      </c>
      <c r="K1028" s="57">
        <f>IF(X$1049&gt;0,SUM($O1028:X1028),"")</f>
        <v>3275</v>
      </c>
      <c r="L1028" s="57" t="str">
        <f>IF(Y$1049&gt;0,SUM($O1028:Y1028),"")</f>
        <v/>
      </c>
      <c r="M1028" s="57" t="str">
        <f>IF(Z$1049&gt;0,SUM($O1028:Z1028),"")</f>
        <v/>
      </c>
      <c r="N1028" s="56">
        <v>4</v>
      </c>
      <c r="O1028" s="58">
        <v>286</v>
      </c>
      <c r="P1028" s="58">
        <v>279</v>
      </c>
      <c r="Q1028" s="58">
        <v>273</v>
      </c>
      <c r="R1028" s="58">
        <v>389</v>
      </c>
      <c r="S1028" s="58">
        <v>464</v>
      </c>
      <c r="T1028" s="338">
        <v>332</v>
      </c>
      <c r="U1028" s="58">
        <v>414</v>
      </c>
      <c r="V1028" s="58">
        <v>247</v>
      </c>
      <c r="W1028" s="58">
        <v>272</v>
      </c>
      <c r="X1028" s="58">
        <v>319</v>
      </c>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f>IF(U$1049&gt;0,SUM($O1029:U1029),"")</f>
        <v>3560</v>
      </c>
      <c r="I1029" s="57">
        <f>IF(V$1049&gt;0,SUM($O1029:V1029),"")</f>
        <v>3839</v>
      </c>
      <c r="J1029" s="57">
        <f>IF(W$1049&gt;0,SUM($O1029:W1029),"")</f>
        <v>4186</v>
      </c>
      <c r="K1029" s="57">
        <f>IF(X$1049&gt;0,SUM($O1029:X1029),"")</f>
        <v>4479</v>
      </c>
      <c r="L1029" s="57" t="str">
        <f>IF(Y$1049&gt;0,SUM($O1029:Y1029),"")</f>
        <v/>
      </c>
      <c r="M1029" s="57" t="str">
        <f>IF(Z$1049&gt;0,SUM($O1029:Z1029),"")</f>
        <v/>
      </c>
      <c r="N1029" s="56">
        <v>5</v>
      </c>
      <c r="O1029" s="58">
        <v>560</v>
      </c>
      <c r="P1029" s="58">
        <v>362</v>
      </c>
      <c r="Q1029" s="58">
        <v>547</v>
      </c>
      <c r="R1029" s="58">
        <v>507</v>
      </c>
      <c r="S1029" s="58">
        <v>506</v>
      </c>
      <c r="T1029" s="338">
        <v>408</v>
      </c>
      <c r="U1029" s="58">
        <v>670</v>
      </c>
      <c r="V1029" s="58">
        <v>279</v>
      </c>
      <c r="W1029" s="58">
        <v>347</v>
      </c>
      <c r="X1029" s="58">
        <v>293</v>
      </c>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f>IF(U$1049&gt;0,SUM($O1030:U1030),"")</f>
        <v>1330</v>
      </c>
      <c r="I1030" s="57">
        <f>IF(V$1049&gt;0,SUM($O1030:V1030),"")</f>
        <v>1454</v>
      </c>
      <c r="J1030" s="57">
        <f>IF(W$1049&gt;0,SUM($O1030:W1030),"")</f>
        <v>1597</v>
      </c>
      <c r="K1030" s="57">
        <f>IF(X$1049&gt;0,SUM($O1030:X1030),"")</f>
        <v>1768</v>
      </c>
      <c r="L1030" s="57" t="str">
        <f>IF(Y$1049&gt;0,SUM($O1030:Y1030),"")</f>
        <v/>
      </c>
      <c r="M1030" s="57" t="str">
        <f>IF(Z$1049&gt;0,SUM($O1030:Z1030),"")</f>
        <v/>
      </c>
      <c r="N1030" s="56">
        <v>6</v>
      </c>
      <c r="O1030" s="58">
        <v>180</v>
      </c>
      <c r="P1030" s="58">
        <v>213</v>
      </c>
      <c r="Q1030" s="58">
        <v>168</v>
      </c>
      <c r="R1030" s="58">
        <v>223</v>
      </c>
      <c r="S1030" s="58">
        <v>180</v>
      </c>
      <c r="T1030" s="338">
        <v>194</v>
      </c>
      <c r="U1030" s="58">
        <v>172</v>
      </c>
      <c r="V1030" s="58">
        <v>124</v>
      </c>
      <c r="W1030" s="58">
        <v>143</v>
      </c>
      <c r="X1030" s="58">
        <v>171</v>
      </c>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f>IF(U$1049&gt;0,SUM($O1031:U1031),"")</f>
        <v>1192</v>
      </c>
      <c r="I1031" s="57">
        <f>IF(V$1049&gt;0,SUM($O1031:V1031),"")</f>
        <v>1308</v>
      </c>
      <c r="J1031" s="57">
        <f>IF(W$1049&gt;0,SUM($O1031:W1031),"")</f>
        <v>1425</v>
      </c>
      <c r="K1031" s="57">
        <f>IF(X$1049&gt;0,SUM($O1031:X1031),"")</f>
        <v>1570</v>
      </c>
      <c r="L1031" s="57" t="str">
        <f>IF(Y$1049&gt;0,SUM($O1031:Y1031),"")</f>
        <v/>
      </c>
      <c r="M1031" s="57" t="str">
        <f>IF(Z$1049&gt;0,SUM($O1031:Z1031),"")</f>
        <v/>
      </c>
      <c r="N1031" s="56">
        <v>7</v>
      </c>
      <c r="O1031" s="58">
        <v>148</v>
      </c>
      <c r="P1031" s="58">
        <v>231</v>
      </c>
      <c r="Q1031" s="58">
        <v>156</v>
      </c>
      <c r="R1031" s="58">
        <v>162</v>
      </c>
      <c r="S1031" s="58">
        <v>249</v>
      </c>
      <c r="T1031" s="338">
        <v>117</v>
      </c>
      <c r="U1031" s="58">
        <v>129</v>
      </c>
      <c r="V1031" s="58">
        <v>116</v>
      </c>
      <c r="W1031" s="58">
        <v>117</v>
      </c>
      <c r="X1031" s="58">
        <v>145</v>
      </c>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f>IF(U$1049&gt;0,SUM($O1032:U1032),"")</f>
        <v>7329</v>
      </c>
      <c r="I1032" s="57">
        <f>IF(V$1049&gt;0,SUM($O1032:V1032),"")</f>
        <v>8018</v>
      </c>
      <c r="J1032" s="57">
        <f>IF(W$1049&gt;0,SUM($O1032:W1032),"")</f>
        <v>8719</v>
      </c>
      <c r="K1032" s="57">
        <f>IF(X$1049&gt;0,SUM($O1032:X1032),"")</f>
        <v>9506</v>
      </c>
      <c r="L1032" s="57" t="str">
        <f>IF(Y$1049&gt;0,SUM($O1032:Y1032),"")</f>
        <v/>
      </c>
      <c r="M1032" s="57" t="str">
        <f>IF(Z$1049&gt;0,SUM($O1032:Z1032),"")</f>
        <v/>
      </c>
      <c r="N1032" s="56">
        <v>8</v>
      </c>
      <c r="O1032" s="58">
        <v>1070</v>
      </c>
      <c r="P1032" s="58">
        <v>978</v>
      </c>
      <c r="Q1032" s="58">
        <v>1357</v>
      </c>
      <c r="R1032" s="58">
        <v>1292</v>
      </c>
      <c r="S1032" s="58">
        <v>1012</v>
      </c>
      <c r="T1032" s="338">
        <v>811</v>
      </c>
      <c r="U1032" s="58">
        <v>809</v>
      </c>
      <c r="V1032" s="58">
        <v>689</v>
      </c>
      <c r="W1032" s="58">
        <v>701</v>
      </c>
      <c r="X1032" s="58">
        <v>787</v>
      </c>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f>IF(U$1049&gt;0,SUM($O1033:U1033),"")</f>
        <v>1720</v>
      </c>
      <c r="I1033" s="57">
        <f>IF(V$1049&gt;0,SUM($O1033:V1033),"")</f>
        <v>2052</v>
      </c>
      <c r="J1033" s="57">
        <f>IF(W$1049&gt;0,SUM($O1033:W1033),"")</f>
        <v>2482</v>
      </c>
      <c r="K1033" s="57">
        <f>IF(X$1049&gt;0,SUM($O1033:X1033),"")</f>
        <v>3201</v>
      </c>
      <c r="L1033" s="57" t="str">
        <f>IF(Y$1049&gt;0,SUM($O1033:Y1033),"")</f>
        <v/>
      </c>
      <c r="M1033" s="57" t="str">
        <f>IF(Z$1049&gt;0,SUM($O1033:Z1033),"")</f>
        <v/>
      </c>
      <c r="N1033" s="56">
        <v>9</v>
      </c>
      <c r="O1033" s="58">
        <v>185</v>
      </c>
      <c r="P1033" s="58">
        <v>205</v>
      </c>
      <c r="Q1033" s="58">
        <v>179</v>
      </c>
      <c r="R1033" s="58">
        <v>278</v>
      </c>
      <c r="S1033" s="58">
        <v>294</v>
      </c>
      <c r="T1033" s="338">
        <v>340</v>
      </c>
      <c r="U1033" s="58">
        <v>239</v>
      </c>
      <c r="V1033" s="58">
        <v>332</v>
      </c>
      <c r="W1033" s="58">
        <v>430</v>
      </c>
      <c r="X1033" s="58">
        <v>719</v>
      </c>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f>IF(U$1049&gt;0,SUM($O1034:U1034),"")</f>
        <v>3465</v>
      </c>
      <c r="I1034" s="57">
        <f>IF(V$1049&gt;0,SUM($O1034:V1034),"")</f>
        <v>3921</v>
      </c>
      <c r="J1034" s="57">
        <f>IF(W$1049&gt;0,SUM($O1034:W1034),"")</f>
        <v>4417</v>
      </c>
      <c r="K1034" s="57">
        <f>IF(X$1049&gt;0,SUM($O1034:X1034),"")</f>
        <v>4908</v>
      </c>
      <c r="L1034" s="57" t="str">
        <f>IF(Y$1049&gt;0,SUM($O1034:Y1034),"")</f>
        <v/>
      </c>
      <c r="M1034" s="57" t="str">
        <f>IF(Z$1049&gt;0,SUM($O1034:Z1034),"")</f>
        <v/>
      </c>
      <c r="N1034" s="56">
        <v>10</v>
      </c>
      <c r="O1034" s="58">
        <v>515</v>
      </c>
      <c r="P1034" s="58">
        <v>476</v>
      </c>
      <c r="Q1034" s="58">
        <v>544</v>
      </c>
      <c r="R1034" s="58">
        <v>494</v>
      </c>
      <c r="S1034" s="58">
        <v>387</v>
      </c>
      <c r="T1034" s="338">
        <v>464</v>
      </c>
      <c r="U1034" s="58">
        <v>585</v>
      </c>
      <c r="V1034" s="58">
        <v>456</v>
      </c>
      <c r="W1034" s="58">
        <v>496</v>
      </c>
      <c r="X1034" s="58">
        <v>491</v>
      </c>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f>IF(U$1049&gt;0,SUM($O1035:U1035),"")</f>
        <v>4849</v>
      </c>
      <c r="I1035" s="57">
        <f>IF(V$1049&gt;0,SUM($O1035:V1035),"")</f>
        <v>5455</v>
      </c>
      <c r="J1035" s="57">
        <f>IF(W$1049&gt;0,SUM($O1035:W1035),"")</f>
        <v>6117</v>
      </c>
      <c r="K1035" s="57">
        <f>IF(X$1049&gt;0,SUM($O1035:X1035),"")</f>
        <v>6770</v>
      </c>
      <c r="L1035" s="57" t="str">
        <f>IF(Y$1049&gt;0,SUM($O1035:Y1035),"")</f>
        <v/>
      </c>
      <c r="M1035" s="57" t="str">
        <f>IF(Z$1049&gt;0,SUM($O1035:Z1035),"")</f>
        <v/>
      </c>
      <c r="N1035" s="56">
        <v>11</v>
      </c>
      <c r="O1035" s="58">
        <v>778</v>
      </c>
      <c r="P1035" s="58">
        <v>621</v>
      </c>
      <c r="Q1035" s="58">
        <v>823</v>
      </c>
      <c r="R1035" s="58">
        <v>631</v>
      </c>
      <c r="S1035" s="58">
        <v>747</v>
      </c>
      <c r="T1035" s="338">
        <v>545</v>
      </c>
      <c r="U1035" s="58">
        <v>704</v>
      </c>
      <c r="V1035" s="58">
        <v>606</v>
      </c>
      <c r="W1035" s="58">
        <v>662</v>
      </c>
      <c r="X1035" s="58">
        <v>653</v>
      </c>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f>IF(U$1049&gt;0,SUM($O1036:U1036),"")</f>
        <v>12256</v>
      </c>
      <c r="I1036" s="57">
        <f>IF(V$1049&gt;0,SUM($O1036:V1036),"")</f>
        <v>13814</v>
      </c>
      <c r="J1036" s="57">
        <f>IF(W$1049&gt;0,SUM($O1036:W1036),"")</f>
        <v>15322</v>
      </c>
      <c r="K1036" s="57">
        <f>IF(X$1049&gt;0,SUM($O1036:X1036),"")</f>
        <v>16925</v>
      </c>
      <c r="L1036" s="57" t="str">
        <f>IF(Y$1049&gt;0,SUM($O1036:Y1036),"")</f>
        <v/>
      </c>
      <c r="M1036" s="57" t="str">
        <f>IF(Z$1049&gt;0,SUM($O1036:Z1036),"")</f>
        <v/>
      </c>
      <c r="N1036" s="56">
        <v>12</v>
      </c>
      <c r="O1036" s="58">
        <v>1887</v>
      </c>
      <c r="P1036" s="58">
        <v>1788</v>
      </c>
      <c r="Q1036" s="58">
        <v>1755</v>
      </c>
      <c r="R1036" s="58">
        <v>1632</v>
      </c>
      <c r="S1036" s="58">
        <v>1643</v>
      </c>
      <c r="T1036" s="338">
        <v>1672</v>
      </c>
      <c r="U1036" s="58">
        <v>1879</v>
      </c>
      <c r="V1036" s="58">
        <v>1558</v>
      </c>
      <c r="W1036" s="58">
        <v>1508</v>
      </c>
      <c r="X1036" s="58">
        <v>1603</v>
      </c>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f>IF(U$1049&gt;0,SUM($O1037:U1037),"")</f>
        <v>5359</v>
      </c>
      <c r="I1037" s="57">
        <f>IF(V$1049&gt;0,SUM($O1037:V1037),"")</f>
        <v>6033</v>
      </c>
      <c r="J1037" s="57">
        <f>IF(W$1049&gt;0,SUM($O1037:W1037),"")</f>
        <v>6738</v>
      </c>
      <c r="K1037" s="57">
        <f>IF(X$1049&gt;0,SUM($O1037:X1037),"")</f>
        <v>7474</v>
      </c>
      <c r="L1037" s="57" t="str">
        <f>IF(Y$1049&gt;0,SUM($O1037:Y1037),"")</f>
        <v/>
      </c>
      <c r="M1037" s="57" t="str">
        <f>IF(Z$1049&gt;0,SUM($O1037:Z1037),"")</f>
        <v/>
      </c>
      <c r="N1037" s="56">
        <v>13</v>
      </c>
      <c r="O1037" s="58">
        <v>710</v>
      </c>
      <c r="P1037" s="58">
        <v>648</v>
      </c>
      <c r="Q1037" s="58">
        <v>838</v>
      </c>
      <c r="R1037" s="58">
        <v>834</v>
      </c>
      <c r="S1037" s="58">
        <v>860</v>
      </c>
      <c r="T1037" s="338">
        <v>719</v>
      </c>
      <c r="U1037" s="58">
        <v>750</v>
      </c>
      <c r="V1037" s="58">
        <v>674</v>
      </c>
      <c r="W1037" s="58">
        <v>705</v>
      </c>
      <c r="X1037" s="58">
        <v>736</v>
      </c>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f>IF(U$1049&gt;0,SUM($O1038:U1038),"")</f>
        <v>12308</v>
      </c>
      <c r="I1038" s="57">
        <f>IF(V$1049&gt;0,SUM($O1038:V1038),"")</f>
        <v>13854</v>
      </c>
      <c r="J1038" s="57">
        <f>IF(W$1049&gt;0,SUM($O1038:W1038),"")</f>
        <v>15677</v>
      </c>
      <c r="K1038" s="57">
        <f>IF(X$1049&gt;0,SUM($O1038:X1038),"")</f>
        <v>17285</v>
      </c>
      <c r="L1038" s="57" t="str">
        <f>IF(Y$1049&gt;0,SUM($O1038:Y1038),"")</f>
        <v/>
      </c>
      <c r="M1038" s="57" t="str">
        <f>IF(Z$1049&gt;0,SUM($O1038:Z1038),"")</f>
        <v/>
      </c>
      <c r="N1038" s="56">
        <v>14</v>
      </c>
      <c r="O1038" s="58">
        <v>1699</v>
      </c>
      <c r="P1038" s="58">
        <v>1582</v>
      </c>
      <c r="Q1038" s="58">
        <v>1767</v>
      </c>
      <c r="R1038" s="58">
        <v>2068</v>
      </c>
      <c r="S1038" s="58">
        <v>1759</v>
      </c>
      <c r="T1038" s="338">
        <v>1536</v>
      </c>
      <c r="U1038" s="58">
        <v>1897</v>
      </c>
      <c r="V1038" s="58">
        <v>1546</v>
      </c>
      <c r="W1038" s="58">
        <v>1823</v>
      </c>
      <c r="X1038" s="58">
        <v>1608</v>
      </c>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f>IF(U$1049&gt;0,SUM($O1039:U1039),"")</f>
        <v>20086</v>
      </c>
      <c r="I1039" s="57">
        <f>IF(V$1049&gt;0,SUM($O1039:V1039),"")</f>
        <v>22298</v>
      </c>
      <c r="J1039" s="57">
        <f>IF(W$1049&gt;0,SUM($O1039:W1039),"")</f>
        <v>25605</v>
      </c>
      <c r="K1039" s="57">
        <f>IF(X$1049&gt;0,SUM($O1039:X1039),"")</f>
        <v>27834</v>
      </c>
      <c r="L1039" s="57" t="str">
        <f>IF(Y$1049&gt;0,SUM($O1039:Y1039),"")</f>
        <v/>
      </c>
      <c r="M1039" s="57" t="str">
        <f>IF(Z$1049&gt;0,SUM($O1039:Z1039),"")</f>
        <v/>
      </c>
      <c r="N1039" s="56">
        <v>15</v>
      </c>
      <c r="O1039" s="58">
        <v>2523</v>
      </c>
      <c r="P1039" s="58">
        <v>2833</v>
      </c>
      <c r="Q1039" s="58">
        <v>3682</v>
      </c>
      <c r="R1039" s="58">
        <v>3275</v>
      </c>
      <c r="S1039" s="58">
        <v>2437</v>
      </c>
      <c r="T1039" s="338">
        <v>2715</v>
      </c>
      <c r="U1039" s="58">
        <v>2621</v>
      </c>
      <c r="V1039" s="58">
        <v>2212</v>
      </c>
      <c r="W1039" s="58">
        <v>3307</v>
      </c>
      <c r="X1039" s="58">
        <v>2229</v>
      </c>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f>IF(U$1049&gt;0,SUM($O1040:U1040),"")</f>
        <v>5957</v>
      </c>
      <c r="I1040" s="57">
        <f>IF(V$1049&gt;0,SUM($O1040:V1040),"")</f>
        <v>6645</v>
      </c>
      <c r="J1040" s="57">
        <f>IF(W$1049&gt;0,SUM($O1040:W1040),"")</f>
        <v>7447</v>
      </c>
      <c r="K1040" s="57">
        <f>IF(X$1049&gt;0,SUM($O1040:X1040),"")</f>
        <v>8282</v>
      </c>
      <c r="L1040" s="57" t="str">
        <f>IF(Y$1049&gt;0,SUM($O1040:Y1040),"")</f>
        <v/>
      </c>
      <c r="M1040" s="57" t="str">
        <f>IF(Z$1049&gt;0,SUM($O1040:Z1040),"")</f>
        <v/>
      </c>
      <c r="N1040" s="56">
        <v>16</v>
      </c>
      <c r="O1040" s="58">
        <v>783</v>
      </c>
      <c r="P1040" s="58">
        <v>795</v>
      </c>
      <c r="Q1040" s="58">
        <v>882</v>
      </c>
      <c r="R1040" s="58">
        <v>923</v>
      </c>
      <c r="S1040" s="58">
        <v>831</v>
      </c>
      <c r="T1040" s="338">
        <v>859</v>
      </c>
      <c r="U1040" s="58">
        <v>884</v>
      </c>
      <c r="V1040" s="58">
        <v>688</v>
      </c>
      <c r="W1040" s="58">
        <v>802</v>
      </c>
      <c r="X1040" s="58">
        <v>835</v>
      </c>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f>IF(U$1049&gt;0,SUM($O1041:U1041),"")</f>
        <v>4036</v>
      </c>
      <c r="I1041" s="57">
        <f>IF(V$1049&gt;0,SUM($O1041:V1041),"")</f>
        <v>4558</v>
      </c>
      <c r="J1041" s="57">
        <f>IF(W$1049&gt;0,SUM($O1041:W1041),"")</f>
        <v>4969</v>
      </c>
      <c r="K1041" s="57">
        <f>IF(X$1049&gt;0,SUM($O1041:X1041),"")</f>
        <v>5389</v>
      </c>
      <c r="L1041" s="57" t="str">
        <f>IF(Y$1049&gt;0,SUM($O1041:Y1041),"")</f>
        <v/>
      </c>
      <c r="M1041" s="57" t="str">
        <f>IF(Z$1049&gt;0,SUM($O1041:Z1041),"")</f>
        <v/>
      </c>
      <c r="N1041" s="56">
        <v>17</v>
      </c>
      <c r="O1041" s="58">
        <v>569</v>
      </c>
      <c r="P1041" s="58">
        <v>523</v>
      </c>
      <c r="Q1041" s="58">
        <v>667</v>
      </c>
      <c r="R1041" s="58">
        <v>564</v>
      </c>
      <c r="S1041" s="58">
        <v>486</v>
      </c>
      <c r="T1041" s="338">
        <v>485</v>
      </c>
      <c r="U1041" s="58">
        <v>742</v>
      </c>
      <c r="V1041" s="58">
        <v>522</v>
      </c>
      <c r="W1041" s="58">
        <v>411</v>
      </c>
      <c r="X1041" s="58">
        <v>420</v>
      </c>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f>IF(U$1049&gt;0,SUM($O1042:U1042),"")</f>
        <v>3515</v>
      </c>
      <c r="I1042" s="57">
        <f>IF(V$1049&gt;0,SUM($O1042:V1042),"")</f>
        <v>4105</v>
      </c>
      <c r="J1042" s="57">
        <f>IF(W$1049&gt;0,SUM($O1042:W1042),"")</f>
        <v>4602</v>
      </c>
      <c r="K1042" s="57">
        <f>IF(X$1049&gt;0,SUM($O1042:X1042),"")</f>
        <v>5240</v>
      </c>
      <c r="L1042" s="57" t="str">
        <f>IF(Y$1049&gt;0,SUM($O1042:Y1042),"")</f>
        <v/>
      </c>
      <c r="M1042" s="57" t="str">
        <f>IF(Z$1049&gt;0,SUM($O1042:Z1042),"")</f>
        <v/>
      </c>
      <c r="N1042" s="56">
        <v>18</v>
      </c>
      <c r="O1042" s="58">
        <v>374</v>
      </c>
      <c r="P1042" s="58">
        <v>483</v>
      </c>
      <c r="Q1042" s="58">
        <v>488</v>
      </c>
      <c r="R1042" s="58">
        <v>525</v>
      </c>
      <c r="S1042" s="58">
        <v>617</v>
      </c>
      <c r="T1042" s="58">
        <v>454</v>
      </c>
      <c r="U1042" s="58">
        <v>574</v>
      </c>
      <c r="V1042" s="58">
        <v>590</v>
      </c>
      <c r="W1042" s="58">
        <v>497</v>
      </c>
      <c r="X1042" s="58">
        <v>638</v>
      </c>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f>IF(U$1049&gt;0,SUM($O1043:U1043),"")</f>
        <v>1439</v>
      </c>
      <c r="I1043" s="57">
        <f>IF(V$1049&gt;0,SUM($O1043:V1043),"")</f>
        <v>1764</v>
      </c>
      <c r="J1043" s="57">
        <f>IF(W$1049&gt;0,SUM($O1043:W1043),"")</f>
        <v>2115</v>
      </c>
      <c r="K1043" s="57">
        <f>IF(X$1049&gt;0,SUM($O1043:X1043),"")</f>
        <v>2345</v>
      </c>
      <c r="L1043" s="57" t="str">
        <f>IF(Y$1049&gt;0,SUM($O1043:Y1043),"")</f>
        <v/>
      </c>
      <c r="M1043" s="57" t="str">
        <f>IF(Z$1049&gt;0,SUM($O1043:Z1043),"")</f>
        <v/>
      </c>
      <c r="N1043" s="56">
        <v>19</v>
      </c>
      <c r="O1043" s="58">
        <v>228</v>
      </c>
      <c r="P1043" s="58">
        <v>196</v>
      </c>
      <c r="Q1043" s="58">
        <v>208</v>
      </c>
      <c r="R1043" s="58">
        <v>207</v>
      </c>
      <c r="S1043" s="58">
        <v>185</v>
      </c>
      <c r="T1043" s="338">
        <v>169</v>
      </c>
      <c r="U1043" s="58">
        <v>246</v>
      </c>
      <c r="V1043" s="58">
        <v>325</v>
      </c>
      <c r="W1043" s="58">
        <v>351</v>
      </c>
      <c r="X1043" s="58">
        <v>230</v>
      </c>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f>IF(U$1049&gt;0,SUM($O1044:U1044),"")</f>
        <v>3728</v>
      </c>
      <c r="I1044" s="57">
        <f>IF(V$1049&gt;0,SUM($O1044:V1044),"")</f>
        <v>4178</v>
      </c>
      <c r="J1044" s="57">
        <f>IF(W$1049&gt;0,SUM($O1044:W1044),"")</f>
        <v>4509</v>
      </c>
      <c r="K1044" s="57">
        <f>IF(X$1049&gt;0,SUM($O1044:X1044),"")</f>
        <v>4824</v>
      </c>
      <c r="L1044" s="57" t="str">
        <f>IF(Y$1049&gt;0,SUM($O1044:Y1044),"")</f>
        <v/>
      </c>
      <c r="M1044" s="57" t="str">
        <f>IF(Z$1049&gt;0,SUM($O1044:Z1044),"")</f>
        <v/>
      </c>
      <c r="N1044" s="56">
        <v>20</v>
      </c>
      <c r="O1044" s="58">
        <v>481</v>
      </c>
      <c r="P1044" s="58">
        <v>427</v>
      </c>
      <c r="Q1044" s="58">
        <v>577</v>
      </c>
      <c r="R1044" s="58">
        <v>636</v>
      </c>
      <c r="S1044" s="58">
        <v>612</v>
      </c>
      <c r="T1044" s="338">
        <v>503</v>
      </c>
      <c r="U1044" s="58">
        <v>492</v>
      </c>
      <c r="V1044" s="58">
        <v>450</v>
      </c>
      <c r="W1044" s="58">
        <v>331</v>
      </c>
      <c r="X1044" s="58">
        <v>315</v>
      </c>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f>IF(U$1049&gt;0,SUM($O1045:U1045),"")</f>
        <v>7477</v>
      </c>
      <c r="I1045" s="57">
        <f>IF(V$1049&gt;0,SUM($O1045:V1045),"")</f>
        <v>8332</v>
      </c>
      <c r="J1045" s="57">
        <f>IF(W$1049&gt;0,SUM($O1045:W1045),"")</f>
        <v>9425</v>
      </c>
      <c r="K1045" s="57">
        <f>IF(X$1049&gt;0,SUM($O1045:X1045),"")</f>
        <v>10326</v>
      </c>
      <c r="L1045" s="57" t="str">
        <f>IF(Y$1049&gt;0,SUM($O1045:Y1045),"")</f>
        <v/>
      </c>
      <c r="M1045" s="57" t="str">
        <f>IF(Z$1049&gt;0,SUM($O1045:Z1045),"")</f>
        <v/>
      </c>
      <c r="N1045" s="56">
        <v>21</v>
      </c>
      <c r="O1045" s="58">
        <v>1024</v>
      </c>
      <c r="P1045" s="58">
        <v>800</v>
      </c>
      <c r="Q1045" s="58">
        <v>1003</v>
      </c>
      <c r="R1045" s="58">
        <v>1296</v>
      </c>
      <c r="S1045" s="58">
        <v>1180</v>
      </c>
      <c r="T1045" s="338">
        <v>1067</v>
      </c>
      <c r="U1045" s="58">
        <v>1107</v>
      </c>
      <c r="V1045" s="58">
        <v>855</v>
      </c>
      <c r="W1045" s="58">
        <v>1093</v>
      </c>
      <c r="X1045" s="58">
        <v>901</v>
      </c>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f>IF(U$1049&gt;0,SUM($O1046:U1046),"")</f>
        <v>14871</v>
      </c>
      <c r="I1046" s="57">
        <f>IF(V$1049&gt;0,SUM($O1046:V1046),"")</f>
        <v>16670</v>
      </c>
      <c r="J1046" s="57">
        <f>IF(W$1049&gt;0,SUM($O1046:W1046),"")</f>
        <v>18623</v>
      </c>
      <c r="K1046" s="57">
        <f>IF(X$1049&gt;0,SUM($O1046:X1046),"")</f>
        <v>20601</v>
      </c>
      <c r="L1046" s="57" t="str">
        <f>IF(Y$1049&gt;0,SUM($O1046:Y1046),"")</f>
        <v/>
      </c>
      <c r="M1046" s="57" t="str">
        <f>IF(Z$1049&gt;0,SUM($O1046:Z1046),"")</f>
        <v/>
      </c>
      <c r="N1046" s="56">
        <v>22</v>
      </c>
      <c r="O1046" s="58">
        <v>2109</v>
      </c>
      <c r="P1046" s="58">
        <v>1790</v>
      </c>
      <c r="Q1046" s="58">
        <v>2160</v>
      </c>
      <c r="R1046" s="58">
        <v>2425</v>
      </c>
      <c r="S1046" s="58">
        <v>2375</v>
      </c>
      <c r="T1046" s="338">
        <v>2087</v>
      </c>
      <c r="U1046" s="58">
        <v>1925</v>
      </c>
      <c r="V1046" s="58">
        <v>1799</v>
      </c>
      <c r="W1046" s="58">
        <v>1953</v>
      </c>
      <c r="X1046" s="58">
        <v>1978</v>
      </c>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f>IF(U$1049&gt;0,SUM($O1047:U1047),"")</f>
        <v>31073</v>
      </c>
      <c r="I1047" s="57">
        <f>IF(V$1049&gt;0,SUM($O1047:V1047),"")</f>
        <v>35497</v>
      </c>
      <c r="J1047" s="57">
        <f>IF(W$1049&gt;0,SUM($O1047:W1047),"")</f>
        <v>40065</v>
      </c>
      <c r="K1047" s="57">
        <f>IF(X$1049&gt;0,SUM($O1047:X1047),"")</f>
        <v>44553</v>
      </c>
      <c r="L1047" s="57" t="str">
        <f>IF(Y$1049&gt;0,SUM($O1047:Y1047),"")</f>
        <v/>
      </c>
      <c r="M1047" s="57" t="str">
        <f>IF(Z$1049&gt;0,SUM($O1047:Z1047),"")</f>
        <v/>
      </c>
      <c r="N1047" s="56">
        <v>23</v>
      </c>
      <c r="O1047" s="58">
        <v>4171</v>
      </c>
      <c r="P1047" s="58">
        <v>4065</v>
      </c>
      <c r="Q1047" s="58">
        <v>4669</v>
      </c>
      <c r="R1047" s="58">
        <v>4967</v>
      </c>
      <c r="S1047" s="58">
        <v>4591</v>
      </c>
      <c r="T1047" s="338">
        <v>4254</v>
      </c>
      <c r="U1047" s="58">
        <v>4356</v>
      </c>
      <c r="V1047" s="58">
        <v>4424</v>
      </c>
      <c r="W1047" s="58">
        <v>4568</v>
      </c>
      <c r="X1047" s="58">
        <v>4488</v>
      </c>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f>IF(U$1049&gt;0,SUM($O1048:U1048),"")</f>
        <v>5729</v>
      </c>
      <c r="I1048" s="57">
        <f>IF(V$1049&gt;0,SUM($O1048:V1048),"")</f>
        <v>6854</v>
      </c>
      <c r="J1048" s="57">
        <f>IF(W$1049&gt;0,SUM($O1048:W1048),"")</f>
        <v>7762</v>
      </c>
      <c r="K1048" s="57">
        <f>IF(X$1049&gt;0,SUM($O1048:X1048),"")</f>
        <v>8518</v>
      </c>
      <c r="L1048" s="57" t="str">
        <f>IF(Y$1049&gt;0,SUM($O1048:Y1048),"")</f>
        <v/>
      </c>
      <c r="M1048" s="57" t="str">
        <f>IF(Z$1049&gt;0,SUM($O1048:Z1048),"")</f>
        <v/>
      </c>
      <c r="N1048" s="56">
        <v>24</v>
      </c>
      <c r="O1048" s="58">
        <v>779</v>
      </c>
      <c r="P1048" s="58">
        <v>702</v>
      </c>
      <c r="Q1048" s="58">
        <v>822</v>
      </c>
      <c r="R1048" s="58">
        <v>690</v>
      </c>
      <c r="S1048" s="58">
        <v>817</v>
      </c>
      <c r="T1048" s="338">
        <v>854</v>
      </c>
      <c r="U1048" s="58">
        <v>1065</v>
      </c>
      <c r="V1048" s="58">
        <v>1125</v>
      </c>
      <c r="W1048" s="58">
        <v>908</v>
      </c>
      <c r="X1048" s="58">
        <v>756</v>
      </c>
      <c r="Y1048" s="58"/>
      <c r="Z1048" s="58"/>
      <c r="AA1048" s="56">
        <v>24</v>
      </c>
      <c r="AB1048" s="108"/>
      <c r="AC1048" s="108"/>
      <c r="AD1048" s="108"/>
      <c r="AE1048" s="83"/>
      <c r="AF1048" s="299"/>
      <c r="AG1048" s="81"/>
      <c r="AH1048" s="81"/>
    </row>
    <row r="1049" spans="1:34" x14ac:dyDescent="0.2">
      <c r="A1049" s="72" t="s">
        <v>2</v>
      </c>
      <c r="B1049" s="62">
        <f>SUM(B1025:B1048)</f>
        <v>21892</v>
      </c>
      <c r="C1049" s="62">
        <f>SUM(C1025:C1048)</f>
        <v>42648</v>
      </c>
      <c r="D1049" s="62">
        <f>SUM(D1025:D1048)</f>
        <v>66997</v>
      </c>
      <c r="E1049" s="62">
        <f>SUM(E1025:E1048)</f>
        <v>91834</v>
      </c>
      <c r="F1049" s="62">
        <f>SUM(F1025:F1048)</f>
        <v>114926</v>
      </c>
      <c r="G1049" s="62">
        <f t="shared" ref="G1049:M1049" si="16">SUM(G1025:G1048)</f>
        <v>136268</v>
      </c>
      <c r="H1049" s="62">
        <f t="shared" si="16"/>
        <v>159307</v>
      </c>
      <c r="I1049" s="62">
        <f t="shared" si="16"/>
        <v>179699</v>
      </c>
      <c r="J1049" s="62">
        <f t="shared" si="16"/>
        <v>201718</v>
      </c>
      <c r="K1049" s="62">
        <f t="shared" si="16"/>
        <v>222816</v>
      </c>
      <c r="L1049" s="62">
        <f t="shared" si="16"/>
        <v>0</v>
      </c>
      <c r="M1049" s="62">
        <f t="shared" si="16"/>
        <v>0</v>
      </c>
      <c r="N1049" s="72" t="s">
        <v>2</v>
      </c>
      <c r="O1049" s="62">
        <f>SUM(O1025:O1048)</f>
        <v>21892</v>
      </c>
      <c r="P1049" s="62">
        <f>SUM(P1025:P1048)</f>
        <v>20756</v>
      </c>
      <c r="Q1049" s="62">
        <f t="shared" ref="Q1049:V1049" si="17">SUM(Q1025:Q1048)</f>
        <v>24349</v>
      </c>
      <c r="R1049" s="62">
        <f>SUM(R1025:R1048)</f>
        <v>24837</v>
      </c>
      <c r="S1049" s="62">
        <f t="shared" si="17"/>
        <v>23092</v>
      </c>
      <c r="T1049" s="378">
        <f t="shared" si="17"/>
        <v>21342</v>
      </c>
      <c r="U1049" s="378">
        <f t="shared" si="17"/>
        <v>23039</v>
      </c>
      <c r="V1049" s="378">
        <f t="shared" si="17"/>
        <v>20392</v>
      </c>
      <c r="W1049" s="62">
        <f>SUM(W1025:W1048)</f>
        <v>22019</v>
      </c>
      <c r="X1049" s="378">
        <f>SUM(X1025:X1048)</f>
        <v>21098</v>
      </c>
      <c r="Y1049" s="62">
        <f>SUM(Y1025:Y1048)</f>
        <v>0</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f>IF(U$1079&gt;0,SUM($O1055:U1055),"")</f>
        <v>9874</v>
      </c>
      <c r="I1055" s="57">
        <f>IF(V$1079&gt;0,SUM($O1055:V1055),"")</f>
        <v>11363</v>
      </c>
      <c r="J1055" s="57">
        <f>IF(W$1079&gt;0,SUM($O1055:W1055),"")</f>
        <v>12380</v>
      </c>
      <c r="K1055" s="57">
        <f>IF(X$1079&gt;0,SUM($O1055:X1055),"")</f>
        <v>13612</v>
      </c>
      <c r="L1055" s="57" t="str">
        <f>IF(Y$1079&gt;0,SUM($O1055:Y1055),"")</f>
        <v/>
      </c>
      <c r="M1055" s="57" t="str">
        <f>IF(Z$1079&gt;0,SUM($O1055:Z1055),"")</f>
        <v/>
      </c>
      <c r="N1055" s="140">
        <v>1</v>
      </c>
      <c r="O1055" s="58">
        <v>1324</v>
      </c>
      <c r="P1055" s="58">
        <v>1269</v>
      </c>
      <c r="Q1055" s="58">
        <v>1349</v>
      </c>
      <c r="R1055" s="58">
        <v>1578</v>
      </c>
      <c r="S1055" s="58">
        <v>1680</v>
      </c>
      <c r="T1055" s="338">
        <v>1375</v>
      </c>
      <c r="U1055" s="338">
        <v>1299</v>
      </c>
      <c r="V1055" s="58">
        <v>1489</v>
      </c>
      <c r="W1055" s="58">
        <v>1017</v>
      </c>
      <c r="X1055" s="58">
        <v>1232</v>
      </c>
      <c r="Y1055" s="58"/>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f>IF(U$1079&gt;0,SUM($O1056:U1056),"")</f>
        <v>5266</v>
      </c>
      <c r="I1056" s="57">
        <f>IF(V$1079&gt;0,SUM($O1056:V1056),"")</f>
        <v>6022</v>
      </c>
      <c r="J1056" s="57">
        <f>IF(W$1079&gt;0,SUM($O1056:W1056),"")</f>
        <v>6526</v>
      </c>
      <c r="K1056" s="57">
        <f>IF(X$1079&gt;0,SUM($O1056:X1056),"")</f>
        <v>7271</v>
      </c>
      <c r="L1056" s="57" t="str">
        <f>IF(Y$1079&gt;0,SUM($O1056:Y1056),"")</f>
        <v/>
      </c>
      <c r="M1056" s="57" t="str">
        <f>IF(Z$1079&gt;0,SUM($O1056:Z1056),"")</f>
        <v/>
      </c>
      <c r="N1056" s="140">
        <v>2</v>
      </c>
      <c r="O1056" s="58">
        <v>815</v>
      </c>
      <c r="P1056" s="58">
        <v>710</v>
      </c>
      <c r="Q1056" s="58">
        <v>710</v>
      </c>
      <c r="R1056" s="58">
        <v>631</v>
      </c>
      <c r="S1056" s="58">
        <v>744</v>
      </c>
      <c r="T1056" s="338">
        <v>829</v>
      </c>
      <c r="U1056" s="338">
        <v>827</v>
      </c>
      <c r="V1056" s="58">
        <v>756</v>
      </c>
      <c r="W1056" s="58">
        <v>504</v>
      </c>
      <c r="X1056" s="58">
        <v>745</v>
      </c>
      <c r="Y1056" s="58"/>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f>IF(U$1079&gt;0,SUM($O1057:U1057),"")</f>
        <v>2558</v>
      </c>
      <c r="I1057" s="57">
        <f>IF(V$1079&gt;0,SUM($O1057:V1057),"")</f>
        <v>2893</v>
      </c>
      <c r="J1057" s="57">
        <f>IF(W$1079&gt;0,SUM($O1057:W1057),"")</f>
        <v>3221</v>
      </c>
      <c r="K1057" s="57">
        <f>IF(X$1079&gt;0,SUM($O1057:X1057),"")</f>
        <v>3580</v>
      </c>
      <c r="L1057" s="57" t="str">
        <f>IF(Y$1079&gt;0,SUM($O1057:Y1057),"")</f>
        <v/>
      </c>
      <c r="M1057" s="57" t="str">
        <f>IF(Z$1079&gt;0,SUM($O1057:Z1057),"")</f>
        <v/>
      </c>
      <c r="N1057" s="140">
        <v>3</v>
      </c>
      <c r="O1057" s="58">
        <v>389</v>
      </c>
      <c r="P1057" s="58">
        <v>389</v>
      </c>
      <c r="Q1057" s="58">
        <v>396</v>
      </c>
      <c r="R1057" s="58">
        <v>330</v>
      </c>
      <c r="S1057" s="58">
        <v>337</v>
      </c>
      <c r="T1057" s="338">
        <v>356</v>
      </c>
      <c r="U1057" s="58">
        <v>361</v>
      </c>
      <c r="V1057" s="58">
        <v>335</v>
      </c>
      <c r="W1057" s="58">
        <v>328</v>
      </c>
      <c r="X1057" s="58">
        <v>359</v>
      </c>
      <c r="Y1057" s="58"/>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f>IF(U$1079&gt;0,SUM($O1058:U1058),"")</f>
        <v>6695</v>
      </c>
      <c r="I1058" s="57">
        <f>IF(V$1079&gt;0,SUM($O1058:V1058),"")</f>
        <v>7493</v>
      </c>
      <c r="J1058" s="57">
        <f>IF(W$1079&gt;0,SUM($O1058:W1058),"")</f>
        <v>8264</v>
      </c>
      <c r="K1058" s="57">
        <f>IF(X$1079&gt;0,SUM($O1058:X1058),"")</f>
        <v>9126</v>
      </c>
      <c r="L1058" s="57" t="str">
        <f>IF(Y$1079&gt;0,SUM($O1058:Y1058),"")</f>
        <v/>
      </c>
      <c r="M1058" s="57" t="str">
        <f>IF(Z$1079&gt;0,SUM($O1058:Z1058),"")</f>
        <v/>
      </c>
      <c r="N1058" s="140">
        <v>4</v>
      </c>
      <c r="O1058" s="58">
        <v>782</v>
      </c>
      <c r="P1058" s="58">
        <v>847</v>
      </c>
      <c r="Q1058" s="58">
        <v>853</v>
      </c>
      <c r="R1058" s="58">
        <v>948</v>
      </c>
      <c r="S1058" s="58">
        <v>1118</v>
      </c>
      <c r="T1058" s="338">
        <v>1061</v>
      </c>
      <c r="U1058" s="58">
        <v>1086</v>
      </c>
      <c r="V1058" s="58">
        <v>798</v>
      </c>
      <c r="W1058" s="58">
        <v>771</v>
      </c>
      <c r="X1058" s="58">
        <v>862</v>
      </c>
      <c r="Y1058" s="58"/>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f>IF(U$1079&gt;0,SUM($O1059:U1059),"")</f>
        <v>6827</v>
      </c>
      <c r="I1059" s="57">
        <f>IF(V$1079&gt;0,SUM($O1059:V1059),"")</f>
        <v>7288</v>
      </c>
      <c r="J1059" s="57">
        <f>IF(W$1079&gt;0,SUM($O1059:W1059),"")</f>
        <v>8002</v>
      </c>
      <c r="K1059" s="57">
        <f>IF(X$1079&gt;0,SUM($O1059:X1059),"")</f>
        <v>8582</v>
      </c>
      <c r="L1059" s="57" t="str">
        <f>IF(Y$1079&gt;0,SUM($O1059:Y1059),"")</f>
        <v/>
      </c>
      <c r="M1059" s="57" t="str">
        <f>IF(Z$1079&gt;0,SUM($O1059:Z1059),"")</f>
        <v/>
      </c>
      <c r="N1059" s="140">
        <v>5</v>
      </c>
      <c r="O1059" s="58">
        <v>959</v>
      </c>
      <c r="P1059" s="58">
        <v>699</v>
      </c>
      <c r="Q1059" s="58">
        <v>1102</v>
      </c>
      <c r="R1059" s="58">
        <v>860</v>
      </c>
      <c r="S1059" s="58">
        <v>938</v>
      </c>
      <c r="T1059" s="338">
        <v>825</v>
      </c>
      <c r="U1059" s="58">
        <v>1444</v>
      </c>
      <c r="V1059" s="58">
        <v>461</v>
      </c>
      <c r="W1059" s="58">
        <v>714</v>
      </c>
      <c r="X1059" s="58">
        <v>580</v>
      </c>
      <c r="Y1059" s="58"/>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f>IF(U$1079&gt;0,SUM($O1060:U1060),"")</f>
        <v>4234</v>
      </c>
      <c r="I1060" s="57">
        <f>IF(V$1079&gt;0,SUM($O1060:V1060),"")</f>
        <v>4714</v>
      </c>
      <c r="J1060" s="57">
        <f>IF(W$1079&gt;0,SUM($O1060:W1060),"")</f>
        <v>5217</v>
      </c>
      <c r="K1060" s="57">
        <f>IF(X$1079&gt;0,SUM($O1060:X1060),"")</f>
        <v>5850</v>
      </c>
      <c r="L1060" s="57" t="str">
        <f>IF(Y$1079&gt;0,SUM($O1060:Y1060),"")</f>
        <v/>
      </c>
      <c r="M1060" s="57" t="str">
        <f>IF(Z$1079&gt;0,SUM($O1060:Z1060),"")</f>
        <v/>
      </c>
      <c r="N1060" s="140">
        <v>6</v>
      </c>
      <c r="O1060" s="58">
        <v>595</v>
      </c>
      <c r="P1060" s="58">
        <v>648</v>
      </c>
      <c r="Q1060" s="58">
        <v>561</v>
      </c>
      <c r="R1060" s="58">
        <v>673</v>
      </c>
      <c r="S1060" s="58">
        <v>572</v>
      </c>
      <c r="T1060" s="338">
        <v>614</v>
      </c>
      <c r="U1060" s="58">
        <v>571</v>
      </c>
      <c r="V1060" s="58">
        <v>480</v>
      </c>
      <c r="W1060" s="58">
        <v>503</v>
      </c>
      <c r="X1060" s="58">
        <v>633</v>
      </c>
      <c r="Y1060" s="58"/>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f>IF(U$1079&gt;0,SUM($O1061:U1061),"")</f>
        <v>2718</v>
      </c>
      <c r="I1061" s="57">
        <f>IF(V$1079&gt;0,SUM($O1061:V1061),"")</f>
        <v>2995</v>
      </c>
      <c r="J1061" s="57">
        <f>IF(W$1079&gt;0,SUM($O1061:W1061),"")</f>
        <v>3284</v>
      </c>
      <c r="K1061" s="57">
        <f>IF(X$1079&gt;0,SUM($O1061:X1061),"")</f>
        <v>3637</v>
      </c>
      <c r="L1061" s="57" t="str">
        <f>IF(Y$1079&gt;0,SUM($O1061:Y1061),"")</f>
        <v/>
      </c>
      <c r="M1061" s="57" t="str">
        <f>IF(Z$1079&gt;0,SUM($O1061:Z1061),"")</f>
        <v/>
      </c>
      <c r="N1061" s="140">
        <v>7</v>
      </c>
      <c r="O1061" s="58">
        <v>353</v>
      </c>
      <c r="P1061" s="58">
        <v>422</v>
      </c>
      <c r="Q1061" s="58">
        <v>348</v>
      </c>
      <c r="R1061" s="58">
        <v>390</v>
      </c>
      <c r="S1061" s="58">
        <v>560</v>
      </c>
      <c r="T1061" s="338">
        <v>332</v>
      </c>
      <c r="U1061" s="58">
        <v>313</v>
      </c>
      <c r="V1061" s="58">
        <v>277</v>
      </c>
      <c r="W1061" s="58">
        <v>289</v>
      </c>
      <c r="X1061" s="58">
        <v>353</v>
      </c>
      <c r="Y1061" s="58"/>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f>IF(U$1079&gt;0,SUM($O1062:U1062),"")</f>
        <v>23929</v>
      </c>
      <c r="I1062" s="57">
        <f>IF(V$1079&gt;0,SUM($O1062:V1062),"")</f>
        <v>26309</v>
      </c>
      <c r="J1062" s="57">
        <f>IF(W$1079&gt;0,SUM($O1062:W1062),"")</f>
        <v>28697</v>
      </c>
      <c r="K1062" s="57">
        <f>IF(X$1079&gt;0,SUM($O1062:X1062),"")</f>
        <v>31277</v>
      </c>
      <c r="L1062" s="57" t="str">
        <f>IF(Y$1079&gt;0,SUM($O1062:Y1062),"")</f>
        <v/>
      </c>
      <c r="M1062" s="57" t="str">
        <f>IF(Z$1079&gt;0,SUM($O1062:Z1062),"")</f>
        <v/>
      </c>
      <c r="N1062" s="140">
        <v>8</v>
      </c>
      <c r="O1062" s="58">
        <v>3442</v>
      </c>
      <c r="P1062" s="58">
        <v>3094</v>
      </c>
      <c r="Q1062" s="58">
        <v>4425</v>
      </c>
      <c r="R1062" s="58">
        <v>4352</v>
      </c>
      <c r="S1062" s="58">
        <v>3091</v>
      </c>
      <c r="T1062" s="338">
        <v>2742</v>
      </c>
      <c r="U1062" s="58">
        <v>2783</v>
      </c>
      <c r="V1062" s="58">
        <v>2380</v>
      </c>
      <c r="W1062" s="58">
        <v>2388</v>
      </c>
      <c r="X1062" s="58">
        <v>2580</v>
      </c>
      <c r="Y1062" s="58"/>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f>IF(U$1079&gt;0,SUM($O1063:U1063),"")</f>
        <v>2073</v>
      </c>
      <c r="I1063" s="57">
        <f>IF(V$1079&gt;0,SUM($O1063:V1063),"")</f>
        <v>2446</v>
      </c>
      <c r="J1063" s="57">
        <f>IF(W$1079&gt;0,SUM($O1063:W1063),"")</f>
        <v>3339</v>
      </c>
      <c r="K1063" s="57">
        <f>IF(X$1079&gt;0,SUM($O1063:X1063),"")</f>
        <v>6436</v>
      </c>
      <c r="L1063" s="57" t="str">
        <f>IF(Y$1079&gt;0,SUM($O1063:Y1063),"")</f>
        <v/>
      </c>
      <c r="M1063" s="57" t="str">
        <f>IF(Z$1079&gt;0,SUM($O1063:Z1063),"")</f>
        <v/>
      </c>
      <c r="N1063" s="140">
        <v>9</v>
      </c>
      <c r="O1063" s="58">
        <v>254</v>
      </c>
      <c r="P1063" s="58">
        <v>256</v>
      </c>
      <c r="Q1063" s="58">
        <v>223</v>
      </c>
      <c r="R1063" s="58">
        <v>358</v>
      </c>
      <c r="S1063" s="58">
        <v>380</v>
      </c>
      <c r="T1063" s="338">
        <v>352</v>
      </c>
      <c r="U1063" s="58">
        <v>250</v>
      </c>
      <c r="V1063" s="58">
        <v>373</v>
      </c>
      <c r="W1063" s="58">
        <v>893</v>
      </c>
      <c r="X1063" s="58">
        <v>3097</v>
      </c>
      <c r="Y1063" s="58"/>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f>IF(U$1079&gt;0,SUM($O1064:U1064),"")</f>
        <v>7667</v>
      </c>
      <c r="I1064" s="57">
        <f>IF(V$1079&gt;0,SUM($O1064:V1064),"")</f>
        <v>8880</v>
      </c>
      <c r="J1064" s="57">
        <f>IF(W$1079&gt;0,SUM($O1064:W1064),"")</f>
        <v>10141</v>
      </c>
      <c r="K1064" s="57">
        <f>IF(X$1079&gt;0,SUM($O1064:X1064),"")</f>
        <v>11410</v>
      </c>
      <c r="L1064" s="57" t="str">
        <f>IF(Y$1079&gt;0,SUM($O1064:Y1064),"")</f>
        <v/>
      </c>
      <c r="M1064" s="57" t="str">
        <f>IF(Z$1079&gt;0,SUM($O1064:Z1064),"")</f>
        <v/>
      </c>
      <c r="N1064" s="140">
        <v>10</v>
      </c>
      <c r="O1064" s="58">
        <v>1370</v>
      </c>
      <c r="P1064" s="58">
        <v>1305</v>
      </c>
      <c r="Q1064" s="58">
        <v>1162</v>
      </c>
      <c r="R1064" s="58">
        <v>620</v>
      </c>
      <c r="S1064" s="58">
        <v>432</v>
      </c>
      <c r="T1064" s="338">
        <v>931</v>
      </c>
      <c r="U1064" s="58">
        <v>1847</v>
      </c>
      <c r="V1064" s="58">
        <v>1213</v>
      </c>
      <c r="W1064" s="58">
        <v>1261</v>
      </c>
      <c r="X1064" s="58">
        <v>1269</v>
      </c>
      <c r="Y1064" s="58"/>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f>IF(U$1079&gt;0,SUM($O1065:U1065),"")</f>
        <v>11801</v>
      </c>
      <c r="I1065" s="57">
        <f>IF(V$1079&gt;0,SUM($O1065:V1065),"")</f>
        <v>13230</v>
      </c>
      <c r="J1065" s="57">
        <f>IF(W$1079&gt;0,SUM($O1065:W1065),"")</f>
        <v>14708</v>
      </c>
      <c r="K1065" s="57">
        <f>IF(X$1079&gt;0,SUM($O1065:X1065),"")</f>
        <v>16233</v>
      </c>
      <c r="L1065" s="57" t="str">
        <f>IF(Y$1079&gt;0,SUM($O1065:Y1065),"")</f>
        <v/>
      </c>
      <c r="M1065" s="57" t="str">
        <f>IF(Z$1079&gt;0,SUM($O1065:Z1065),"")</f>
        <v/>
      </c>
      <c r="N1065" s="140">
        <v>11</v>
      </c>
      <c r="O1065" s="58">
        <v>1901</v>
      </c>
      <c r="P1065" s="58">
        <v>1492</v>
      </c>
      <c r="Q1065" s="58">
        <v>1766</v>
      </c>
      <c r="R1065" s="58">
        <v>1596</v>
      </c>
      <c r="S1065" s="58">
        <v>1834</v>
      </c>
      <c r="T1065" s="338">
        <v>1647</v>
      </c>
      <c r="U1065" s="58">
        <v>1565</v>
      </c>
      <c r="V1065" s="58">
        <v>1429</v>
      </c>
      <c r="W1065" s="58">
        <v>1478</v>
      </c>
      <c r="X1065" s="58">
        <v>1525</v>
      </c>
      <c r="Y1065" s="58"/>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f>IF(U$1079&gt;0,SUM($O1066:U1066),"")</f>
        <v>35034</v>
      </c>
      <c r="I1066" s="57">
        <f>IF(V$1079&gt;0,SUM($O1066:V1066),"")</f>
        <v>39169</v>
      </c>
      <c r="J1066" s="57">
        <f>IF(W$1079&gt;0,SUM($O1066:W1066),"")</f>
        <v>43387</v>
      </c>
      <c r="K1066" s="57">
        <f>IF(X$1079&gt;0,SUM($O1066:X1066),"")</f>
        <v>47846</v>
      </c>
      <c r="L1066" s="57" t="str">
        <f>IF(Y$1079&gt;0,SUM($O1066:Y1066),"")</f>
        <v/>
      </c>
      <c r="M1066" s="57" t="str">
        <f>IF(Z$1079&gt;0,SUM($O1066:Z1066),"")</f>
        <v/>
      </c>
      <c r="N1066" s="140">
        <v>12</v>
      </c>
      <c r="O1066" s="58">
        <v>5249</v>
      </c>
      <c r="P1066" s="58">
        <v>4549</v>
      </c>
      <c r="Q1066" s="58">
        <v>5010</v>
      </c>
      <c r="R1066" s="58">
        <v>4818</v>
      </c>
      <c r="S1066" s="58">
        <v>4939</v>
      </c>
      <c r="T1066" s="338">
        <v>5304</v>
      </c>
      <c r="U1066" s="58">
        <v>5165</v>
      </c>
      <c r="V1066" s="58">
        <v>4135</v>
      </c>
      <c r="W1066" s="58">
        <v>4218</v>
      </c>
      <c r="X1066" s="58">
        <v>4459</v>
      </c>
      <c r="Y1066" s="58"/>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f>IF(U$1079&gt;0,SUM($O1067:U1067),"")</f>
        <v>12436</v>
      </c>
      <c r="I1067" s="57">
        <f>IF(V$1079&gt;0,SUM($O1067:V1067),"")</f>
        <v>13476</v>
      </c>
      <c r="J1067" s="57">
        <f>IF(W$1079&gt;0,SUM($O1067:W1067),"")</f>
        <v>14610</v>
      </c>
      <c r="K1067" s="57">
        <f>IF(X$1079&gt;0,SUM($O1067:X1067),"")</f>
        <v>16796</v>
      </c>
      <c r="L1067" s="57" t="str">
        <f>IF(Y$1079&gt;0,SUM($O1067:Y1067),"")</f>
        <v/>
      </c>
      <c r="M1067" s="57" t="str">
        <f>IF(Z$1079&gt;0,SUM($O1067:Z1067),"")</f>
        <v/>
      </c>
      <c r="N1067" s="140">
        <v>13</v>
      </c>
      <c r="O1067" s="58">
        <v>1393</v>
      </c>
      <c r="P1067" s="58">
        <v>1577</v>
      </c>
      <c r="Q1067" s="58">
        <v>2605</v>
      </c>
      <c r="R1067" s="58">
        <v>2452</v>
      </c>
      <c r="S1067" s="58">
        <v>2083</v>
      </c>
      <c r="T1067" s="338">
        <v>1204</v>
      </c>
      <c r="U1067" s="58">
        <v>1122</v>
      </c>
      <c r="V1067" s="58">
        <v>1040</v>
      </c>
      <c r="W1067" s="58">
        <v>1134</v>
      </c>
      <c r="X1067" s="58">
        <v>2186</v>
      </c>
      <c r="Y1067" s="58"/>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f>IF(U$1079&gt;0,SUM($O1068:U1068),"")</f>
        <v>16110</v>
      </c>
      <c r="I1068" s="57">
        <f>IF(V$1079&gt;0,SUM($O1068:V1068),"")</f>
        <v>18345</v>
      </c>
      <c r="J1068" s="57">
        <f>IF(W$1079&gt;0,SUM($O1068:W1068),"")</f>
        <v>20590</v>
      </c>
      <c r="K1068" s="57">
        <f>IF(X$1079&gt;0,SUM($O1068:X1068),"")</f>
        <v>22506</v>
      </c>
      <c r="L1068" s="57" t="str">
        <f>IF(Y$1079&gt;0,SUM($O1068:Y1068),"")</f>
        <v/>
      </c>
      <c r="M1068" s="57" t="str">
        <f>IF(Z$1079&gt;0,SUM($O1068:Z1068),"")</f>
        <v/>
      </c>
      <c r="N1068" s="140">
        <v>14</v>
      </c>
      <c r="O1068" s="58">
        <v>2144</v>
      </c>
      <c r="P1068" s="58">
        <v>1753</v>
      </c>
      <c r="Q1068" s="58">
        <v>1981</v>
      </c>
      <c r="R1068" s="58">
        <v>2425</v>
      </c>
      <c r="S1068" s="58">
        <v>2519</v>
      </c>
      <c r="T1068" s="338">
        <v>2072</v>
      </c>
      <c r="U1068" s="58">
        <v>3216</v>
      </c>
      <c r="V1068" s="58">
        <v>2235</v>
      </c>
      <c r="W1068" s="58">
        <v>2245</v>
      </c>
      <c r="X1068" s="58">
        <v>1916</v>
      </c>
      <c r="Y1068" s="58"/>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f>IF(U$1079&gt;0,SUM($O1069:U1069),"")</f>
        <v>37832</v>
      </c>
      <c r="I1069" s="57">
        <f>IF(V$1079&gt;0,SUM($O1069:V1069),"")</f>
        <v>40423</v>
      </c>
      <c r="J1069" s="57">
        <f>IF(W$1079&gt;0,SUM($O1069:W1069),"")</f>
        <v>44538</v>
      </c>
      <c r="K1069" s="57">
        <f>IF(X$1079&gt;0,SUM($O1069:X1069),"")</f>
        <v>47362</v>
      </c>
      <c r="L1069" s="57" t="str">
        <f>IF(Y$1079&gt;0,SUM($O1069:Y1069),"")</f>
        <v/>
      </c>
      <c r="M1069" s="57" t="str">
        <f>IF(Z$1079&gt;0,SUM($O1069:Z1069),"")</f>
        <v/>
      </c>
      <c r="N1069" s="140">
        <v>15</v>
      </c>
      <c r="O1069" s="58">
        <v>2836</v>
      </c>
      <c r="P1069" s="58">
        <v>4478</v>
      </c>
      <c r="Q1069" s="58">
        <v>9884</v>
      </c>
      <c r="R1069" s="58">
        <v>8245</v>
      </c>
      <c r="S1069" s="58">
        <v>2833</v>
      </c>
      <c r="T1069" s="338">
        <v>5554</v>
      </c>
      <c r="U1069" s="58">
        <v>4002</v>
      </c>
      <c r="V1069" s="58">
        <v>2591</v>
      </c>
      <c r="W1069" s="58">
        <v>4115</v>
      </c>
      <c r="X1069" s="58">
        <v>2824</v>
      </c>
      <c r="Y1069" s="58"/>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f>IF(U$1079&gt;0,SUM($O1070:U1070),"")</f>
        <v>9396</v>
      </c>
      <c r="I1070" s="57">
        <f>IF(V$1079&gt;0,SUM($O1070:V1070),"")</f>
        <v>10449</v>
      </c>
      <c r="J1070" s="57">
        <f>IF(W$1079&gt;0,SUM($O1070:W1070),"")</f>
        <v>11623</v>
      </c>
      <c r="K1070" s="57">
        <f>IF(X$1079&gt;0,SUM($O1070:X1070),"")</f>
        <v>12933</v>
      </c>
      <c r="L1070" s="57" t="str">
        <f>IF(Y$1079&gt;0,SUM($O1070:Y1070),"")</f>
        <v/>
      </c>
      <c r="M1070" s="57" t="str">
        <f>IF(Z$1079&gt;0,SUM($O1070:Z1070),"")</f>
        <v/>
      </c>
      <c r="N1070" s="140">
        <v>16</v>
      </c>
      <c r="O1070" s="58">
        <v>1297</v>
      </c>
      <c r="P1070" s="58">
        <v>1370</v>
      </c>
      <c r="Q1070" s="58">
        <v>1417</v>
      </c>
      <c r="R1070" s="58">
        <v>1504</v>
      </c>
      <c r="S1070" s="58">
        <v>1299</v>
      </c>
      <c r="T1070" s="338">
        <v>1192</v>
      </c>
      <c r="U1070" s="58">
        <v>1317</v>
      </c>
      <c r="V1070" s="58">
        <v>1053</v>
      </c>
      <c r="W1070" s="58">
        <v>1174</v>
      </c>
      <c r="X1070" s="58">
        <v>1310</v>
      </c>
      <c r="Y1070" s="58"/>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f>IF(U$1079&gt;0,SUM($O1071:U1071),"")</f>
        <v>11645</v>
      </c>
      <c r="I1071" s="57">
        <f>IF(V$1079&gt;0,SUM($O1071:V1071),"")</f>
        <v>13027</v>
      </c>
      <c r="J1071" s="57">
        <f>IF(W$1079&gt;0,SUM($O1071:W1071),"")</f>
        <v>14193</v>
      </c>
      <c r="K1071" s="57">
        <f>IF(X$1079&gt;0,SUM($O1071:X1071),"")</f>
        <v>15429</v>
      </c>
      <c r="L1071" s="57" t="str">
        <f>IF(Y$1079&gt;0,SUM($O1071:Y1071),"")</f>
        <v/>
      </c>
      <c r="M1071" s="57" t="str">
        <f>IF(Z$1079&gt;0,SUM($O1071:Z1071),"")</f>
        <v/>
      </c>
      <c r="N1071" s="140">
        <v>17</v>
      </c>
      <c r="O1071" s="58">
        <v>1679</v>
      </c>
      <c r="P1071" s="58">
        <v>1388</v>
      </c>
      <c r="Q1071" s="58">
        <v>1847</v>
      </c>
      <c r="R1071" s="58">
        <v>1621</v>
      </c>
      <c r="S1071" s="58">
        <v>1452</v>
      </c>
      <c r="T1071" s="338">
        <v>1627</v>
      </c>
      <c r="U1071" s="58">
        <v>2031</v>
      </c>
      <c r="V1071" s="58">
        <v>1382</v>
      </c>
      <c r="W1071" s="58">
        <v>1166</v>
      </c>
      <c r="X1071" s="58">
        <v>1236</v>
      </c>
      <c r="Y1071" s="58"/>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f>IF(U$1079&gt;0,SUM($O1072:U1072),"")</f>
        <v>9740</v>
      </c>
      <c r="I1072" s="57">
        <f>IF(V$1079&gt;0,SUM($O1072:V1072),"")</f>
        <v>11144</v>
      </c>
      <c r="J1072" s="57">
        <f>IF(W$1079&gt;0,SUM($O1072:W1072),"")</f>
        <v>12242</v>
      </c>
      <c r="K1072" s="57">
        <f>IF(X$1079&gt;0,SUM($O1072:X1072),"")</f>
        <v>13679</v>
      </c>
      <c r="L1072" s="57" t="str">
        <f>IF(Y$1079&gt;0,SUM($O1072:Y1072),"")</f>
        <v/>
      </c>
      <c r="M1072" s="57" t="str">
        <f>IF(Z$1079&gt;0,SUM($O1072:Z1072),"")</f>
        <v/>
      </c>
      <c r="N1072" s="140">
        <v>18</v>
      </c>
      <c r="O1072" s="58">
        <v>1180</v>
      </c>
      <c r="P1072" s="58">
        <v>1319</v>
      </c>
      <c r="Q1072" s="58">
        <v>1493</v>
      </c>
      <c r="R1072" s="58">
        <v>1483</v>
      </c>
      <c r="S1072" s="58">
        <v>1598</v>
      </c>
      <c r="T1072" s="58">
        <v>1289</v>
      </c>
      <c r="U1072" s="58">
        <v>1378</v>
      </c>
      <c r="V1072" s="58">
        <v>1404</v>
      </c>
      <c r="W1072" s="58">
        <v>1098</v>
      </c>
      <c r="X1072" s="58">
        <v>1437</v>
      </c>
      <c r="Y1072" s="58"/>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f>IF(U$1079&gt;0,SUM($O1073:U1073),"")</f>
        <v>3630</v>
      </c>
      <c r="I1073" s="57">
        <f>IF(V$1079&gt;0,SUM($O1073:V1073),"")</f>
        <v>4263</v>
      </c>
      <c r="J1073" s="57">
        <f>IF(W$1079&gt;0,SUM($O1073:W1073),"")</f>
        <v>4850</v>
      </c>
      <c r="K1073" s="57">
        <f>IF(X$1079&gt;0,SUM($O1073:X1073),"")</f>
        <v>5329</v>
      </c>
      <c r="L1073" s="57" t="str">
        <f>IF(Y$1079&gt;0,SUM($O1073:Y1073),"")</f>
        <v/>
      </c>
      <c r="M1073" s="57" t="str">
        <f>IF(Z$1079&gt;0,SUM($O1073:Z1073),"")</f>
        <v/>
      </c>
      <c r="N1073" s="140">
        <v>19</v>
      </c>
      <c r="O1073" s="58">
        <v>484</v>
      </c>
      <c r="P1073" s="58">
        <v>419</v>
      </c>
      <c r="Q1073" s="58">
        <v>534</v>
      </c>
      <c r="R1073" s="58">
        <v>546</v>
      </c>
      <c r="S1073" s="58">
        <v>499</v>
      </c>
      <c r="T1073" s="338">
        <v>514</v>
      </c>
      <c r="U1073" s="58">
        <v>634</v>
      </c>
      <c r="V1073" s="58">
        <v>633</v>
      </c>
      <c r="W1073" s="58">
        <v>587</v>
      </c>
      <c r="X1073" s="58">
        <v>479</v>
      </c>
      <c r="Y1073" s="58"/>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f>IF(U$1079&gt;0,SUM($O1074:U1074),"")</f>
        <v>10300</v>
      </c>
      <c r="I1074" s="57">
        <f>IF(V$1079&gt;0,SUM($O1074:V1074),"")</f>
        <v>11396</v>
      </c>
      <c r="J1074" s="57">
        <f>IF(W$1079&gt;0,SUM($O1074:W1074),"")</f>
        <v>12331</v>
      </c>
      <c r="K1074" s="57">
        <f>IF(X$1079&gt;0,SUM($O1074:X1074),"")</f>
        <v>13299</v>
      </c>
      <c r="L1074" s="57" t="str">
        <f>IF(Y$1079&gt;0,SUM($O1074:Y1074),"")</f>
        <v/>
      </c>
      <c r="M1074" s="57" t="str">
        <f>IF(Z$1079&gt;0,SUM($O1074:Z1074),"")</f>
        <v/>
      </c>
      <c r="N1074" s="140">
        <v>20</v>
      </c>
      <c r="O1074" s="58">
        <v>1482</v>
      </c>
      <c r="P1074" s="58">
        <v>1328</v>
      </c>
      <c r="Q1074" s="58">
        <v>1715</v>
      </c>
      <c r="R1074" s="58">
        <v>1665</v>
      </c>
      <c r="S1074" s="58">
        <v>1519</v>
      </c>
      <c r="T1074" s="338">
        <v>1371</v>
      </c>
      <c r="U1074" s="58">
        <v>1220</v>
      </c>
      <c r="V1074" s="58">
        <v>1096</v>
      </c>
      <c r="W1074" s="58">
        <v>935</v>
      </c>
      <c r="X1074" s="58">
        <v>968</v>
      </c>
      <c r="Y1074" s="58"/>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f>IF(U$1079&gt;0,SUM($O1075:U1075),"")</f>
        <v>22313</v>
      </c>
      <c r="I1075" s="57">
        <f>IF(V$1079&gt;0,SUM($O1075:V1075),"")</f>
        <v>24766</v>
      </c>
      <c r="J1075" s="57">
        <f>IF(W$1079&gt;0,SUM($O1075:W1075),"")</f>
        <v>27584</v>
      </c>
      <c r="K1075" s="57">
        <f>IF(X$1079&gt;0,SUM($O1075:X1075),"")</f>
        <v>30150</v>
      </c>
      <c r="L1075" s="57" t="str">
        <f>IF(Y$1079&gt;0,SUM($O1075:Y1075),"")</f>
        <v/>
      </c>
      <c r="M1075" s="57" t="str">
        <f>IF(Z$1079&gt;0,SUM($O1075:Z1075),"")</f>
        <v/>
      </c>
      <c r="N1075" s="140">
        <v>21</v>
      </c>
      <c r="O1075" s="58">
        <v>3038</v>
      </c>
      <c r="P1075" s="58">
        <v>2594</v>
      </c>
      <c r="Q1075" s="58">
        <v>3160</v>
      </c>
      <c r="R1075" s="58">
        <v>4106</v>
      </c>
      <c r="S1075" s="58">
        <v>3235</v>
      </c>
      <c r="T1075" s="338">
        <v>3180</v>
      </c>
      <c r="U1075" s="58">
        <v>3000</v>
      </c>
      <c r="V1075" s="58">
        <v>2453</v>
      </c>
      <c r="W1075" s="58">
        <v>2818</v>
      </c>
      <c r="X1075" s="58">
        <v>2566</v>
      </c>
      <c r="Y1075" s="58"/>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f>IF(U$1079&gt;0,SUM($O1076:U1076),"")</f>
        <v>19107</v>
      </c>
      <c r="I1076" s="57">
        <f>IF(V$1079&gt;0,SUM($O1076:V1076),"")</f>
        <v>20987</v>
      </c>
      <c r="J1076" s="57">
        <f>IF(W$1079&gt;0,SUM($O1076:W1076),"")</f>
        <v>23029</v>
      </c>
      <c r="K1076" s="57">
        <f>IF(X$1079&gt;0,SUM($O1076:X1076),"")</f>
        <v>28675</v>
      </c>
      <c r="L1076" s="57" t="str">
        <f>IF(Y$1079&gt;0,SUM($O1076:Y1076),"")</f>
        <v/>
      </c>
      <c r="M1076" s="57" t="str">
        <f>IF(Z$1079&gt;0,SUM($O1076:Z1076),"")</f>
        <v/>
      </c>
      <c r="N1076" s="140">
        <v>22</v>
      </c>
      <c r="O1076" s="58">
        <v>2262</v>
      </c>
      <c r="P1076" s="58">
        <v>2257</v>
      </c>
      <c r="Q1076" s="58">
        <v>2495</v>
      </c>
      <c r="R1076" s="58">
        <v>3549</v>
      </c>
      <c r="S1076" s="58">
        <v>3913</v>
      </c>
      <c r="T1076" s="338">
        <v>2588</v>
      </c>
      <c r="U1076" s="58">
        <v>2043</v>
      </c>
      <c r="V1076" s="58">
        <v>1880</v>
      </c>
      <c r="W1076" s="58">
        <v>2042</v>
      </c>
      <c r="X1076" s="58">
        <v>5646</v>
      </c>
      <c r="Y1076" s="58"/>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f>IF(U$1079&gt;0,SUM($O1077:U1077),"")</f>
        <v>45670</v>
      </c>
      <c r="I1077" s="57">
        <f>IF(V$1079&gt;0,SUM($O1077:V1077),"")</f>
        <v>51901</v>
      </c>
      <c r="J1077" s="57">
        <f>IF(W$1079&gt;0,SUM($O1077:W1077),"")</f>
        <v>61484</v>
      </c>
      <c r="K1077" s="57">
        <f>IF(X$1079&gt;0,SUM($O1077:X1077),"")</f>
        <v>69812</v>
      </c>
      <c r="L1077" s="57" t="str">
        <f>IF(Y$1079&gt;0,SUM($O1077:Y1077),"")</f>
        <v/>
      </c>
      <c r="M1077" s="57" t="str">
        <f>IF(Z$1079&gt;0,SUM($O1077:Z1077),"")</f>
        <v/>
      </c>
      <c r="N1077" s="140">
        <v>23</v>
      </c>
      <c r="O1077" s="58">
        <v>5726</v>
      </c>
      <c r="P1077" s="58">
        <v>5773</v>
      </c>
      <c r="Q1077" s="58">
        <v>7351</v>
      </c>
      <c r="R1077" s="58">
        <v>7377</v>
      </c>
      <c r="S1077" s="58">
        <v>6333</v>
      </c>
      <c r="T1077" s="338">
        <v>6639</v>
      </c>
      <c r="U1077" s="58">
        <v>6471</v>
      </c>
      <c r="V1077" s="58">
        <v>6231</v>
      </c>
      <c r="W1077" s="58">
        <v>9583</v>
      </c>
      <c r="X1077" s="58">
        <v>8328</v>
      </c>
      <c r="Y1077" s="58"/>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f>IF(U$1079&gt;0,SUM($O1078:U1078),"")</f>
        <v>15688</v>
      </c>
      <c r="I1078" s="57">
        <f>IF(V$1079&gt;0,SUM($O1078:V1078),"")</f>
        <v>17825</v>
      </c>
      <c r="J1078" s="57">
        <f>IF(W$1079&gt;0,SUM($O1078:W1078),"")</f>
        <v>19656</v>
      </c>
      <c r="K1078" s="57">
        <f>IF(X$1079&gt;0,SUM($O1078:X1078),"")</f>
        <v>21363</v>
      </c>
      <c r="L1078" s="57" t="str">
        <f>IF(Y$1079&gt;0,SUM($O1078:Y1078),"")</f>
        <v/>
      </c>
      <c r="M1078" s="57" t="str">
        <f>IF(Z$1079&gt;0,SUM($O1078:Z1078),"")</f>
        <v/>
      </c>
      <c r="N1078" s="140">
        <v>24</v>
      </c>
      <c r="O1078" s="58">
        <v>2324</v>
      </c>
      <c r="P1078" s="58">
        <v>2075</v>
      </c>
      <c r="Q1078" s="58">
        <v>2610</v>
      </c>
      <c r="R1078" s="58">
        <v>2122</v>
      </c>
      <c r="S1078" s="58">
        <v>2218</v>
      </c>
      <c r="T1078" s="338">
        <v>2004</v>
      </c>
      <c r="U1078" s="58">
        <v>2335</v>
      </c>
      <c r="V1078" s="58">
        <v>2137</v>
      </c>
      <c r="W1078" s="58">
        <v>1831</v>
      </c>
      <c r="X1078" s="58">
        <v>1707</v>
      </c>
      <c r="Y1078" s="58"/>
      <c r="Z1078" s="58"/>
      <c r="AA1078" s="65">
        <v>24</v>
      </c>
    </row>
    <row r="1079" spans="1:29" x14ac:dyDescent="0.2">
      <c r="A1079" s="72" t="s">
        <v>2</v>
      </c>
      <c r="B1079" s="62">
        <f>SUM(B1055:B1078)</f>
        <v>43278</v>
      </c>
      <c r="C1079" s="62">
        <f t="shared" ref="C1079:M1079" si="18">SUM(C1055:C1078)</f>
        <v>85289</v>
      </c>
      <c r="D1079" s="62">
        <f t="shared" si="18"/>
        <v>140286</v>
      </c>
      <c r="E1079" s="62">
        <f>SUM(E1055:E1078)</f>
        <v>194535</v>
      </c>
      <c r="F1079" s="62">
        <f>SUM(F1055:F1078)</f>
        <v>240661</v>
      </c>
      <c r="G1079" s="62">
        <f t="shared" si="18"/>
        <v>286263</v>
      </c>
      <c r="H1079" s="62">
        <f t="shared" si="18"/>
        <v>332543</v>
      </c>
      <c r="I1079" s="62">
        <f t="shared" si="18"/>
        <v>370804</v>
      </c>
      <c r="J1079" s="62">
        <f t="shared" si="18"/>
        <v>413896</v>
      </c>
      <c r="K1079" s="62">
        <f t="shared" si="18"/>
        <v>462193</v>
      </c>
      <c r="L1079" s="62">
        <f t="shared" si="18"/>
        <v>0</v>
      </c>
      <c r="M1079" s="62">
        <f t="shared" si="18"/>
        <v>0</v>
      </c>
      <c r="N1079" s="72" t="s">
        <v>2</v>
      </c>
      <c r="O1079" s="62">
        <f t="shared" ref="O1079:T1079" si="19">SUM(O1055:O1078)</f>
        <v>43278</v>
      </c>
      <c r="P1079" s="62">
        <f t="shared" si="19"/>
        <v>42011</v>
      </c>
      <c r="Q1079" s="62">
        <f t="shared" si="19"/>
        <v>54997</v>
      </c>
      <c r="R1079" s="62">
        <f t="shared" si="19"/>
        <v>54249</v>
      </c>
      <c r="S1079" s="62">
        <f t="shared" si="19"/>
        <v>46126</v>
      </c>
      <c r="T1079" s="378">
        <f t="shared" si="19"/>
        <v>45602</v>
      </c>
      <c r="U1079" s="378">
        <f t="shared" ref="U1079:Z1079" si="20">SUM(U1055:U1078)</f>
        <v>46280</v>
      </c>
      <c r="V1079" s="62">
        <f t="shared" si="20"/>
        <v>38261</v>
      </c>
      <c r="W1079" s="62">
        <f t="shared" si="20"/>
        <v>43092</v>
      </c>
      <c r="X1079" s="378">
        <f t="shared" si="20"/>
        <v>48297</v>
      </c>
      <c r="Y1079" s="62">
        <f t="shared" si="20"/>
        <v>0</v>
      </c>
      <c r="Z1079" s="62">
        <f t="shared" si="20"/>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f>IF(U$1109&gt;0,SUM($O1085:U1085),"")</f>
        <v>152</v>
      </c>
      <c r="I1085" s="57">
        <f>IF(V$1109&gt;0,SUM($O1085:V1085),"")</f>
        <v>168</v>
      </c>
      <c r="J1085" s="57">
        <f>IF(W$1109&gt;0,SUM($O1085:W1085),"")</f>
        <v>182</v>
      </c>
      <c r="K1085" s="57">
        <f>IF(X$1109&gt;0,SUM($O1085:X1085),"")</f>
        <v>196</v>
      </c>
      <c r="L1085" s="57" t="str">
        <f>IF(Y$1109&gt;0,SUM($O1085:Y1085),"")</f>
        <v/>
      </c>
      <c r="M1085" s="57" t="str">
        <f>IF(Z$1109&gt;0,SUM($O1085:Z1085),"")</f>
        <v/>
      </c>
      <c r="N1085" s="56">
        <v>1</v>
      </c>
      <c r="O1085" s="84">
        <v>17</v>
      </c>
      <c r="P1085" s="84">
        <v>18</v>
      </c>
      <c r="Q1085" s="58">
        <v>13</v>
      </c>
      <c r="R1085" s="297">
        <v>20</v>
      </c>
      <c r="S1085" s="58">
        <v>29</v>
      </c>
      <c r="T1085" s="338">
        <v>28</v>
      </c>
      <c r="U1085" s="338">
        <v>27</v>
      </c>
      <c r="V1085" s="58">
        <v>16</v>
      </c>
      <c r="W1085" s="58">
        <v>14</v>
      </c>
      <c r="X1085" s="58">
        <v>14</v>
      </c>
      <c r="Y1085" s="58"/>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f>IF(U$1109&gt;0,SUM($O1086:U1086),"")</f>
        <v>358</v>
      </c>
      <c r="I1086" s="57">
        <f>IF(V$1109&gt;0,SUM($O1086:V1086),"")</f>
        <v>407</v>
      </c>
      <c r="J1086" s="57">
        <f>IF(W$1109&gt;0,SUM($O1086:W1086),"")</f>
        <v>432</v>
      </c>
      <c r="K1086" s="57">
        <f>IF(X$1109&gt;0,SUM($O1086:X1086),"")</f>
        <v>486</v>
      </c>
      <c r="L1086" s="57" t="str">
        <f>IF(Y$1109&gt;0,SUM($O1086:Y1086),"")</f>
        <v/>
      </c>
      <c r="M1086" s="57" t="str">
        <f>IF(Z$1109&gt;0,SUM($O1086:Z1086),"")</f>
        <v/>
      </c>
      <c r="N1086" s="56">
        <v>2</v>
      </c>
      <c r="O1086" s="84">
        <v>52</v>
      </c>
      <c r="P1086" s="84">
        <v>43</v>
      </c>
      <c r="Q1086" s="58">
        <v>52</v>
      </c>
      <c r="R1086" s="71">
        <v>39</v>
      </c>
      <c r="S1086" s="58">
        <v>43</v>
      </c>
      <c r="T1086" s="338">
        <v>70</v>
      </c>
      <c r="U1086" s="338">
        <v>59</v>
      </c>
      <c r="V1086" s="58">
        <v>49</v>
      </c>
      <c r="W1086" s="58">
        <v>25</v>
      </c>
      <c r="X1086" s="58">
        <v>54</v>
      </c>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f>IF(U$1109&gt;0,SUM($O1087:U1087),"")</f>
        <v>212</v>
      </c>
      <c r="I1087" s="57">
        <f>IF(V$1109&gt;0,SUM($O1087:V1087),"")</f>
        <v>233</v>
      </c>
      <c r="J1087" s="57">
        <f>IF(W$1109&gt;0,SUM($O1087:W1087),"")</f>
        <v>260</v>
      </c>
      <c r="K1087" s="57">
        <f>IF(X$1109&gt;0,SUM($O1087:X1087),"")</f>
        <v>295</v>
      </c>
      <c r="L1087" s="57" t="str">
        <f>IF(Y$1109&gt;0,SUM($O1087:Y1087),"")</f>
        <v/>
      </c>
      <c r="M1087" s="57" t="str">
        <f>IF(Z$1109&gt;0,SUM($O1087:Z1087),"")</f>
        <v/>
      </c>
      <c r="N1087" s="56">
        <v>3</v>
      </c>
      <c r="O1087" s="84">
        <v>34</v>
      </c>
      <c r="P1087" s="84">
        <v>32</v>
      </c>
      <c r="Q1087" s="58">
        <v>22</v>
      </c>
      <c r="R1087" s="71">
        <v>40</v>
      </c>
      <c r="S1087" s="58">
        <v>30</v>
      </c>
      <c r="T1087" s="338">
        <v>24</v>
      </c>
      <c r="U1087" s="58">
        <v>30</v>
      </c>
      <c r="V1087" s="58">
        <v>21</v>
      </c>
      <c r="W1087" s="58">
        <v>27</v>
      </c>
      <c r="X1087" s="58">
        <v>35</v>
      </c>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f>IF(U$1109&gt;0,SUM($O1088:U1088),"")</f>
        <v>715</v>
      </c>
      <c r="I1088" s="57">
        <f>IF(V$1109&gt;0,SUM($O1088:V1088),"")</f>
        <v>755</v>
      </c>
      <c r="J1088" s="57">
        <f>IF(W$1109&gt;0,SUM($O1088:W1088),"")</f>
        <v>782</v>
      </c>
      <c r="K1088" s="57">
        <f>IF(X$1109&gt;0,SUM($O1088:X1088),"")</f>
        <v>813</v>
      </c>
      <c r="L1088" s="57" t="str">
        <f>IF(Y$1109&gt;0,SUM($O1088:Y1088),"")</f>
        <v/>
      </c>
      <c r="M1088" s="57" t="str">
        <f>IF(Z$1109&gt;0,SUM($O1088:Z1088),"")</f>
        <v/>
      </c>
      <c r="N1088" s="56">
        <v>4</v>
      </c>
      <c r="O1088" s="84">
        <v>58</v>
      </c>
      <c r="P1088" s="84">
        <v>49</v>
      </c>
      <c r="Q1088" s="58">
        <v>64</v>
      </c>
      <c r="R1088" s="71">
        <v>132</v>
      </c>
      <c r="S1088" s="58">
        <v>193</v>
      </c>
      <c r="T1088" s="338">
        <v>78</v>
      </c>
      <c r="U1088" s="58">
        <v>141</v>
      </c>
      <c r="V1088" s="58">
        <v>40</v>
      </c>
      <c r="W1088" s="58">
        <v>27</v>
      </c>
      <c r="X1088" s="58">
        <v>31</v>
      </c>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f>IF(U$1109&gt;0,SUM($O1089:U1089),"")</f>
        <v>138</v>
      </c>
      <c r="I1089" s="57">
        <f>IF(V$1109&gt;0,SUM($O1089:V1089),"")</f>
        <v>160</v>
      </c>
      <c r="J1089" s="57">
        <f>IF(W$1109&gt;0,SUM($O1089:W1089),"")</f>
        <v>200</v>
      </c>
      <c r="K1089" s="57">
        <f>IF(X$1109&gt;0,SUM($O1089:X1089),"")</f>
        <v>210</v>
      </c>
      <c r="L1089" s="57" t="str">
        <f>IF(Y$1109&gt;0,SUM($O1089:Y1089),"")</f>
        <v/>
      </c>
      <c r="M1089" s="57" t="str">
        <f>IF(Z$1109&gt;0,SUM($O1089:Z1089),"")</f>
        <v/>
      </c>
      <c r="N1089" s="56">
        <v>5</v>
      </c>
      <c r="O1089" s="84">
        <v>16</v>
      </c>
      <c r="P1089" s="84">
        <v>13</v>
      </c>
      <c r="Q1089" s="58">
        <v>19</v>
      </c>
      <c r="R1089" s="71">
        <v>21</v>
      </c>
      <c r="S1089" s="58">
        <v>24</v>
      </c>
      <c r="T1089" s="338">
        <v>9</v>
      </c>
      <c r="U1089" s="58">
        <v>36</v>
      </c>
      <c r="V1089" s="58">
        <v>22</v>
      </c>
      <c r="W1089" s="58">
        <v>40</v>
      </c>
      <c r="X1089" s="58">
        <v>10</v>
      </c>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f>IF(U$1109&gt;0,SUM($O1090:U1090),"")</f>
        <v>463</v>
      </c>
      <c r="I1090" s="57">
        <f>IF(V$1109&gt;0,SUM($O1090:V1090),"")</f>
        <v>497</v>
      </c>
      <c r="J1090" s="57">
        <f>IF(W$1109&gt;0,SUM($O1090:W1090),"")</f>
        <v>540</v>
      </c>
      <c r="K1090" s="57">
        <f>IF(X$1109&gt;0,SUM($O1090:X1090),"")</f>
        <v>600</v>
      </c>
      <c r="L1090" s="57" t="str">
        <f>IF(Y$1109&gt;0,SUM($O1090:Y1090),"")</f>
        <v/>
      </c>
      <c r="M1090" s="57" t="str">
        <f>IF(Z$1109&gt;0,SUM($O1090:Z1090),"")</f>
        <v/>
      </c>
      <c r="N1090" s="56">
        <v>6</v>
      </c>
      <c r="O1090" s="84">
        <v>47</v>
      </c>
      <c r="P1090" s="84">
        <v>68</v>
      </c>
      <c r="Q1090" s="58">
        <v>54</v>
      </c>
      <c r="R1090" s="71">
        <v>93</v>
      </c>
      <c r="S1090" s="58">
        <v>59</v>
      </c>
      <c r="T1090" s="338">
        <v>70</v>
      </c>
      <c r="U1090" s="58">
        <v>72</v>
      </c>
      <c r="V1090" s="58">
        <v>34</v>
      </c>
      <c r="W1090" s="58">
        <v>43</v>
      </c>
      <c r="X1090" s="58">
        <v>60</v>
      </c>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f>IF(U$1109&gt;0,SUM($O1091:U1091),"")</f>
        <v>278</v>
      </c>
      <c r="I1091" s="57">
        <f>IF(V$1109&gt;0,SUM($O1091:V1091),"")</f>
        <v>285</v>
      </c>
      <c r="J1091" s="57">
        <f>IF(W$1109&gt;0,SUM($O1091:W1091),"")</f>
        <v>306</v>
      </c>
      <c r="K1091" s="57">
        <f>IF(X$1109&gt;0,SUM($O1091:X1091),"")</f>
        <v>317</v>
      </c>
      <c r="L1091" s="57" t="str">
        <f>IF(Y$1109&gt;0,SUM($O1091:Y1091),"")</f>
        <v/>
      </c>
      <c r="M1091" s="57" t="str">
        <f>IF(Z$1109&gt;0,SUM($O1091:Z1091),"")</f>
        <v/>
      </c>
      <c r="N1091" s="56">
        <v>7</v>
      </c>
      <c r="O1091" s="84">
        <v>19</v>
      </c>
      <c r="P1091" s="84">
        <v>82</v>
      </c>
      <c r="Q1091" s="58">
        <v>20</v>
      </c>
      <c r="R1091" s="71">
        <v>34</v>
      </c>
      <c r="S1091" s="58">
        <v>82</v>
      </c>
      <c r="T1091" s="338">
        <v>20</v>
      </c>
      <c r="U1091" s="58">
        <v>21</v>
      </c>
      <c r="V1091" s="58">
        <v>7</v>
      </c>
      <c r="W1091" s="58">
        <v>21</v>
      </c>
      <c r="X1091" s="58">
        <v>11</v>
      </c>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f>IF(U$1109&gt;0,SUM($O1092:U1092),"")</f>
        <v>53</v>
      </c>
      <c r="I1092" s="57">
        <f>IF(V$1109&gt;0,SUM($O1092:V1092),"")</f>
        <v>61</v>
      </c>
      <c r="J1092" s="57">
        <f>IF(W$1109&gt;0,SUM($O1092:W1092),"")</f>
        <v>64</v>
      </c>
      <c r="K1092" s="57">
        <f>IF(X$1109&gt;0,SUM($O1092:X1092),"")</f>
        <v>69</v>
      </c>
      <c r="L1092" s="57" t="str">
        <f>IF(Y$1109&gt;0,SUM($O1092:Y1092),"")</f>
        <v/>
      </c>
      <c r="M1092" s="57" t="str">
        <f>IF(Z$1109&gt;0,SUM($O1092:Z1092),"")</f>
        <v/>
      </c>
      <c r="N1092" s="56">
        <v>8</v>
      </c>
      <c r="O1092" s="84">
        <v>7</v>
      </c>
      <c r="P1092" s="84">
        <v>7</v>
      </c>
      <c r="Q1092" s="58">
        <v>10</v>
      </c>
      <c r="R1092" s="71">
        <v>5</v>
      </c>
      <c r="S1092" s="58">
        <v>10</v>
      </c>
      <c r="T1092" s="338">
        <v>8</v>
      </c>
      <c r="U1092" s="58">
        <v>6</v>
      </c>
      <c r="V1092" s="58">
        <v>8</v>
      </c>
      <c r="W1092" s="58">
        <v>3</v>
      </c>
      <c r="X1092" s="58">
        <v>5</v>
      </c>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f>IF(U$1109&gt;0,SUM($O1093:U1093),"")</f>
        <v>114</v>
      </c>
      <c r="I1093" s="57">
        <f>IF(V$1109&gt;0,SUM($O1093:V1093),"")</f>
        <v>147</v>
      </c>
      <c r="J1093" s="57">
        <f>IF(W$1109&gt;0,SUM($O1093:W1093),"")</f>
        <v>173</v>
      </c>
      <c r="K1093" s="57">
        <f>IF(X$1109&gt;0,SUM($O1093:X1093),"")</f>
        <v>204</v>
      </c>
      <c r="L1093" s="57" t="str">
        <f>IF(Y$1109&gt;0,SUM($O1093:Y1093),"")</f>
        <v/>
      </c>
      <c r="M1093" s="57" t="str">
        <f>IF(Z$1109&gt;0,SUM($O1093:Z1093),"")</f>
        <v/>
      </c>
      <c r="N1093" s="56">
        <v>9</v>
      </c>
      <c r="O1093" s="84">
        <v>11</v>
      </c>
      <c r="P1093" s="84">
        <v>14</v>
      </c>
      <c r="Q1093" s="58">
        <v>15</v>
      </c>
      <c r="R1093" s="71">
        <v>11</v>
      </c>
      <c r="S1093" s="58">
        <v>15</v>
      </c>
      <c r="T1093" s="338">
        <v>36</v>
      </c>
      <c r="U1093" s="58">
        <v>12</v>
      </c>
      <c r="V1093" s="58">
        <v>33</v>
      </c>
      <c r="W1093" s="58">
        <v>26</v>
      </c>
      <c r="X1093" s="58">
        <v>31</v>
      </c>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f>IF(U$1109&gt;0,SUM($O1094:U1094),"")</f>
        <v>545</v>
      </c>
      <c r="I1094" s="57">
        <f>IF(V$1109&gt;0,SUM($O1094:V1094),"")</f>
        <v>637</v>
      </c>
      <c r="J1094" s="57">
        <f>IF(W$1109&gt;0,SUM($O1094:W1094),"")</f>
        <v>729</v>
      </c>
      <c r="K1094" s="57">
        <f>IF(X$1109&gt;0,SUM($O1094:X1094),"")</f>
        <v>807</v>
      </c>
      <c r="L1094" s="57" t="str">
        <f>IF(Y$1109&gt;0,SUM($O1094:Y1094),"")</f>
        <v/>
      </c>
      <c r="M1094" s="57" t="str">
        <f>IF(Z$1109&gt;0,SUM($O1094:Z1094),"")</f>
        <v/>
      </c>
      <c r="N1094" s="56">
        <v>10</v>
      </c>
      <c r="O1094" s="84">
        <v>91</v>
      </c>
      <c r="P1094" s="84">
        <v>73</v>
      </c>
      <c r="Q1094" s="58">
        <v>72</v>
      </c>
      <c r="R1094" s="71">
        <v>82</v>
      </c>
      <c r="S1094" s="58">
        <v>66</v>
      </c>
      <c r="T1094" s="338">
        <v>68</v>
      </c>
      <c r="U1094" s="58">
        <v>93</v>
      </c>
      <c r="V1094" s="58">
        <v>92</v>
      </c>
      <c r="W1094" s="58">
        <v>92</v>
      </c>
      <c r="X1094" s="58">
        <v>78</v>
      </c>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f>IF(U$1109&gt;0,SUM($O1095:U1095),"")</f>
        <v>288</v>
      </c>
      <c r="I1095" s="57">
        <f>IF(V$1109&gt;0,SUM($O1095:V1095),"")</f>
        <v>346</v>
      </c>
      <c r="J1095" s="57">
        <f>IF(W$1109&gt;0,SUM($O1095:W1095),"")</f>
        <v>417</v>
      </c>
      <c r="K1095" s="57">
        <f>IF(X$1109&gt;0,SUM($O1095:X1095),"")</f>
        <v>438</v>
      </c>
      <c r="L1095" s="57" t="str">
        <f>IF(Y$1109&gt;0,SUM($O1095:Y1095),"")</f>
        <v/>
      </c>
      <c r="M1095" s="57" t="str">
        <f>IF(Z$1109&gt;0,SUM($O1095:Z1095),"")</f>
        <v/>
      </c>
      <c r="N1095" s="56">
        <v>11</v>
      </c>
      <c r="O1095" s="84">
        <v>37</v>
      </c>
      <c r="P1095" s="84">
        <v>37</v>
      </c>
      <c r="Q1095" s="58">
        <v>40</v>
      </c>
      <c r="R1095" s="71">
        <v>45</v>
      </c>
      <c r="S1095" s="58">
        <v>33</v>
      </c>
      <c r="T1095" s="338">
        <v>42</v>
      </c>
      <c r="U1095" s="58">
        <v>54</v>
      </c>
      <c r="V1095" s="58">
        <v>58</v>
      </c>
      <c r="W1095" s="58">
        <v>71</v>
      </c>
      <c r="X1095" s="58">
        <v>21</v>
      </c>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f>IF(U$1109&gt;0,SUM($O1096:U1096),"")</f>
        <v>1423</v>
      </c>
      <c r="I1096" s="57">
        <f>IF(V$1109&gt;0,SUM($O1096:V1096),"")</f>
        <v>1689</v>
      </c>
      <c r="J1096" s="57">
        <f>IF(W$1109&gt;0,SUM($O1096:W1096),"")</f>
        <v>1865</v>
      </c>
      <c r="K1096" s="57">
        <f>IF(X$1109&gt;0,SUM($O1096:X1096),"")</f>
        <v>2092</v>
      </c>
      <c r="L1096" s="57" t="str">
        <f>IF(Y$1109&gt;0,SUM($O1096:Y1096),"")</f>
        <v/>
      </c>
      <c r="M1096" s="57" t="str">
        <f>IF(Z$1109&gt;0,SUM($O1096:Z1096),"")</f>
        <v/>
      </c>
      <c r="N1096" s="56">
        <v>12</v>
      </c>
      <c r="O1096" s="84">
        <v>324</v>
      </c>
      <c r="P1096" s="84">
        <v>345</v>
      </c>
      <c r="Q1096" s="58">
        <v>128</v>
      </c>
      <c r="R1096" s="71">
        <v>109</v>
      </c>
      <c r="S1096" s="58">
        <v>95</v>
      </c>
      <c r="T1096" s="338">
        <v>116</v>
      </c>
      <c r="U1096" s="58">
        <v>306</v>
      </c>
      <c r="V1096" s="58">
        <v>266</v>
      </c>
      <c r="W1096" s="58">
        <v>176</v>
      </c>
      <c r="X1096" s="58">
        <v>227</v>
      </c>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f>IF(U$1109&gt;0,SUM($O1097:U1097),"")</f>
        <v>966</v>
      </c>
      <c r="I1097" s="57">
        <f>IF(V$1109&gt;0,SUM($O1097:V1097),"")</f>
        <v>1141</v>
      </c>
      <c r="J1097" s="57">
        <f>IF(W$1109&gt;0,SUM($O1097:W1097),"")</f>
        <v>1258</v>
      </c>
      <c r="K1097" s="57">
        <f>IF(X$1109&gt;0,SUM($O1097:X1097),"")</f>
        <v>1377</v>
      </c>
      <c r="L1097" s="57" t="str">
        <f>IF(Y$1109&gt;0,SUM($O1097:Y1097),"")</f>
        <v/>
      </c>
      <c r="M1097" s="57" t="str">
        <f>IF(Z$1109&gt;0,SUM($O1097:Z1097),"")</f>
        <v/>
      </c>
      <c r="N1097" s="56">
        <v>13</v>
      </c>
      <c r="O1097" s="84">
        <v>132</v>
      </c>
      <c r="P1097" s="84">
        <v>99</v>
      </c>
      <c r="Q1097" s="58">
        <v>113</v>
      </c>
      <c r="R1097" s="71">
        <v>89</v>
      </c>
      <c r="S1097" s="58">
        <v>153</v>
      </c>
      <c r="T1097" s="338">
        <v>171</v>
      </c>
      <c r="U1097" s="58">
        <v>209</v>
      </c>
      <c r="V1097" s="58">
        <v>175</v>
      </c>
      <c r="W1097" s="58">
        <v>117</v>
      </c>
      <c r="X1097" s="58">
        <v>119</v>
      </c>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f>IF(U$1109&gt;0,SUM($O1098:U1098),"")</f>
        <v>6018</v>
      </c>
      <c r="I1098" s="57">
        <f>IF(V$1109&gt;0,SUM($O1098:V1098),"")</f>
        <v>6736</v>
      </c>
      <c r="J1098" s="57">
        <f>IF(W$1109&gt;0,SUM($O1098:W1098),"")</f>
        <v>7716</v>
      </c>
      <c r="K1098" s="57">
        <f>IF(X$1109&gt;0,SUM($O1098:X1098),"")</f>
        <v>8375</v>
      </c>
      <c r="L1098" s="57" t="str">
        <f>IF(Y$1109&gt;0,SUM($O1098:Y1098),"")</f>
        <v/>
      </c>
      <c r="M1098" s="57" t="str">
        <f>IF(Z$1109&gt;0,SUM($O1098:Z1098),"")</f>
        <v/>
      </c>
      <c r="N1098" s="56">
        <v>14</v>
      </c>
      <c r="O1098" s="84">
        <v>814</v>
      </c>
      <c r="P1098" s="84">
        <v>830</v>
      </c>
      <c r="Q1098" s="58">
        <v>823</v>
      </c>
      <c r="R1098" s="71">
        <v>1064</v>
      </c>
      <c r="S1098" s="58">
        <v>797</v>
      </c>
      <c r="T1098" s="338">
        <v>753</v>
      </c>
      <c r="U1098" s="58">
        <v>937</v>
      </c>
      <c r="V1098" s="58">
        <v>718</v>
      </c>
      <c r="W1098" s="58">
        <v>980</v>
      </c>
      <c r="X1098" s="58">
        <v>659</v>
      </c>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f>IF(U$1109&gt;0,SUM($O1099:U1099),"")</f>
        <v>7452</v>
      </c>
      <c r="I1099" s="57">
        <f>IF(V$1109&gt;0,SUM($O1099:V1099),"")</f>
        <v>8482</v>
      </c>
      <c r="J1099" s="57">
        <f>IF(W$1109&gt;0,SUM($O1099:W1099),"")</f>
        <v>9702</v>
      </c>
      <c r="K1099" s="57">
        <f>IF(X$1109&gt;0,SUM($O1099:X1099),"")</f>
        <v>10405</v>
      </c>
      <c r="L1099" s="57" t="str">
        <f>IF(Y$1109&gt;0,SUM($O1099:Y1099),"")</f>
        <v/>
      </c>
      <c r="M1099" s="57" t="str">
        <f>IF(Z$1109&gt;0,SUM($O1099:Z1099),"")</f>
        <v/>
      </c>
      <c r="N1099" s="56">
        <v>15</v>
      </c>
      <c r="O1099" s="84">
        <v>775</v>
      </c>
      <c r="P1099" s="84">
        <v>1092</v>
      </c>
      <c r="Q1099" s="58">
        <v>1359</v>
      </c>
      <c r="R1099" s="71">
        <v>1116</v>
      </c>
      <c r="S1099" s="58">
        <v>1236</v>
      </c>
      <c r="T1099" s="338">
        <v>910</v>
      </c>
      <c r="U1099" s="58">
        <v>964</v>
      </c>
      <c r="V1099" s="58">
        <v>1030</v>
      </c>
      <c r="W1099" s="58">
        <v>1220</v>
      </c>
      <c r="X1099" s="58">
        <v>703</v>
      </c>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f>IF(U$1109&gt;0,SUM($O1100:U1100),"")</f>
        <v>458</v>
      </c>
      <c r="I1100" s="57">
        <f>IF(V$1109&gt;0,SUM($O1100:V1100),"")</f>
        <v>540</v>
      </c>
      <c r="J1100" s="57">
        <f>IF(W$1109&gt;0,SUM($O1100:W1100),"")</f>
        <v>598</v>
      </c>
      <c r="K1100" s="57">
        <f>IF(X$1109&gt;0,SUM($O1100:X1100),"")</f>
        <v>657</v>
      </c>
      <c r="L1100" s="57" t="str">
        <f>IF(Y$1109&gt;0,SUM($O1100:Y1100),"")</f>
        <v/>
      </c>
      <c r="M1100" s="57" t="str">
        <f>IF(Z$1109&gt;0,SUM($O1100:Z1100),"")</f>
        <v/>
      </c>
      <c r="N1100" s="56">
        <v>16</v>
      </c>
      <c r="O1100" s="84">
        <v>52</v>
      </c>
      <c r="P1100" s="84">
        <v>80</v>
      </c>
      <c r="Q1100" s="58">
        <v>48</v>
      </c>
      <c r="R1100" s="71">
        <v>51</v>
      </c>
      <c r="S1100" s="58">
        <v>56</v>
      </c>
      <c r="T1100" s="338">
        <v>62</v>
      </c>
      <c r="U1100" s="58">
        <v>109</v>
      </c>
      <c r="V1100" s="58">
        <v>82</v>
      </c>
      <c r="W1100" s="58">
        <v>58</v>
      </c>
      <c r="X1100" s="58">
        <v>59</v>
      </c>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f>IF(U$1109&gt;0,SUM($O1101:U1101),"")</f>
        <v>484</v>
      </c>
      <c r="I1101" s="57">
        <f>IF(V$1109&gt;0,SUM($O1101:V1101),"")</f>
        <v>642</v>
      </c>
      <c r="J1101" s="57">
        <f>IF(W$1109&gt;0,SUM($O1101:W1101),"")</f>
        <v>698</v>
      </c>
      <c r="K1101" s="57">
        <f>IF(X$1109&gt;0,SUM($O1101:X1101),"")</f>
        <v>733</v>
      </c>
      <c r="L1101" s="57" t="str">
        <f>IF(Y$1109&gt;0,SUM($O1101:Y1101),"")</f>
        <v/>
      </c>
      <c r="M1101" s="57" t="str">
        <f>IF(Z$1109&gt;0,SUM($O1101:Z1101),"")</f>
        <v/>
      </c>
      <c r="N1101" s="56">
        <v>17</v>
      </c>
      <c r="O1101" s="84">
        <v>43</v>
      </c>
      <c r="P1101" s="84">
        <v>65</v>
      </c>
      <c r="Q1101" s="58">
        <v>114</v>
      </c>
      <c r="R1101" s="71">
        <v>64</v>
      </c>
      <c r="S1101" s="58">
        <v>60</v>
      </c>
      <c r="T1101" s="338">
        <v>45</v>
      </c>
      <c r="U1101" s="58">
        <v>93</v>
      </c>
      <c r="V1101" s="58">
        <v>158</v>
      </c>
      <c r="W1101" s="58">
        <v>56</v>
      </c>
      <c r="X1101" s="58">
        <v>35</v>
      </c>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f>IF(U$1109&gt;0,SUM($O1102:U1102),"")</f>
        <v>170</v>
      </c>
      <c r="I1102" s="57">
        <f>IF(V$1109&gt;0,SUM($O1102:V1102),"")</f>
        <v>195</v>
      </c>
      <c r="J1102" s="57">
        <f>IF(W$1109&gt;0,SUM($O1102:W1102),"")</f>
        <v>218</v>
      </c>
      <c r="K1102" s="57">
        <f>IF(X$1109&gt;0,SUM($O1102:X1102),"")</f>
        <v>248</v>
      </c>
      <c r="L1102" s="57" t="str">
        <f>IF(Y$1109&gt;0,SUM($O1102:Y1102),"")</f>
        <v/>
      </c>
      <c r="M1102" s="57" t="str">
        <f>IF(Z$1109&gt;0,SUM($O1102:Z1102),"")</f>
        <v/>
      </c>
      <c r="N1102" s="56">
        <v>18</v>
      </c>
      <c r="O1102" s="84">
        <v>19</v>
      </c>
      <c r="P1102" s="84">
        <v>16</v>
      </c>
      <c r="Q1102" s="58">
        <v>25</v>
      </c>
      <c r="R1102" s="71">
        <v>24</v>
      </c>
      <c r="S1102" s="58">
        <v>39</v>
      </c>
      <c r="T1102" s="58">
        <v>18</v>
      </c>
      <c r="U1102" s="58">
        <v>29</v>
      </c>
      <c r="V1102" s="58">
        <v>25</v>
      </c>
      <c r="W1102" s="58">
        <v>23</v>
      </c>
      <c r="X1102" s="58">
        <v>30</v>
      </c>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f>IF(U$1109&gt;0,SUM($O1103:U1103),"")</f>
        <v>176</v>
      </c>
      <c r="I1103" s="57">
        <f>IF(V$1109&gt;0,SUM($O1103:V1103),"")</f>
        <v>206</v>
      </c>
      <c r="J1103" s="57">
        <f>IF(W$1109&gt;0,SUM($O1103:W1103),"")</f>
        <v>269</v>
      </c>
      <c r="K1103" s="57">
        <f>IF(X$1109&gt;0,SUM($O1103:X1103),"")</f>
        <v>315</v>
      </c>
      <c r="L1103" s="57" t="str">
        <f>IF(Y$1109&gt;0,SUM($O1103:Y1103),"")</f>
        <v/>
      </c>
      <c r="M1103" s="57" t="str">
        <f>IF(Z$1109&gt;0,SUM($O1103:Z1103),"")</f>
        <v/>
      </c>
      <c r="N1103" s="56">
        <v>19</v>
      </c>
      <c r="O1103" s="84">
        <v>24</v>
      </c>
      <c r="P1103" s="84">
        <v>21</v>
      </c>
      <c r="Q1103" s="58">
        <v>28</v>
      </c>
      <c r="R1103" s="71">
        <v>28</v>
      </c>
      <c r="S1103" s="58">
        <v>23</v>
      </c>
      <c r="T1103" s="338">
        <v>23</v>
      </c>
      <c r="U1103" s="58">
        <v>29</v>
      </c>
      <c r="V1103" s="58">
        <v>30</v>
      </c>
      <c r="W1103" s="58">
        <v>63</v>
      </c>
      <c r="X1103" s="58">
        <v>46</v>
      </c>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f>IF(U$1109&gt;0,SUM($O1104:U1104),"")</f>
        <v>626</v>
      </c>
      <c r="I1104" s="57">
        <f>IF(V$1109&gt;0,SUM($O1104:V1104),"")</f>
        <v>732</v>
      </c>
      <c r="J1104" s="57">
        <f>IF(W$1109&gt;0,SUM($O1104:W1104),"")</f>
        <v>769</v>
      </c>
      <c r="K1104" s="57">
        <f>IF(X$1109&gt;0,SUM($O1104:X1104),"")</f>
        <v>806</v>
      </c>
      <c r="L1104" s="57" t="str">
        <f>IF(Y$1109&gt;0,SUM($O1104:Y1104),"")</f>
        <v/>
      </c>
      <c r="M1104" s="57" t="str">
        <f>IF(Z$1109&gt;0,SUM($O1104:Z1104),"")</f>
        <v/>
      </c>
      <c r="N1104" s="56">
        <v>20</v>
      </c>
      <c r="O1104" s="84">
        <v>110</v>
      </c>
      <c r="P1104" s="84">
        <v>97</v>
      </c>
      <c r="Q1104" s="58">
        <v>78</v>
      </c>
      <c r="R1104" s="71">
        <v>125</v>
      </c>
      <c r="S1104" s="58">
        <v>87</v>
      </c>
      <c r="T1104" s="338">
        <v>52</v>
      </c>
      <c r="U1104" s="58">
        <v>77</v>
      </c>
      <c r="V1104" s="58">
        <v>106</v>
      </c>
      <c r="W1104" s="58">
        <v>37</v>
      </c>
      <c r="X1104" s="58">
        <v>37</v>
      </c>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f>IF(U$1109&gt;0,SUM($O1105:U1105),"")</f>
        <v>769</v>
      </c>
      <c r="I1105" s="57">
        <f>IF(V$1109&gt;0,SUM($O1105:V1105),"")</f>
        <v>845</v>
      </c>
      <c r="J1105" s="57">
        <f>IF(W$1109&gt;0,SUM($O1105:W1105),"")</f>
        <v>965</v>
      </c>
      <c r="K1105" s="57">
        <f>IF(X$1109&gt;0,SUM($O1105:X1105),"")</f>
        <v>1081</v>
      </c>
      <c r="L1105" s="57" t="str">
        <f>IF(Y$1109&gt;0,SUM($O1105:Y1105),"")</f>
        <v/>
      </c>
      <c r="M1105" s="57" t="str">
        <f>IF(Z$1109&gt;0,SUM($O1105:Z1105),"")</f>
        <v/>
      </c>
      <c r="N1105" s="56">
        <v>21</v>
      </c>
      <c r="O1105" s="84">
        <v>104</v>
      </c>
      <c r="P1105" s="84">
        <v>74</v>
      </c>
      <c r="Q1105" s="58">
        <v>116</v>
      </c>
      <c r="R1105" s="71">
        <v>110</v>
      </c>
      <c r="S1105" s="58">
        <v>95</v>
      </c>
      <c r="T1105" s="338">
        <v>124</v>
      </c>
      <c r="U1105" s="58">
        <v>146</v>
      </c>
      <c r="V1105" s="58">
        <v>76</v>
      </c>
      <c r="W1105" s="58">
        <v>120</v>
      </c>
      <c r="X1105" s="58">
        <v>116</v>
      </c>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f>IF(U$1109&gt;0,SUM($O1106:U1106),"")</f>
        <v>1091</v>
      </c>
      <c r="I1106" s="57">
        <f>IF(V$1109&gt;0,SUM($O1106:V1106),"")</f>
        <v>1241</v>
      </c>
      <c r="J1106" s="57">
        <f>IF(W$1109&gt;0,SUM($O1106:W1106),"")</f>
        <v>1369</v>
      </c>
      <c r="K1106" s="57">
        <f>IF(X$1109&gt;0,SUM($O1106:X1106),"")</f>
        <v>1530</v>
      </c>
      <c r="L1106" s="57" t="str">
        <f>IF(Y$1109&gt;0,SUM($O1106:Y1106),"")</f>
        <v/>
      </c>
      <c r="M1106" s="57" t="str">
        <f>IF(Z$1109&gt;0,SUM($O1106:Z1106),"")</f>
        <v/>
      </c>
      <c r="N1106" s="56">
        <v>22</v>
      </c>
      <c r="O1106" s="84">
        <v>107</v>
      </c>
      <c r="P1106" s="84">
        <v>90</v>
      </c>
      <c r="Q1106" s="58">
        <v>139</v>
      </c>
      <c r="R1106" s="71">
        <v>246</v>
      </c>
      <c r="S1106" s="58">
        <v>210</v>
      </c>
      <c r="T1106" s="338">
        <v>141</v>
      </c>
      <c r="U1106" s="58">
        <v>158</v>
      </c>
      <c r="V1106" s="58">
        <v>150</v>
      </c>
      <c r="W1106" s="58">
        <v>128</v>
      </c>
      <c r="X1106" s="58">
        <v>161</v>
      </c>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f>IF(U$1109&gt;0,SUM($O1107:U1107),"")</f>
        <v>7025</v>
      </c>
      <c r="I1107" s="57">
        <f>IF(V$1109&gt;0,SUM($O1107:V1107),"")</f>
        <v>8228</v>
      </c>
      <c r="J1107" s="57">
        <f>IF(W$1109&gt;0,SUM($O1107:W1107),"")</f>
        <v>9209</v>
      </c>
      <c r="K1107" s="57">
        <f>IF(X$1109&gt;0,SUM($O1107:X1107),"")</f>
        <v>10145</v>
      </c>
      <c r="L1107" s="57" t="str">
        <f>IF(Y$1109&gt;0,SUM($O1107:Y1107),"")</f>
        <v/>
      </c>
      <c r="M1107" s="57" t="str">
        <f>IF(Z$1109&gt;0,SUM($O1107:Z1107),"")</f>
        <v/>
      </c>
      <c r="N1107" s="56">
        <v>23</v>
      </c>
      <c r="O1107" s="84">
        <v>894</v>
      </c>
      <c r="P1107" s="84">
        <v>855</v>
      </c>
      <c r="Q1107" s="58">
        <v>1253</v>
      </c>
      <c r="R1107" s="71">
        <v>1029</v>
      </c>
      <c r="S1107" s="58">
        <v>978</v>
      </c>
      <c r="T1107" s="338">
        <v>892</v>
      </c>
      <c r="U1107" s="58">
        <v>1124</v>
      </c>
      <c r="V1107" s="58">
        <v>1203</v>
      </c>
      <c r="W1107" s="58">
        <v>981</v>
      </c>
      <c r="X1107" s="58">
        <v>936</v>
      </c>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f>IF(U$1109&gt;0,SUM($O1108:U1108),"")</f>
        <v>998</v>
      </c>
      <c r="I1108" s="57">
        <f>IF(V$1109&gt;0,SUM($O1108:V1108),"")</f>
        <v>1245</v>
      </c>
      <c r="J1108" s="57">
        <f>IF(W$1109&gt;0,SUM($O1108:W1108),"")</f>
        <v>1443</v>
      </c>
      <c r="K1108" s="57">
        <f>IF(X$1109&gt;0,SUM($O1108:X1108),"")</f>
        <v>1554</v>
      </c>
      <c r="L1108" s="57" t="str">
        <f>IF(Y$1109&gt;0,SUM($O1108:Y1108),"")</f>
        <v/>
      </c>
      <c r="M1108" s="57" t="str">
        <f>IF(Z$1109&gt;0,SUM($O1108:Z1108),"")</f>
        <v/>
      </c>
      <c r="N1108" s="56">
        <v>24</v>
      </c>
      <c r="O1108" s="84">
        <v>106</v>
      </c>
      <c r="P1108" s="84">
        <v>126</v>
      </c>
      <c r="Q1108" s="58">
        <v>121</v>
      </c>
      <c r="R1108" s="71">
        <v>108</v>
      </c>
      <c r="S1108" s="58">
        <v>171</v>
      </c>
      <c r="T1108" s="338">
        <v>217</v>
      </c>
      <c r="U1108" s="58">
        <v>149</v>
      </c>
      <c r="V1108" s="58">
        <v>247</v>
      </c>
      <c r="W1108" s="58">
        <v>198</v>
      </c>
      <c r="X1108" s="58">
        <v>111</v>
      </c>
      <c r="Y1108" s="58"/>
      <c r="Z1108" s="58"/>
      <c r="AA1108" s="56">
        <v>24</v>
      </c>
      <c r="AB1108" s="110"/>
      <c r="AC1108" s="110"/>
    </row>
    <row r="1109" spans="1:29" x14ac:dyDescent="0.2">
      <c r="A1109" s="72" t="s">
        <v>2</v>
      </c>
      <c r="B1109" s="62">
        <f>SUM(B1085:B1108)</f>
        <v>3893</v>
      </c>
      <c r="C1109" s="62">
        <f t="shared" ref="C1109:M1109" si="21">SUM(C1085:C1108)</f>
        <v>8119</v>
      </c>
      <c r="D1109" s="62">
        <f t="shared" si="21"/>
        <v>12845</v>
      </c>
      <c r="E1109" s="62">
        <f>SUM(E1085:E1108)</f>
        <v>17530</v>
      </c>
      <c r="F1109" s="62">
        <f>SUM(F1085:F1108)</f>
        <v>22114</v>
      </c>
      <c r="G1109" s="62">
        <f t="shared" si="21"/>
        <v>26091</v>
      </c>
      <c r="H1109" s="62">
        <f t="shared" si="21"/>
        <v>30972</v>
      </c>
      <c r="I1109" s="62">
        <f t="shared" si="21"/>
        <v>35618</v>
      </c>
      <c r="J1109" s="62">
        <f t="shared" si="21"/>
        <v>40164</v>
      </c>
      <c r="K1109" s="62">
        <f t="shared" si="21"/>
        <v>43753</v>
      </c>
      <c r="L1109" s="62">
        <f t="shared" si="21"/>
        <v>0</v>
      </c>
      <c r="M1109" s="62">
        <f t="shared" si="21"/>
        <v>0</v>
      </c>
      <c r="N1109" s="72" t="s">
        <v>2</v>
      </c>
      <c r="O1109" s="62">
        <f t="shared" ref="O1109:T1109" si="22">SUM(O1085:O1108)</f>
        <v>3893</v>
      </c>
      <c r="P1109" s="62">
        <f t="shared" si="22"/>
        <v>4226</v>
      </c>
      <c r="Q1109" s="62">
        <f t="shared" si="22"/>
        <v>4726</v>
      </c>
      <c r="R1109" s="350">
        <f t="shared" si="22"/>
        <v>4685</v>
      </c>
      <c r="S1109" s="62">
        <f t="shared" si="22"/>
        <v>4584</v>
      </c>
      <c r="T1109" s="378">
        <f t="shared" si="22"/>
        <v>3977</v>
      </c>
      <c r="U1109" s="378">
        <f t="shared" ref="U1109:Z1109" si="23">SUM(U1085:U1108)</f>
        <v>4881</v>
      </c>
      <c r="V1109" s="62">
        <f t="shared" si="23"/>
        <v>4646</v>
      </c>
      <c r="W1109" s="62">
        <f t="shared" si="23"/>
        <v>4546</v>
      </c>
      <c r="X1109" s="378">
        <f t="shared" si="23"/>
        <v>3589</v>
      </c>
      <c r="Y1109" s="62">
        <f t="shared" si="23"/>
        <v>0</v>
      </c>
      <c r="Z1109" s="62">
        <f t="shared" si="23"/>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f>IF(U$1139&gt;0,SUM($O1115:U1115),"")</f>
        <v>2858</v>
      </c>
      <c r="I1115" s="57">
        <f>IF(V$1139&gt;0,SUM($O1115:V1115),"")</f>
        <v>3177</v>
      </c>
      <c r="J1115" s="57">
        <f>IF(W$1139&gt;0,SUM($O1115:W1115),"")</f>
        <v>3467</v>
      </c>
      <c r="K1115" s="57">
        <f>IF(X$1139&gt;0,SUM($O1115:X1115),"")</f>
        <v>3853</v>
      </c>
      <c r="L1115" s="57" t="str">
        <f>IF(Y$1139&gt;0,SUM($O1115:Y1115),"")</f>
        <v/>
      </c>
      <c r="M1115" s="57" t="str">
        <f>IF(Z$1139&gt;0,SUM($O1115:Z1115),"")</f>
        <v/>
      </c>
      <c r="N1115" s="140">
        <v>1</v>
      </c>
      <c r="O1115" s="84">
        <v>414</v>
      </c>
      <c r="P1115" s="353">
        <v>404</v>
      </c>
      <c r="Q1115" s="294">
        <v>352</v>
      </c>
      <c r="R1115" s="297">
        <v>410</v>
      </c>
      <c r="S1115" s="70">
        <v>492</v>
      </c>
      <c r="T1115" s="297">
        <v>383</v>
      </c>
      <c r="U1115" s="295">
        <v>403</v>
      </c>
      <c r="V1115" s="295">
        <v>319</v>
      </c>
      <c r="W1115" s="295">
        <v>290</v>
      </c>
      <c r="X1115" s="297">
        <v>386</v>
      </c>
      <c r="Y1115" s="58"/>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f>IF(U$1139&gt;0,SUM($O1116:U1116),"")</f>
        <v>2461</v>
      </c>
      <c r="I1116" s="57">
        <f>IF(V$1139&gt;0,SUM($O1116:V1116),"")</f>
        <v>2846</v>
      </c>
      <c r="J1116" s="57">
        <f>IF(W$1139&gt;0,SUM($O1116:W1116),"")</f>
        <v>3053</v>
      </c>
      <c r="K1116" s="57">
        <f>IF(X$1139&gt;0,SUM($O1116:X1116),"")</f>
        <v>3407</v>
      </c>
      <c r="L1116" s="57" t="str">
        <f>IF(Y$1139&gt;0,SUM($O1116:Y1116),"")</f>
        <v/>
      </c>
      <c r="M1116" s="57" t="str">
        <f>IF(Z$1139&gt;0,SUM($O1116:Z1116),"")</f>
        <v/>
      </c>
      <c r="N1116" s="140">
        <v>2</v>
      </c>
      <c r="O1116" s="84">
        <v>362</v>
      </c>
      <c r="P1116" s="353">
        <v>305</v>
      </c>
      <c r="Q1116" s="294">
        <v>345</v>
      </c>
      <c r="R1116" s="71">
        <v>304</v>
      </c>
      <c r="S1116" s="95">
        <v>335</v>
      </c>
      <c r="T1116" s="71">
        <v>406</v>
      </c>
      <c r="U1116" s="112">
        <v>404</v>
      </c>
      <c r="V1116" s="112">
        <v>385</v>
      </c>
      <c r="W1116" s="112">
        <v>207</v>
      </c>
      <c r="X1116" s="71">
        <v>354</v>
      </c>
      <c r="Y1116" s="58"/>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f>IF(U$1139&gt;0,SUM($O1117:U1117),"")</f>
        <v>1627</v>
      </c>
      <c r="I1117" s="57">
        <f>IF(V$1139&gt;0,SUM($O1117:V1117),"")</f>
        <v>1833</v>
      </c>
      <c r="J1117" s="57">
        <f>IF(W$1139&gt;0,SUM($O1117:W1117),"")</f>
        <v>2035</v>
      </c>
      <c r="K1117" s="57">
        <f>IF(X$1139&gt;0,SUM($O1117:X1117),"")</f>
        <v>2271</v>
      </c>
      <c r="L1117" s="57" t="str">
        <f>IF(Y$1139&gt;0,SUM($O1117:Y1117),"")</f>
        <v/>
      </c>
      <c r="M1117" s="57" t="str">
        <f>IF(Z$1139&gt;0,SUM($O1117:Z1117),"")</f>
        <v/>
      </c>
      <c r="N1117" s="140">
        <v>3</v>
      </c>
      <c r="O1117" s="84">
        <v>249</v>
      </c>
      <c r="P1117" s="353">
        <v>243</v>
      </c>
      <c r="Q1117" s="294">
        <v>257</v>
      </c>
      <c r="R1117" s="71">
        <v>216</v>
      </c>
      <c r="S1117" s="95">
        <v>221</v>
      </c>
      <c r="T1117" s="71">
        <v>228</v>
      </c>
      <c r="U1117" s="112">
        <v>213</v>
      </c>
      <c r="V1117" s="112">
        <v>206</v>
      </c>
      <c r="W1117" s="112">
        <v>202</v>
      </c>
      <c r="X1117" s="71">
        <v>236</v>
      </c>
      <c r="Y1117" s="58"/>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f>IF(U$1139&gt;0,SUM($O1118:U1118),"")</f>
        <v>3930</v>
      </c>
      <c r="I1118" s="57">
        <f>IF(V$1139&gt;0,SUM($O1118:V1118),"")</f>
        <v>4339</v>
      </c>
      <c r="J1118" s="57">
        <f>IF(W$1139&gt;0,SUM($O1118:W1118),"")</f>
        <v>4677</v>
      </c>
      <c r="K1118" s="57">
        <f>IF(X$1139&gt;0,SUM($O1118:X1118),"")</f>
        <v>5079</v>
      </c>
      <c r="L1118" s="57" t="str">
        <f>IF(Y$1139&gt;0,SUM($O1118:Y1118),"")</f>
        <v/>
      </c>
      <c r="M1118" s="57" t="str">
        <f>IF(Z$1139&gt;0,SUM($O1118:Z1118),"")</f>
        <v/>
      </c>
      <c r="N1118" s="140">
        <v>4</v>
      </c>
      <c r="O1118" s="84">
        <v>409</v>
      </c>
      <c r="P1118" s="353">
        <v>410</v>
      </c>
      <c r="Q1118" s="294">
        <v>443</v>
      </c>
      <c r="R1118" s="71">
        <v>593</v>
      </c>
      <c r="S1118" s="95">
        <v>757</v>
      </c>
      <c r="T1118" s="71">
        <v>681</v>
      </c>
      <c r="U1118" s="112">
        <v>637</v>
      </c>
      <c r="V1118" s="112">
        <v>409</v>
      </c>
      <c r="W1118" s="112">
        <v>338</v>
      </c>
      <c r="X1118" s="71">
        <v>402</v>
      </c>
      <c r="Y1118" s="58"/>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f>IF(U$1139&gt;0,SUM($O1119:U1119),"")</f>
        <v>2835</v>
      </c>
      <c r="I1119" s="57">
        <f>IF(V$1139&gt;0,SUM($O1119:V1119),"")</f>
        <v>3062</v>
      </c>
      <c r="J1119" s="57">
        <f>IF(W$1139&gt;0,SUM($O1119:W1119),"")</f>
        <v>3399</v>
      </c>
      <c r="K1119" s="57">
        <f>IF(X$1139&gt;0,SUM($O1119:X1119),"")</f>
        <v>3658</v>
      </c>
      <c r="L1119" s="57" t="str">
        <f>IF(Y$1139&gt;0,SUM($O1119:Y1119),"")</f>
        <v/>
      </c>
      <c r="M1119" s="57" t="str">
        <f>IF(Z$1139&gt;0,SUM($O1119:Z1119),"")</f>
        <v/>
      </c>
      <c r="N1119" s="140">
        <v>5</v>
      </c>
      <c r="O1119" s="84">
        <v>355</v>
      </c>
      <c r="P1119" s="353">
        <v>287</v>
      </c>
      <c r="Q1119" s="294">
        <v>441</v>
      </c>
      <c r="R1119" s="71">
        <v>376</v>
      </c>
      <c r="S1119" s="95">
        <v>407</v>
      </c>
      <c r="T1119" s="71">
        <v>342</v>
      </c>
      <c r="U1119" s="112">
        <v>627</v>
      </c>
      <c r="V1119" s="112">
        <v>227</v>
      </c>
      <c r="W1119" s="112">
        <v>337</v>
      </c>
      <c r="X1119" s="71">
        <v>259</v>
      </c>
      <c r="Y1119" s="58"/>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f>IF(U$1139&gt;0,SUM($O1120:U1120),"")</f>
        <v>2077</v>
      </c>
      <c r="I1120" s="57">
        <f>IF(V$1139&gt;0,SUM($O1120:V1120),"")</f>
        <v>2314</v>
      </c>
      <c r="J1120" s="57">
        <f>IF(W$1139&gt;0,SUM($O1120:W1120),"")</f>
        <v>2581</v>
      </c>
      <c r="K1120" s="57">
        <f>IF(X$1139&gt;0,SUM($O1120:X1120),"")</f>
        <v>2900</v>
      </c>
      <c r="L1120" s="57" t="str">
        <f>IF(Y$1139&gt;0,SUM($O1120:Y1120),"")</f>
        <v/>
      </c>
      <c r="M1120" s="57" t="str">
        <f>IF(Z$1139&gt;0,SUM($O1120:Z1120),"")</f>
        <v/>
      </c>
      <c r="N1120" s="140">
        <v>6</v>
      </c>
      <c r="O1120" s="84">
        <v>306</v>
      </c>
      <c r="P1120" s="353">
        <v>300</v>
      </c>
      <c r="Q1120" s="294">
        <v>229</v>
      </c>
      <c r="R1120" s="71">
        <v>372</v>
      </c>
      <c r="S1120" s="95">
        <v>258</v>
      </c>
      <c r="T1120" s="71">
        <v>317</v>
      </c>
      <c r="U1120" s="112">
        <v>295</v>
      </c>
      <c r="V1120" s="112">
        <v>237</v>
      </c>
      <c r="W1120" s="112">
        <v>267</v>
      </c>
      <c r="X1120" s="71">
        <v>319</v>
      </c>
      <c r="Y1120" s="58"/>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f>IF(U$1139&gt;0,SUM($O1121:U1121),"")</f>
        <v>1521</v>
      </c>
      <c r="I1121" s="57">
        <f>IF(V$1139&gt;0,SUM($O1121:V1121),"")</f>
        <v>1644</v>
      </c>
      <c r="J1121" s="57">
        <f>IF(W$1139&gt;0,SUM($O1121:W1121),"")</f>
        <v>1780</v>
      </c>
      <c r="K1121" s="57">
        <f>IF(X$1139&gt;0,SUM($O1121:X1121),"")</f>
        <v>1948</v>
      </c>
      <c r="L1121" s="57" t="str">
        <f>IF(Y$1139&gt;0,SUM($O1121:Y1121),"")</f>
        <v/>
      </c>
      <c r="M1121" s="57" t="str">
        <f>IF(Z$1139&gt;0,SUM($O1121:Z1121),"")</f>
        <v/>
      </c>
      <c r="N1121" s="140">
        <v>7</v>
      </c>
      <c r="O1121" s="84">
        <v>207</v>
      </c>
      <c r="P1121" s="353">
        <v>283</v>
      </c>
      <c r="Q1121" s="294">
        <v>188</v>
      </c>
      <c r="R1121" s="71">
        <v>194</v>
      </c>
      <c r="S1121" s="95">
        <v>338</v>
      </c>
      <c r="T1121" s="71">
        <v>157</v>
      </c>
      <c r="U1121" s="112">
        <v>154</v>
      </c>
      <c r="V1121" s="112">
        <v>123</v>
      </c>
      <c r="W1121" s="112">
        <v>136</v>
      </c>
      <c r="X1121" s="71">
        <v>168</v>
      </c>
      <c r="Y1121" s="58"/>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f>IF(U$1139&gt;0,SUM($O1122:U1122),"")</f>
        <v>7993</v>
      </c>
      <c r="I1122" s="57">
        <f>IF(V$1139&gt;0,SUM($O1122:V1122),"")</f>
        <v>8880</v>
      </c>
      <c r="J1122" s="57">
        <f>IF(W$1139&gt;0,SUM($O1122:W1122),"")</f>
        <v>9683</v>
      </c>
      <c r="K1122" s="57">
        <f>IF(X$1139&gt;0,SUM($O1122:X1122),"")</f>
        <v>10576</v>
      </c>
      <c r="L1122" s="57" t="str">
        <f>IF(Y$1139&gt;0,SUM($O1122:Y1122),"")</f>
        <v/>
      </c>
      <c r="M1122" s="57" t="str">
        <f>IF(Z$1139&gt;0,SUM($O1122:Z1122),"")</f>
        <v/>
      </c>
      <c r="N1122" s="140">
        <v>8</v>
      </c>
      <c r="O1122" s="84">
        <v>1060</v>
      </c>
      <c r="P1122" s="353">
        <v>1043</v>
      </c>
      <c r="Q1122" s="294">
        <v>1388</v>
      </c>
      <c r="R1122" s="71">
        <v>1342</v>
      </c>
      <c r="S1122" s="95">
        <v>1162</v>
      </c>
      <c r="T1122" s="71">
        <v>1007</v>
      </c>
      <c r="U1122" s="112">
        <v>991</v>
      </c>
      <c r="V1122" s="112">
        <v>887</v>
      </c>
      <c r="W1122" s="112">
        <v>803</v>
      </c>
      <c r="X1122" s="71">
        <v>893</v>
      </c>
      <c r="Y1122" s="58"/>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f>IF(U$1139&gt;0,SUM($O1123:U1123),"")</f>
        <v>1029</v>
      </c>
      <c r="I1123" s="57">
        <f>IF(V$1139&gt;0,SUM($O1123:V1123),"")</f>
        <v>1274</v>
      </c>
      <c r="J1123" s="57">
        <f>IF(W$1139&gt;0,SUM($O1123:W1123),"")</f>
        <v>1658</v>
      </c>
      <c r="K1123" s="57">
        <f>IF(X$1139&gt;0,SUM($O1123:X1123),"")</f>
        <v>2940</v>
      </c>
      <c r="L1123" s="57" t="str">
        <f>IF(Y$1139&gt;0,SUM($O1123:Y1123),"")</f>
        <v/>
      </c>
      <c r="M1123" s="57" t="str">
        <f>IF(Z$1139&gt;0,SUM($O1123:Z1123),"")</f>
        <v/>
      </c>
      <c r="N1123" s="140">
        <v>9</v>
      </c>
      <c r="O1123" s="84">
        <v>114</v>
      </c>
      <c r="P1123" s="353">
        <v>113</v>
      </c>
      <c r="Q1123" s="294">
        <v>136</v>
      </c>
      <c r="R1123" s="71">
        <v>171</v>
      </c>
      <c r="S1123" s="95">
        <v>182</v>
      </c>
      <c r="T1123" s="71">
        <v>185</v>
      </c>
      <c r="U1123" s="112">
        <v>128</v>
      </c>
      <c r="V1123" s="112">
        <v>245</v>
      </c>
      <c r="W1123" s="112">
        <v>384</v>
      </c>
      <c r="X1123" s="71">
        <v>1282</v>
      </c>
      <c r="Y1123" s="58"/>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f>IF(U$1139&gt;0,SUM($O1124:U1124),"")</f>
        <v>4041</v>
      </c>
      <c r="I1124" s="57">
        <f>IF(V$1139&gt;0,SUM($O1124:V1124),"")</f>
        <v>4700</v>
      </c>
      <c r="J1124" s="57">
        <f>IF(W$1139&gt;0,SUM($O1124:W1124),"")</f>
        <v>5370</v>
      </c>
      <c r="K1124" s="57">
        <f>IF(X$1139&gt;0,SUM($O1124:X1124),"")</f>
        <v>6043</v>
      </c>
      <c r="L1124" s="57" t="str">
        <f>IF(Y$1139&gt;0,SUM($O1124:Y1124),"")</f>
        <v/>
      </c>
      <c r="M1124" s="57" t="str">
        <f>IF(Z$1139&gt;0,SUM($O1124:Z1124),"")</f>
        <v/>
      </c>
      <c r="N1124" s="140">
        <v>10</v>
      </c>
      <c r="O1124" s="84">
        <v>744</v>
      </c>
      <c r="P1124" s="353">
        <v>682</v>
      </c>
      <c r="Q1124" s="294">
        <v>599</v>
      </c>
      <c r="R1124" s="71">
        <v>361</v>
      </c>
      <c r="S1124" s="95">
        <v>274</v>
      </c>
      <c r="T1124" s="71">
        <v>499</v>
      </c>
      <c r="U1124" s="112">
        <v>882</v>
      </c>
      <c r="V1124" s="112">
        <v>659</v>
      </c>
      <c r="W1124" s="112">
        <v>670</v>
      </c>
      <c r="X1124" s="71">
        <v>673</v>
      </c>
      <c r="Y1124" s="58"/>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f>IF(U$1139&gt;0,SUM($O1125:U1125),"")</f>
        <v>3341</v>
      </c>
      <c r="I1125" s="57">
        <f>IF(V$1139&gt;0,SUM($O1125:V1125),"")</f>
        <v>3792</v>
      </c>
      <c r="J1125" s="57">
        <f>IF(W$1139&gt;0,SUM($O1125:W1125),"")</f>
        <v>4249</v>
      </c>
      <c r="K1125" s="57">
        <f>IF(X$1139&gt;0,SUM($O1125:X1125),"")</f>
        <v>4707</v>
      </c>
      <c r="L1125" s="57" t="str">
        <f>IF(Y$1139&gt;0,SUM($O1125:Y1125),"")</f>
        <v/>
      </c>
      <c r="M1125" s="57" t="str">
        <f>IF(Z$1139&gt;0,SUM($O1125:Z1125),"")</f>
        <v/>
      </c>
      <c r="N1125" s="140">
        <v>11</v>
      </c>
      <c r="O1125" s="84">
        <v>445</v>
      </c>
      <c r="P1125" s="353">
        <v>451</v>
      </c>
      <c r="Q1125" s="294">
        <v>491</v>
      </c>
      <c r="R1125" s="71">
        <v>455</v>
      </c>
      <c r="S1125" s="95">
        <v>509</v>
      </c>
      <c r="T1125" s="71">
        <v>505</v>
      </c>
      <c r="U1125" s="112">
        <v>485</v>
      </c>
      <c r="V1125" s="112">
        <v>451</v>
      </c>
      <c r="W1125" s="112">
        <v>457</v>
      </c>
      <c r="X1125" s="71">
        <v>458</v>
      </c>
      <c r="Y1125" s="58"/>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f>IF(U$1139&gt;0,SUM($O1126:U1126),"")</f>
        <v>13137</v>
      </c>
      <c r="I1126" s="57">
        <f>IF(V$1139&gt;0,SUM($O1126:V1126),"")</f>
        <v>14807</v>
      </c>
      <c r="J1126" s="57">
        <f>IF(W$1139&gt;0,SUM($O1126:W1126),"")</f>
        <v>16445</v>
      </c>
      <c r="K1126" s="57">
        <f>IF(X$1139&gt;0,SUM($O1126:X1126),"")</f>
        <v>17947</v>
      </c>
      <c r="L1126" s="57" t="str">
        <f>IF(Y$1139&gt;0,SUM($O1126:Y1126),"")</f>
        <v/>
      </c>
      <c r="M1126" s="57" t="str">
        <f>IF(Z$1139&gt;0,SUM($O1126:Z1126),"")</f>
        <v/>
      </c>
      <c r="N1126" s="140">
        <v>12</v>
      </c>
      <c r="O1126" s="84">
        <v>2063</v>
      </c>
      <c r="P1126" s="353">
        <v>1959</v>
      </c>
      <c r="Q1126" s="294">
        <v>1847</v>
      </c>
      <c r="R1126" s="71">
        <v>1592</v>
      </c>
      <c r="S1126" s="95">
        <v>1678</v>
      </c>
      <c r="T1126" s="71">
        <v>1949</v>
      </c>
      <c r="U1126" s="112">
        <v>2049</v>
      </c>
      <c r="V1126" s="112">
        <v>1670</v>
      </c>
      <c r="W1126" s="112">
        <v>1638</v>
      </c>
      <c r="X1126" s="71">
        <v>1502</v>
      </c>
      <c r="Y1126" s="58"/>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f>IF(U$1139&gt;0,SUM($O1127:U1127),"")</f>
        <v>6131</v>
      </c>
      <c r="I1127" s="57">
        <f>IF(V$1139&gt;0,SUM($O1127:V1127),"")</f>
        <v>6727</v>
      </c>
      <c r="J1127" s="57">
        <f>IF(W$1139&gt;0,SUM($O1127:W1127),"")</f>
        <v>7305</v>
      </c>
      <c r="K1127" s="57">
        <f>IF(X$1139&gt;0,SUM($O1127:X1127),"")</f>
        <v>8310</v>
      </c>
      <c r="L1127" s="57" t="str">
        <f>IF(Y$1139&gt;0,SUM($O1127:Y1127),"")</f>
        <v/>
      </c>
      <c r="M1127" s="57" t="str">
        <f>IF(Z$1139&gt;0,SUM($O1127:Z1127),"")</f>
        <v/>
      </c>
      <c r="N1127" s="140">
        <v>13</v>
      </c>
      <c r="O1127" s="84">
        <v>714</v>
      </c>
      <c r="P1127" s="353">
        <v>754</v>
      </c>
      <c r="Q1127" s="294">
        <v>1192</v>
      </c>
      <c r="R1127" s="71">
        <v>1134</v>
      </c>
      <c r="S1127" s="95">
        <v>1018</v>
      </c>
      <c r="T1127" s="71">
        <v>650</v>
      </c>
      <c r="U1127" s="112">
        <v>669</v>
      </c>
      <c r="V1127" s="112">
        <v>596</v>
      </c>
      <c r="W1127" s="112">
        <v>578</v>
      </c>
      <c r="X1127" s="71">
        <v>1005</v>
      </c>
      <c r="Y1127" s="58"/>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f>IF(U$1139&gt;0,SUM($O1128:U1128),"")</f>
        <v>9805</v>
      </c>
      <c r="I1128" s="57">
        <f>IF(V$1139&gt;0,SUM($O1128:V1128),"")</f>
        <v>11052</v>
      </c>
      <c r="J1128" s="57">
        <f>IF(W$1139&gt;0,SUM($O1128:W1128),"")</f>
        <v>12500</v>
      </c>
      <c r="K1128" s="57">
        <f>IF(X$1139&gt;0,SUM($O1128:X1128),"")</f>
        <v>13640</v>
      </c>
      <c r="L1128" s="57" t="str">
        <f>IF(Y$1139&gt;0,SUM($O1128:Y1128),"")</f>
        <v/>
      </c>
      <c r="M1128" s="57" t="str">
        <f>IF(Z$1139&gt;0,SUM($O1128:Z1128),"")</f>
        <v/>
      </c>
      <c r="N1128" s="140">
        <v>14</v>
      </c>
      <c r="O1128" s="84">
        <v>1364</v>
      </c>
      <c r="P1128" s="353">
        <v>1212</v>
      </c>
      <c r="Q1128" s="294">
        <v>1275</v>
      </c>
      <c r="R1128" s="71">
        <v>1591</v>
      </c>
      <c r="S1128" s="95">
        <v>1410</v>
      </c>
      <c r="T1128" s="71">
        <v>1253</v>
      </c>
      <c r="U1128" s="112">
        <v>1700</v>
      </c>
      <c r="V1128" s="112">
        <v>1247</v>
      </c>
      <c r="W1128" s="112">
        <v>1448</v>
      </c>
      <c r="X1128" s="71">
        <v>1140</v>
      </c>
      <c r="Y1128" s="58"/>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f>IF(U$1139&gt;0,SUM($O1129:U1129),"")</f>
        <v>17273</v>
      </c>
      <c r="I1129" s="57">
        <f>IF(V$1139&gt;0,SUM($O1129:V1129),"")</f>
        <v>18880</v>
      </c>
      <c r="J1129" s="57">
        <f>IF(W$1139&gt;0,SUM($O1129:W1129),"")</f>
        <v>20801</v>
      </c>
      <c r="K1129" s="57">
        <f>IF(X$1139&gt;0,SUM($O1129:X1129),"")</f>
        <v>22254</v>
      </c>
      <c r="L1129" s="57" t="str">
        <f>IF(Y$1139&gt;0,SUM($O1129:Y1129),"")</f>
        <v/>
      </c>
      <c r="M1129" s="57" t="str">
        <f>IF(Z$1139&gt;0,SUM($O1129:Z1129),"")</f>
        <v/>
      </c>
      <c r="N1129" s="140">
        <v>15</v>
      </c>
      <c r="O1129" s="84">
        <v>1363</v>
      </c>
      <c r="P1129" s="353">
        <v>2147</v>
      </c>
      <c r="Q1129" s="294">
        <v>4001</v>
      </c>
      <c r="R1129" s="71">
        <v>3381</v>
      </c>
      <c r="S1129" s="95">
        <v>1838</v>
      </c>
      <c r="T1129" s="71">
        <v>2542</v>
      </c>
      <c r="U1129" s="112">
        <v>2001</v>
      </c>
      <c r="V1129" s="112">
        <v>1607</v>
      </c>
      <c r="W1129" s="112">
        <v>1921</v>
      </c>
      <c r="X1129" s="71">
        <v>1453</v>
      </c>
      <c r="Y1129" s="58"/>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f>IF(U$1139&gt;0,SUM($O1130:U1130),"")</f>
        <v>2953</v>
      </c>
      <c r="I1130" s="57">
        <f>IF(V$1139&gt;0,SUM($O1130:V1130),"")</f>
        <v>3284</v>
      </c>
      <c r="J1130" s="57">
        <f>IF(W$1139&gt;0,SUM($O1130:W1130),"")</f>
        <v>3664</v>
      </c>
      <c r="K1130" s="57">
        <f>IF(X$1139&gt;0,SUM($O1130:X1130),"")</f>
        <v>4118</v>
      </c>
      <c r="L1130" s="57" t="str">
        <f>IF(Y$1139&gt;0,SUM($O1130:Y1130),"")</f>
        <v/>
      </c>
      <c r="M1130" s="57" t="str">
        <f>IF(Z$1139&gt;0,SUM($O1130:Z1130),"")</f>
        <v/>
      </c>
      <c r="N1130" s="140">
        <v>16</v>
      </c>
      <c r="O1130" s="84">
        <v>392</v>
      </c>
      <c r="P1130" s="353">
        <v>418</v>
      </c>
      <c r="Q1130" s="294">
        <v>413</v>
      </c>
      <c r="R1130" s="71">
        <v>420</v>
      </c>
      <c r="S1130" s="95">
        <v>401</v>
      </c>
      <c r="T1130" s="71">
        <v>447</v>
      </c>
      <c r="U1130" s="112">
        <v>462</v>
      </c>
      <c r="V1130" s="112">
        <v>331</v>
      </c>
      <c r="W1130" s="112">
        <v>380</v>
      </c>
      <c r="X1130" s="71">
        <v>454</v>
      </c>
      <c r="Y1130" s="58"/>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f>IF(U$1139&gt;0,SUM($O1131:U1131),"")</f>
        <v>5745</v>
      </c>
      <c r="I1131" s="57">
        <f>IF(V$1139&gt;0,SUM($O1131:V1131),"")</f>
        <v>6540</v>
      </c>
      <c r="J1131" s="57">
        <f>IF(W$1139&gt;0,SUM($O1131:W1131),"")</f>
        <v>7127</v>
      </c>
      <c r="K1131" s="57">
        <f>IF(X$1139&gt;0,SUM($O1131:X1131),"")</f>
        <v>7699</v>
      </c>
      <c r="L1131" s="57" t="str">
        <f>IF(Y$1139&gt;0,SUM($O1131:Y1131),"")</f>
        <v/>
      </c>
      <c r="M1131" s="57" t="str">
        <f>IF(Z$1139&gt;0,SUM($O1131:Z1131),"")</f>
        <v/>
      </c>
      <c r="N1131" s="140">
        <v>17</v>
      </c>
      <c r="O1131" s="84">
        <v>869</v>
      </c>
      <c r="P1131" s="353">
        <v>705</v>
      </c>
      <c r="Q1131" s="294">
        <v>908</v>
      </c>
      <c r="R1131" s="71">
        <v>767</v>
      </c>
      <c r="S1131" s="95">
        <v>668</v>
      </c>
      <c r="T1131" s="71">
        <v>785</v>
      </c>
      <c r="U1131" s="112">
        <v>1043</v>
      </c>
      <c r="V1131" s="112">
        <v>795</v>
      </c>
      <c r="W1131" s="112">
        <v>587</v>
      </c>
      <c r="X1131" s="71">
        <v>572</v>
      </c>
      <c r="Y1131" s="58"/>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f>IF(U$1139&gt;0,SUM($O1132:U1132),"")</f>
        <v>2279</v>
      </c>
      <c r="I1132" s="57">
        <f>IF(V$1139&gt;0,SUM($O1132:V1132),"")</f>
        <v>2572</v>
      </c>
      <c r="J1132" s="57">
        <f>IF(W$1139&gt;0,SUM($O1132:W1132),"")</f>
        <v>2825</v>
      </c>
      <c r="K1132" s="57">
        <f>IF(X$1139&gt;0,SUM($O1132:X1132),"")</f>
        <v>3081</v>
      </c>
      <c r="L1132" s="57" t="str">
        <f>IF(Y$1139&gt;0,SUM($O1132:Y1132),"")</f>
        <v/>
      </c>
      <c r="M1132" s="57" t="str">
        <f>IF(Z$1139&gt;0,SUM($O1132:Z1132),"")</f>
        <v/>
      </c>
      <c r="N1132" s="140">
        <v>18</v>
      </c>
      <c r="O1132" s="84">
        <v>274</v>
      </c>
      <c r="P1132" s="353">
        <v>372</v>
      </c>
      <c r="Q1132" s="294">
        <v>300</v>
      </c>
      <c r="R1132" s="71">
        <v>361</v>
      </c>
      <c r="S1132" s="95">
        <v>367</v>
      </c>
      <c r="T1132" s="71">
        <v>271</v>
      </c>
      <c r="U1132" s="112">
        <v>334</v>
      </c>
      <c r="V1132" s="112">
        <v>293</v>
      </c>
      <c r="W1132" s="112">
        <v>253</v>
      </c>
      <c r="X1132" s="71">
        <v>256</v>
      </c>
      <c r="Y1132" s="58"/>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f>IF(U$1139&gt;0,SUM($O1133:U1133),"")</f>
        <v>1238</v>
      </c>
      <c r="I1133" s="57">
        <f>IF(V$1139&gt;0,SUM($O1133:V1133),"")</f>
        <v>1449</v>
      </c>
      <c r="J1133" s="57">
        <f>IF(W$1139&gt;0,SUM($O1133:W1133),"")</f>
        <v>1655</v>
      </c>
      <c r="K1133" s="57">
        <f>IF(X$1139&gt;0,SUM($O1133:X1133),"")</f>
        <v>1853</v>
      </c>
      <c r="L1133" s="57" t="str">
        <f>IF(Y$1139&gt;0,SUM($O1133:Y1133),"")</f>
        <v/>
      </c>
      <c r="M1133" s="57" t="str">
        <f>IF(Z$1139&gt;0,SUM($O1133:Z1133),"")</f>
        <v/>
      </c>
      <c r="N1133" s="140">
        <v>19</v>
      </c>
      <c r="O1133" s="84">
        <v>130</v>
      </c>
      <c r="P1133" s="353">
        <v>145</v>
      </c>
      <c r="Q1133" s="294">
        <v>188</v>
      </c>
      <c r="R1133" s="71">
        <v>175</v>
      </c>
      <c r="S1133" s="95">
        <v>165</v>
      </c>
      <c r="T1133" s="71">
        <v>185</v>
      </c>
      <c r="U1133" s="112">
        <v>250</v>
      </c>
      <c r="V1133" s="112">
        <v>211</v>
      </c>
      <c r="W1133" s="112">
        <v>206</v>
      </c>
      <c r="X1133" s="71">
        <v>198</v>
      </c>
      <c r="Y1133" s="58"/>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f>IF(U$1139&gt;0,SUM($O1134:U1134),"")</f>
        <v>3182</v>
      </c>
      <c r="I1134" s="57">
        <f>IF(V$1139&gt;0,SUM($O1134:V1134),"")</f>
        <v>3678</v>
      </c>
      <c r="J1134" s="57">
        <f>IF(W$1139&gt;0,SUM($O1134:W1134),"")</f>
        <v>3975</v>
      </c>
      <c r="K1134" s="57">
        <f>IF(X$1139&gt;0,SUM($O1134:X1134),"")</f>
        <v>4297</v>
      </c>
      <c r="L1134" s="57" t="str">
        <f>IF(Y$1139&gt;0,SUM($O1134:Y1134),"")</f>
        <v/>
      </c>
      <c r="M1134" s="57" t="str">
        <f>IF(Z$1139&gt;0,SUM($O1134:Z1134),"")</f>
        <v/>
      </c>
      <c r="N1134" s="140">
        <v>20</v>
      </c>
      <c r="O1134" s="84">
        <v>439</v>
      </c>
      <c r="P1134" s="353">
        <v>413</v>
      </c>
      <c r="Q1134" s="294">
        <v>492</v>
      </c>
      <c r="R1134" s="71">
        <v>560</v>
      </c>
      <c r="S1134" s="95">
        <v>425</v>
      </c>
      <c r="T1134" s="71">
        <v>409</v>
      </c>
      <c r="U1134" s="112">
        <v>444</v>
      </c>
      <c r="V1134" s="112">
        <v>496</v>
      </c>
      <c r="W1134" s="112">
        <v>297</v>
      </c>
      <c r="X1134" s="71">
        <v>322</v>
      </c>
      <c r="Y1134" s="58"/>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f>IF(U$1139&gt;0,SUM($O1135:U1135),"")</f>
        <v>5797</v>
      </c>
      <c r="I1135" s="57">
        <f>IF(V$1139&gt;0,SUM($O1135:V1135),"")</f>
        <v>6489</v>
      </c>
      <c r="J1135" s="57">
        <f>IF(W$1139&gt;0,SUM($O1135:W1135),"")</f>
        <v>7351</v>
      </c>
      <c r="K1135" s="57">
        <f>IF(X$1139&gt;0,SUM($O1135:X1135),"")</f>
        <v>8052</v>
      </c>
      <c r="L1135" s="57" t="str">
        <f>IF(Y$1139&gt;0,SUM($O1135:Y1135),"")</f>
        <v/>
      </c>
      <c r="M1135" s="57" t="str">
        <f>IF(Z$1139&gt;0,SUM($O1135:Z1135),"")</f>
        <v/>
      </c>
      <c r="N1135" s="140">
        <v>21</v>
      </c>
      <c r="O1135" s="84">
        <v>789</v>
      </c>
      <c r="P1135" s="353">
        <v>641</v>
      </c>
      <c r="Q1135" s="294">
        <v>825</v>
      </c>
      <c r="R1135" s="71">
        <v>947</v>
      </c>
      <c r="S1135" s="95">
        <v>837</v>
      </c>
      <c r="T1135" s="71">
        <v>916</v>
      </c>
      <c r="U1135" s="112">
        <v>842</v>
      </c>
      <c r="V1135" s="112">
        <v>692</v>
      </c>
      <c r="W1135" s="112">
        <v>862</v>
      </c>
      <c r="X1135" s="71">
        <v>701</v>
      </c>
      <c r="Y1135" s="58"/>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f>IF(U$1139&gt;0,SUM($O1136:U1136),"")</f>
        <v>7530</v>
      </c>
      <c r="I1136" s="57">
        <f>IF(V$1139&gt;0,SUM($O1136:V1136),"")</f>
        <v>8423</v>
      </c>
      <c r="J1136" s="57">
        <f>IF(W$1139&gt;0,SUM($O1136:W1136),"")</f>
        <v>9294</v>
      </c>
      <c r="K1136" s="57">
        <f>IF(X$1139&gt;0,SUM($O1136:X1136),"")</f>
        <v>11309</v>
      </c>
      <c r="L1136" s="57" t="str">
        <f>IF(Y$1139&gt;0,SUM($O1136:Y1136),"")</f>
        <v/>
      </c>
      <c r="M1136" s="57" t="str">
        <f>IF(Z$1139&gt;0,SUM($O1136:Z1136),"")</f>
        <v/>
      </c>
      <c r="N1136" s="140">
        <v>22</v>
      </c>
      <c r="O1136" s="84">
        <v>902</v>
      </c>
      <c r="P1136" s="353">
        <v>864</v>
      </c>
      <c r="Q1136" s="294">
        <v>1010</v>
      </c>
      <c r="R1136" s="71">
        <v>1414</v>
      </c>
      <c r="S1136" s="95">
        <v>1433</v>
      </c>
      <c r="T1136" s="71">
        <v>1011</v>
      </c>
      <c r="U1136" s="112">
        <v>896</v>
      </c>
      <c r="V1136" s="112">
        <v>893</v>
      </c>
      <c r="W1136" s="112">
        <v>871</v>
      </c>
      <c r="X1136" s="71">
        <v>2015</v>
      </c>
      <c r="Y1136" s="58"/>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f>IF(U$1139&gt;0,SUM($O1137:U1137),"")</f>
        <v>21381</v>
      </c>
      <c r="I1137" s="57">
        <f>IF(V$1139&gt;0,SUM($O1137:V1137),"")</f>
        <v>24426</v>
      </c>
      <c r="J1137" s="57">
        <f>IF(W$1139&gt;0,SUM($O1137:W1137),"")</f>
        <v>28442</v>
      </c>
      <c r="K1137" s="57">
        <f>IF(X$1139&gt;0,SUM($O1137:X1137),"")</f>
        <v>32054</v>
      </c>
      <c r="L1137" s="57" t="str">
        <f>IF(Y$1139&gt;0,SUM($O1137:Y1137),"")</f>
        <v/>
      </c>
      <c r="M1137" s="57" t="str">
        <f>IF(Z$1139&gt;0,SUM($O1137:Z1137),"")</f>
        <v/>
      </c>
      <c r="N1137" s="140">
        <v>23</v>
      </c>
      <c r="O1137" s="84">
        <v>2688</v>
      </c>
      <c r="P1137" s="353">
        <v>2680</v>
      </c>
      <c r="Q1137" s="294">
        <v>3510</v>
      </c>
      <c r="R1137" s="71">
        <v>3259</v>
      </c>
      <c r="S1137" s="95">
        <v>3032</v>
      </c>
      <c r="T1137" s="71">
        <v>3029</v>
      </c>
      <c r="U1137" s="112">
        <v>3183</v>
      </c>
      <c r="V1137" s="112">
        <v>3045</v>
      </c>
      <c r="W1137" s="112">
        <v>4016</v>
      </c>
      <c r="X1137" s="71">
        <v>3612</v>
      </c>
      <c r="Y1137" s="58"/>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f>IF(U$1139&gt;0,SUM($O1138:U1138),"")</f>
        <v>5075</v>
      </c>
      <c r="I1138" s="57">
        <f>IF(V$1139&gt;0,SUM($O1138:V1138),"")</f>
        <v>5783</v>
      </c>
      <c r="J1138" s="57">
        <f>IF(W$1139&gt;0,SUM($O1138:W1138),"")</f>
        <v>6406</v>
      </c>
      <c r="K1138" s="57">
        <f>IF(X$1139&gt;0,SUM($O1138:X1138),"")</f>
        <v>6959</v>
      </c>
      <c r="L1138" s="57" t="str">
        <f>IF(Y$1139&gt;0,SUM($O1138:Y1138),"")</f>
        <v/>
      </c>
      <c r="M1138" s="57" t="str">
        <f>IF(Z$1139&gt;0,SUM($O1138:Z1138),"")</f>
        <v/>
      </c>
      <c r="N1138" s="140">
        <v>24</v>
      </c>
      <c r="O1138" s="84">
        <v>870</v>
      </c>
      <c r="P1138" s="353">
        <v>616</v>
      </c>
      <c r="Q1138" s="294">
        <v>687</v>
      </c>
      <c r="R1138" s="71">
        <v>548</v>
      </c>
      <c r="S1138" s="95">
        <v>767</v>
      </c>
      <c r="T1138" s="71">
        <v>830</v>
      </c>
      <c r="U1138" s="112">
        <v>757</v>
      </c>
      <c r="V1138" s="112">
        <v>708</v>
      </c>
      <c r="W1138" s="112">
        <v>623</v>
      </c>
      <c r="X1138" s="71">
        <v>553</v>
      </c>
      <c r="Y1138" s="58"/>
      <c r="Z1138" s="58"/>
      <c r="AA1138" s="65">
        <v>24</v>
      </c>
    </row>
    <row r="1139" spans="1:32" x14ac:dyDescent="0.2">
      <c r="A1139" s="72" t="s">
        <v>2</v>
      </c>
      <c r="B1139" s="62">
        <f>SUM(B1115:B1138)</f>
        <v>17522</v>
      </c>
      <c r="C1139" s="62">
        <f>SUM(C1115:C1138)</f>
        <v>34969</v>
      </c>
      <c r="D1139" s="62">
        <f>SUM(D1115:D1138)</f>
        <v>56486</v>
      </c>
      <c r="E1139" s="62">
        <f>SUM(E1115:E1138)</f>
        <v>77429</v>
      </c>
      <c r="F1139" s="62">
        <f>SUM(F1115:F1138)</f>
        <v>96403</v>
      </c>
      <c r="G1139" s="62">
        <f t="shared" ref="G1139:M1139" si="24">SUM(G1115:G1138)</f>
        <v>115390</v>
      </c>
      <c r="H1139" s="62">
        <f t="shared" si="24"/>
        <v>135239</v>
      </c>
      <c r="I1139" s="62">
        <f t="shared" si="24"/>
        <v>151971</v>
      </c>
      <c r="J1139" s="62">
        <f t="shared" si="24"/>
        <v>169742</v>
      </c>
      <c r="K1139" s="62">
        <f t="shared" si="24"/>
        <v>188955</v>
      </c>
      <c r="L1139" s="62">
        <f t="shared" si="24"/>
        <v>0</v>
      </c>
      <c r="M1139" s="62">
        <f t="shared" si="24"/>
        <v>0</v>
      </c>
      <c r="N1139" s="72" t="s">
        <v>2</v>
      </c>
      <c r="O1139" s="62">
        <f t="shared" ref="O1139:T1139" si="25">SUM(O1115:O1138)</f>
        <v>17522</v>
      </c>
      <c r="P1139" s="62">
        <f t="shared" si="25"/>
        <v>17447</v>
      </c>
      <c r="Q1139" s="62">
        <f t="shared" si="25"/>
        <v>21517</v>
      </c>
      <c r="R1139" s="62">
        <f t="shared" si="25"/>
        <v>20943</v>
      </c>
      <c r="S1139" s="62">
        <f t="shared" si="25"/>
        <v>18974</v>
      </c>
      <c r="T1139" s="62">
        <f t="shared" si="25"/>
        <v>18987</v>
      </c>
      <c r="U1139" s="62">
        <f t="shared" ref="U1139:Z1139" si="26">SUM(U1115:U1138)</f>
        <v>19849</v>
      </c>
      <c r="V1139" s="62">
        <f t="shared" si="26"/>
        <v>16732</v>
      </c>
      <c r="W1139" s="62">
        <f t="shared" si="26"/>
        <v>17771</v>
      </c>
      <c r="X1139" s="62">
        <f t="shared" si="26"/>
        <v>19213</v>
      </c>
      <c r="Y1139" s="62">
        <f t="shared" si="26"/>
        <v>0</v>
      </c>
      <c r="Z1139" s="62">
        <f t="shared" si="26"/>
        <v>0</v>
      </c>
      <c r="AA1139" s="72" t="s">
        <v>2</v>
      </c>
    </row>
    <row r="1140" spans="1:32" x14ac:dyDescent="0.2">
      <c r="A1140" s="45"/>
      <c r="B1140" s="105"/>
      <c r="C1140" s="63"/>
      <c r="D1140" s="63"/>
      <c r="E1140" s="63"/>
      <c r="F1140" s="63"/>
      <c r="G1140" s="63"/>
      <c r="H1140" s="63"/>
      <c r="I1140" s="63"/>
      <c r="J1140" s="63"/>
      <c r="K1140" s="63"/>
      <c r="L1140" s="63">
        <f>L1139-K1139</f>
        <v>-188955</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t="str">
        <f>IF(Y$1169&gt;0,SUM($O1145:Y1145),"")</f>
        <v/>
      </c>
      <c r="M1145" s="57" t="str">
        <f>IF(Z$1169&gt;0,SUM($O1145:Z1145),"")</f>
        <v/>
      </c>
      <c r="N1145" s="56">
        <v>1</v>
      </c>
      <c r="O1145" s="84">
        <v>0</v>
      </c>
      <c r="P1145" s="84">
        <v>0</v>
      </c>
      <c r="Q1145" s="447">
        <v>0</v>
      </c>
      <c r="R1145" s="71">
        <v>0</v>
      </c>
      <c r="S1145" s="70">
        <v>0</v>
      </c>
      <c r="T1145" s="424">
        <v>0</v>
      </c>
      <c r="U1145" s="295">
        <v>0</v>
      </c>
      <c r="V1145" s="295">
        <v>0</v>
      </c>
      <c r="W1145" s="295">
        <v>0</v>
      </c>
      <c r="X1145" s="297">
        <v>0</v>
      </c>
      <c r="Y1145" s="58"/>
      <c r="Z1145" s="58"/>
      <c r="AA1145" s="56">
        <v>1</v>
      </c>
      <c r="AB1145" s="76"/>
      <c r="AC1145" s="15" t="s">
        <v>384</v>
      </c>
      <c r="AD1145" s="15" t="s">
        <v>385</v>
      </c>
      <c r="AE1145" s="15" t="s">
        <v>386</v>
      </c>
      <c r="AF1145" s="15" t="s">
        <v>387</v>
      </c>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84">
        <v>0</v>
      </c>
      <c r="P1146" s="84">
        <v>0</v>
      </c>
      <c r="Q1146" s="447">
        <v>0</v>
      </c>
      <c r="R1146" s="71"/>
      <c r="S1146" s="95">
        <v>0</v>
      </c>
      <c r="T1146" s="424">
        <v>0</v>
      </c>
      <c r="U1146" s="112">
        <v>0</v>
      </c>
      <c r="V1146" s="71">
        <v>0</v>
      </c>
      <c r="W1146" s="295">
        <v>0</v>
      </c>
      <c r="X1146" s="71">
        <v>0</v>
      </c>
      <c r="Y1146" s="58"/>
      <c r="Z1146" s="58"/>
      <c r="AA1146" s="56">
        <v>2</v>
      </c>
      <c r="AB1146" s="76"/>
      <c r="AC1146" s="15">
        <v>1</v>
      </c>
      <c r="AD1146" s="15">
        <v>0</v>
      </c>
      <c r="AE1146" s="15">
        <v>3</v>
      </c>
      <c r="AF1146" s="15">
        <v>0</v>
      </c>
    </row>
    <row r="1147" spans="1:32"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f>IF(U$1169&gt;0,SUM($O1147:U1147),"")</f>
        <v>1</v>
      </c>
      <c r="I1147" s="57">
        <f>IF(V$1169&gt;0,SUM($O1147:V1147),"")</f>
        <v>1</v>
      </c>
      <c r="J1147" s="57">
        <f>IF(W$1169&gt;0,SUM($O1147:W1147),"")</f>
        <v>1</v>
      </c>
      <c r="K1147" s="57">
        <f>IF(X$1169&gt;0,SUM($O1147:X1147),"")</f>
        <v>2</v>
      </c>
      <c r="L1147" s="57" t="str">
        <f>IF(Y$1169&gt;0,SUM($O1147:Y1147),"")</f>
        <v/>
      </c>
      <c r="M1147" s="57" t="str">
        <f>IF(Z$1169&gt;0,SUM($O1147:Z1147),"")</f>
        <v/>
      </c>
      <c r="N1147" s="56">
        <v>3</v>
      </c>
      <c r="O1147" s="84">
        <v>1</v>
      </c>
      <c r="P1147" s="84">
        <v>0</v>
      </c>
      <c r="Q1147" s="447">
        <v>0</v>
      </c>
      <c r="R1147" s="71">
        <v>0</v>
      </c>
      <c r="S1147" s="95">
        <v>0</v>
      </c>
      <c r="T1147" s="424">
        <v>0</v>
      </c>
      <c r="U1147" s="112">
        <v>0</v>
      </c>
      <c r="V1147" s="71">
        <v>0</v>
      </c>
      <c r="W1147" s="295">
        <v>0</v>
      </c>
      <c r="X1147" s="71">
        <v>1</v>
      </c>
      <c r="Y1147" s="58"/>
      <c r="Z1147" s="58"/>
      <c r="AA1147" s="56">
        <v>3</v>
      </c>
      <c r="AB1147" s="76"/>
      <c r="AC1147" s="15">
        <v>2</v>
      </c>
      <c r="AD1147" s="15">
        <v>0</v>
      </c>
      <c r="AE1147" s="15">
        <v>1</v>
      </c>
      <c r="AF1147" s="15">
        <v>0</v>
      </c>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84">
        <v>0</v>
      </c>
      <c r="P1148" s="84">
        <v>0</v>
      </c>
      <c r="Q1148" s="442">
        <v>0</v>
      </c>
      <c r="R1148" s="71"/>
      <c r="S1148" s="95">
        <v>0</v>
      </c>
      <c r="T1148" s="424">
        <v>0</v>
      </c>
      <c r="U1148" s="112">
        <v>0</v>
      </c>
      <c r="V1148" s="71">
        <v>0</v>
      </c>
      <c r="W1148" s="295">
        <v>0</v>
      </c>
      <c r="X1148" s="71">
        <v>0</v>
      </c>
      <c r="Y1148" s="58"/>
      <c r="Z1148" s="58"/>
      <c r="AA1148" s="56">
        <v>4</v>
      </c>
      <c r="AB1148" s="76"/>
      <c r="AC1148" s="15">
        <v>3</v>
      </c>
      <c r="AD1148" s="15">
        <v>1</v>
      </c>
      <c r="AE1148" s="15">
        <v>3</v>
      </c>
      <c r="AF1148" s="15">
        <v>33.299999999999997</v>
      </c>
    </row>
    <row r="1149" spans="1:32"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f>IF(U$1169&gt;0,SUM($O1149:U1149),"")</f>
        <v>5</v>
      </c>
      <c r="I1149" s="57">
        <f>IF(V$1169&gt;0,SUM($O1149:V1149),"")</f>
        <v>5</v>
      </c>
      <c r="J1149" s="57">
        <f>IF(W$1169&gt;0,SUM($O1149:W1149),"")</f>
        <v>10</v>
      </c>
      <c r="K1149" s="57">
        <f>IF(X$1169&gt;0,SUM($O1149:X1149),"")</f>
        <v>11</v>
      </c>
      <c r="L1149" s="57" t="str">
        <f>IF(Y$1169&gt;0,SUM($O1149:Y1149),"")</f>
        <v/>
      </c>
      <c r="M1149" s="57" t="str">
        <f>IF(Z$1169&gt;0,SUM($O1149:Z1149),"")</f>
        <v/>
      </c>
      <c r="N1149" s="56">
        <v>5</v>
      </c>
      <c r="O1149" s="84">
        <v>4</v>
      </c>
      <c r="P1149" s="84">
        <v>1</v>
      </c>
      <c r="Q1149" s="299">
        <v>0</v>
      </c>
      <c r="R1149" s="71">
        <v>0</v>
      </c>
      <c r="S1149" s="95">
        <v>0</v>
      </c>
      <c r="T1149" s="424">
        <v>0</v>
      </c>
      <c r="U1149" s="112">
        <v>0</v>
      </c>
      <c r="V1149" s="71">
        <v>0</v>
      </c>
      <c r="W1149" s="71">
        <v>5</v>
      </c>
      <c r="X1149" s="71">
        <v>1</v>
      </c>
      <c r="Y1149" s="58"/>
      <c r="Z1149" s="58"/>
      <c r="AA1149" s="56">
        <v>5</v>
      </c>
      <c r="AB1149" s="76"/>
      <c r="AC1149" s="15">
        <v>5</v>
      </c>
      <c r="AD1149" s="15">
        <v>1</v>
      </c>
      <c r="AE1149" s="299">
        <v>14</v>
      </c>
      <c r="AF1149" s="299">
        <v>7.1</v>
      </c>
    </row>
    <row r="1150" spans="1:32"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f>IF(U$1169&gt;0,SUM($O1150:U1150),"")</f>
        <v>57</v>
      </c>
      <c r="I1150" s="57">
        <f>IF(V$1169&gt;0,SUM($O1150:V1150),"")</f>
        <v>58</v>
      </c>
      <c r="J1150" s="57">
        <f>IF(W$1169&gt;0,SUM($O1150:W1150),"")</f>
        <v>59</v>
      </c>
      <c r="K1150" s="57">
        <f>IF(X$1169&gt;0,SUM($O1150:X1150),"")</f>
        <v>59</v>
      </c>
      <c r="L1150" s="57" t="str">
        <f>IF(Y$1169&gt;0,SUM($O1150:Y1150),"")</f>
        <v/>
      </c>
      <c r="M1150" s="57" t="str">
        <f>IF(Z$1169&gt;0,SUM($O1150:Z1150),"")</f>
        <v/>
      </c>
      <c r="N1150" s="56">
        <v>6</v>
      </c>
      <c r="O1150" s="84">
        <v>0</v>
      </c>
      <c r="P1150" s="84">
        <v>17</v>
      </c>
      <c r="Q1150" s="447">
        <v>13</v>
      </c>
      <c r="R1150" s="71">
        <v>2</v>
      </c>
      <c r="S1150" s="95">
        <v>5</v>
      </c>
      <c r="T1150" s="424">
        <v>18</v>
      </c>
      <c r="U1150" s="112">
        <v>2</v>
      </c>
      <c r="V1150" s="71">
        <v>1</v>
      </c>
      <c r="W1150" s="71">
        <v>1</v>
      </c>
      <c r="X1150" s="71">
        <v>0</v>
      </c>
      <c r="Y1150" s="58"/>
      <c r="Z1150" s="58"/>
      <c r="AA1150" s="56">
        <v>6</v>
      </c>
      <c r="AB1150" s="76"/>
      <c r="AC1150" s="15">
        <v>6</v>
      </c>
      <c r="AD1150" s="15">
        <v>0</v>
      </c>
      <c r="AE1150" s="15">
        <v>3</v>
      </c>
      <c r="AF1150" s="15">
        <v>0</v>
      </c>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1</v>
      </c>
      <c r="I1151" s="57">
        <f>IF(V$1169&gt;0,SUM($O1151:V1151),"")</f>
        <v>2</v>
      </c>
      <c r="J1151" s="57">
        <f>IF(W$1169&gt;0,SUM($O1151:W1151),"")</f>
        <v>3</v>
      </c>
      <c r="K1151" s="57">
        <f>IF(X$1169&gt;0,SUM($O1151:X1151),"")</f>
        <v>3</v>
      </c>
      <c r="L1151" s="57" t="str">
        <f>IF(Y$1169&gt;0,SUM($O1151:Y1151),"")</f>
        <v/>
      </c>
      <c r="M1151" s="57" t="str">
        <f>IF(Z$1169&gt;0,SUM($O1151:Z1151),"")</f>
        <v/>
      </c>
      <c r="N1151" s="56">
        <v>7</v>
      </c>
      <c r="O1151" s="84">
        <v>0</v>
      </c>
      <c r="P1151" s="84">
        <v>0</v>
      </c>
      <c r="Q1151" s="447">
        <v>0</v>
      </c>
      <c r="R1151" s="71">
        <v>0</v>
      </c>
      <c r="S1151" s="95">
        <v>0</v>
      </c>
      <c r="T1151" s="424">
        <v>1</v>
      </c>
      <c r="U1151" s="112">
        <v>0</v>
      </c>
      <c r="V1151" s="71">
        <v>1</v>
      </c>
      <c r="W1151" s="71">
        <v>1</v>
      </c>
      <c r="X1151" s="71">
        <v>0</v>
      </c>
      <c r="Y1151" s="58"/>
      <c r="Z1151" s="58"/>
      <c r="AA1151" s="56">
        <v>7</v>
      </c>
      <c r="AB1151" s="76"/>
      <c r="AC1151" s="15">
        <v>7</v>
      </c>
      <c r="AD1151" s="15">
        <v>0</v>
      </c>
      <c r="AE1151" s="15">
        <v>2</v>
      </c>
      <c r="AF1151" s="15">
        <v>0</v>
      </c>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f>IF(U$1169&gt;0,SUM($O1152:U1152),"")</f>
        <v>1</v>
      </c>
      <c r="I1152" s="57">
        <f>IF(V$1169&gt;0,SUM($O1152:V1152),"")</f>
        <v>1</v>
      </c>
      <c r="J1152" s="57">
        <f>IF(W$1169&gt;0,SUM($O1152:W1152),"")</f>
        <v>1</v>
      </c>
      <c r="K1152" s="57">
        <f>IF(X$1169&gt;0,SUM($O1152:X1152),"")</f>
        <v>1</v>
      </c>
      <c r="L1152" s="57" t="str">
        <f>IF(Y$1169&gt;0,SUM($O1152:Y1152),"")</f>
        <v/>
      </c>
      <c r="M1152" s="57" t="str">
        <f>IF(Z$1169&gt;0,SUM($O1152:Z1152),"")</f>
        <v/>
      </c>
      <c r="N1152" s="56">
        <v>8</v>
      </c>
      <c r="O1152" s="84">
        <v>0</v>
      </c>
      <c r="P1152" s="84">
        <v>0</v>
      </c>
      <c r="Q1152" s="447">
        <v>0</v>
      </c>
      <c r="R1152" s="71">
        <v>0</v>
      </c>
      <c r="S1152" s="95">
        <v>0</v>
      </c>
      <c r="T1152" s="424">
        <v>1</v>
      </c>
      <c r="U1152" s="112">
        <v>0</v>
      </c>
      <c r="V1152" s="71">
        <v>0</v>
      </c>
      <c r="W1152" s="71">
        <v>0</v>
      </c>
      <c r="X1152" s="71">
        <v>0</v>
      </c>
      <c r="Y1152" s="58"/>
      <c r="Z1152" s="58"/>
      <c r="AA1152" s="56">
        <v>8</v>
      </c>
      <c r="AB1152" s="76"/>
      <c r="AC1152" s="15">
        <v>8</v>
      </c>
      <c r="AD1152" s="15">
        <v>0</v>
      </c>
      <c r="AE1152" s="299">
        <v>10</v>
      </c>
      <c r="AF1152" s="299">
        <v>0</v>
      </c>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84">
        <v>0</v>
      </c>
      <c r="P1153" s="84">
        <v>0</v>
      </c>
      <c r="Q1153" s="447">
        <v>0</v>
      </c>
      <c r="R1153" s="71">
        <v>0</v>
      </c>
      <c r="S1153" s="95">
        <v>0</v>
      </c>
      <c r="T1153" s="424">
        <v>0</v>
      </c>
      <c r="U1153" s="112">
        <v>0</v>
      </c>
      <c r="V1153" s="71">
        <v>0</v>
      </c>
      <c r="W1153" s="71">
        <v>0</v>
      </c>
      <c r="X1153" s="71">
        <v>0</v>
      </c>
      <c r="Y1153" s="58"/>
      <c r="Z1153" s="58"/>
      <c r="AA1153" s="56">
        <v>9</v>
      </c>
      <c r="AB1153" s="76"/>
      <c r="AC1153" s="15">
        <v>9</v>
      </c>
      <c r="AD1153" s="15">
        <v>0</v>
      </c>
      <c r="AE1153" s="15">
        <v>10</v>
      </c>
      <c r="AF1153" s="15">
        <v>0</v>
      </c>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2</v>
      </c>
      <c r="I1154" s="57">
        <f>IF(V$1169&gt;0,SUM($O1154:V1154),"")</f>
        <v>2</v>
      </c>
      <c r="J1154" s="57">
        <f>IF(W$1169&gt;0,SUM($O1154:W1154),"")</f>
        <v>2</v>
      </c>
      <c r="K1154" s="57">
        <f>IF(X$1169&gt;0,SUM($O1154:X1154),"")</f>
        <v>2</v>
      </c>
      <c r="L1154" s="57" t="str">
        <f>IF(Y$1169&gt;0,SUM($O1154:Y1154),"")</f>
        <v/>
      </c>
      <c r="M1154" s="57" t="str">
        <f>IF(Z$1169&gt;0,SUM($O1154:Z1154),"")</f>
        <v/>
      </c>
      <c r="N1154" s="56">
        <v>10</v>
      </c>
      <c r="O1154" s="84">
        <v>0</v>
      </c>
      <c r="P1154" s="84">
        <v>0</v>
      </c>
      <c r="Q1154" s="447">
        <v>1</v>
      </c>
      <c r="R1154" s="71">
        <v>0</v>
      </c>
      <c r="S1154" s="95">
        <v>0</v>
      </c>
      <c r="T1154" s="424">
        <v>0</v>
      </c>
      <c r="U1154" s="112">
        <v>1</v>
      </c>
      <c r="V1154" s="71">
        <v>0</v>
      </c>
      <c r="W1154" s="71">
        <v>0</v>
      </c>
      <c r="X1154" s="71">
        <v>0</v>
      </c>
      <c r="Y1154" s="58"/>
      <c r="Z1154" s="58"/>
      <c r="AA1154" s="56">
        <v>10</v>
      </c>
      <c r="AB1154" s="76"/>
      <c r="AC1154" s="15">
        <v>10</v>
      </c>
      <c r="AD1154" s="15">
        <v>0</v>
      </c>
      <c r="AE1154" s="15">
        <v>2</v>
      </c>
      <c r="AF1154" s="15">
        <v>0</v>
      </c>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84">
        <v>0</v>
      </c>
      <c r="P1155" s="84">
        <v>0</v>
      </c>
      <c r="Q1155" s="447">
        <v>0</v>
      </c>
      <c r="R1155" s="71">
        <v>0</v>
      </c>
      <c r="S1155" s="95">
        <v>0</v>
      </c>
      <c r="T1155" s="424">
        <v>0</v>
      </c>
      <c r="U1155" s="112">
        <v>0</v>
      </c>
      <c r="V1155" s="71">
        <v>0</v>
      </c>
      <c r="W1155" s="71">
        <v>0</v>
      </c>
      <c r="X1155" s="71">
        <v>0</v>
      </c>
      <c r="Y1155" s="58"/>
      <c r="Z1155" s="58"/>
      <c r="AA1155" s="56">
        <v>11</v>
      </c>
      <c r="AB1155" s="76"/>
      <c r="AC1155" s="15">
        <v>11</v>
      </c>
      <c r="AD1155" s="15">
        <v>0</v>
      </c>
      <c r="AE1155" s="15">
        <v>6</v>
      </c>
      <c r="AF1155" s="15">
        <v>0</v>
      </c>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1</v>
      </c>
      <c r="K1156" s="57">
        <f>IF(X$1169&gt;0,SUM($O1156:X1156),"")</f>
        <v>1</v>
      </c>
      <c r="L1156" s="57" t="str">
        <f>IF(Y$1169&gt;0,SUM($O1156:Y1156),"")</f>
        <v/>
      </c>
      <c r="M1156" s="57" t="str">
        <f>IF(Z$1169&gt;0,SUM($O1156:Z1156),"")</f>
        <v/>
      </c>
      <c r="N1156" s="56">
        <v>12</v>
      </c>
      <c r="O1156" s="84">
        <v>0</v>
      </c>
      <c r="P1156" s="84">
        <v>0</v>
      </c>
      <c r="Q1156" s="447">
        <v>0</v>
      </c>
      <c r="R1156" s="71">
        <v>0</v>
      </c>
      <c r="S1156" s="95">
        <v>0</v>
      </c>
      <c r="T1156" s="424">
        <v>0</v>
      </c>
      <c r="U1156" s="112">
        <v>0</v>
      </c>
      <c r="V1156" s="71">
        <v>0</v>
      </c>
      <c r="W1156" s="71">
        <v>1</v>
      </c>
      <c r="X1156" s="71">
        <v>0</v>
      </c>
      <c r="Y1156" s="58"/>
      <c r="Z1156" s="58"/>
      <c r="AA1156" s="56">
        <v>12</v>
      </c>
      <c r="AB1156" s="76"/>
      <c r="AC1156" s="15">
        <v>12</v>
      </c>
      <c r="AD1156" s="15">
        <v>0</v>
      </c>
      <c r="AE1156" s="299">
        <v>11</v>
      </c>
      <c r="AF1156" s="299">
        <v>0</v>
      </c>
    </row>
    <row r="1157" spans="1:32"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1</v>
      </c>
      <c r="L1157" s="57" t="str">
        <f>IF(Y$1169&gt;0,SUM($O1157:Y1157),"")</f>
        <v/>
      </c>
      <c r="M1157" s="57" t="str">
        <f>IF(Z$1169&gt;0,SUM($O1157:Z1157),"")</f>
        <v/>
      </c>
      <c r="N1157" s="56">
        <v>13</v>
      </c>
      <c r="O1157" s="84">
        <v>0</v>
      </c>
      <c r="P1157" s="84">
        <v>1</v>
      </c>
      <c r="Q1157" s="447">
        <v>0</v>
      </c>
      <c r="R1157" s="71">
        <v>0</v>
      </c>
      <c r="S1157" s="95">
        <v>0</v>
      </c>
      <c r="T1157" s="424">
        <v>0</v>
      </c>
      <c r="U1157" s="112">
        <v>0</v>
      </c>
      <c r="V1157" s="71">
        <v>0</v>
      </c>
      <c r="W1157" s="71">
        <v>0</v>
      </c>
      <c r="X1157" s="71">
        <v>0</v>
      </c>
      <c r="Y1157" s="58"/>
      <c r="Z1157" s="58"/>
      <c r="AA1157" s="56">
        <v>13</v>
      </c>
      <c r="AB1157" s="76"/>
      <c r="AC1157" s="15">
        <v>13</v>
      </c>
      <c r="AD1157" s="15">
        <v>0</v>
      </c>
      <c r="AE1157" s="299">
        <v>2</v>
      </c>
      <c r="AF1157" s="299">
        <v>0</v>
      </c>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t="str">
        <f>IF(Y$1169&gt;0,SUM($O1158:Y1158),"")</f>
        <v/>
      </c>
      <c r="M1158" s="57" t="str">
        <f>IF(Z$1169&gt;0,SUM($O1158:Z1158),"")</f>
        <v/>
      </c>
      <c r="N1158" s="56">
        <v>14</v>
      </c>
      <c r="O1158" s="84">
        <v>0</v>
      </c>
      <c r="P1158" s="84">
        <v>0</v>
      </c>
      <c r="Q1158" s="447">
        <v>0</v>
      </c>
      <c r="R1158" s="71"/>
      <c r="S1158" s="95">
        <v>0</v>
      </c>
      <c r="T1158" s="424">
        <v>0</v>
      </c>
      <c r="U1158" s="112">
        <v>0</v>
      </c>
      <c r="V1158" s="112">
        <v>0</v>
      </c>
      <c r="W1158" s="71">
        <v>0</v>
      </c>
      <c r="X1158" s="71">
        <v>0</v>
      </c>
      <c r="Y1158" s="58"/>
      <c r="Z1158" s="58"/>
      <c r="AA1158" s="56">
        <v>14</v>
      </c>
      <c r="AB1158" s="76"/>
      <c r="AC1158" s="15">
        <v>14</v>
      </c>
      <c r="AD1158" s="15">
        <v>0</v>
      </c>
      <c r="AE1158" s="15">
        <v>1</v>
      </c>
      <c r="AF1158" s="15">
        <v>0</v>
      </c>
    </row>
    <row r="1159" spans="1:32"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f>IF(U$1169&gt;0,SUM($O1159:U1159),"")</f>
        <v>1977</v>
      </c>
      <c r="I1159" s="57">
        <f>IF(V$1169&gt;0,SUM($O1159:V1159),"")</f>
        <v>2152</v>
      </c>
      <c r="J1159" s="57">
        <f>IF(W$1169&gt;0,SUM($O1159:W1159),"")</f>
        <v>3088</v>
      </c>
      <c r="K1159" s="57">
        <f>IF(X$1169&gt;0,SUM($O1159:X1159),"")</f>
        <v>3331</v>
      </c>
      <c r="L1159" s="57" t="str">
        <f>IF(Y$1169&gt;0,SUM($O1159:Y1159),"")</f>
        <v/>
      </c>
      <c r="M1159" s="57" t="str">
        <f>IF(Z$1169&gt;0,SUM($O1159:Z1159),"")</f>
        <v/>
      </c>
      <c r="N1159" s="56">
        <v>15</v>
      </c>
      <c r="O1159" s="84">
        <v>570</v>
      </c>
      <c r="P1159" s="84">
        <v>468</v>
      </c>
      <c r="Q1159" s="447">
        <v>125</v>
      </c>
      <c r="R1159" s="71">
        <v>150</v>
      </c>
      <c r="S1159" s="95">
        <v>201</v>
      </c>
      <c r="T1159" s="424">
        <v>251</v>
      </c>
      <c r="U1159" s="112">
        <v>212</v>
      </c>
      <c r="V1159" s="71">
        <v>175</v>
      </c>
      <c r="W1159" s="71">
        <v>936</v>
      </c>
      <c r="X1159" s="71">
        <v>243</v>
      </c>
      <c r="Y1159" s="58"/>
      <c r="Z1159" s="58"/>
      <c r="AA1159" s="56">
        <v>15</v>
      </c>
      <c r="AB1159" s="76"/>
      <c r="AC1159" s="15">
        <v>15</v>
      </c>
      <c r="AD1159" s="15">
        <v>243</v>
      </c>
      <c r="AE1159" s="15">
        <v>254</v>
      </c>
      <c r="AF1159" s="15">
        <v>95.7</v>
      </c>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84">
        <v>0</v>
      </c>
      <c r="P1160" s="84">
        <v>0</v>
      </c>
      <c r="Q1160" s="447">
        <v>0</v>
      </c>
      <c r="R1160" s="71">
        <v>0</v>
      </c>
      <c r="S1160" s="95">
        <v>0</v>
      </c>
      <c r="T1160" s="424">
        <v>0</v>
      </c>
      <c r="U1160" s="112">
        <v>0</v>
      </c>
      <c r="V1160" s="71">
        <v>0</v>
      </c>
      <c r="W1160" s="71">
        <v>0</v>
      </c>
      <c r="X1160" s="71">
        <v>0</v>
      </c>
      <c r="Y1160" s="58"/>
      <c r="Z1160" s="58"/>
      <c r="AA1160" s="56">
        <v>16</v>
      </c>
      <c r="AB1160" s="76"/>
      <c r="AC1160" s="15">
        <v>16</v>
      </c>
      <c r="AD1160" s="15">
        <v>0</v>
      </c>
      <c r="AE1160" s="15">
        <v>8</v>
      </c>
      <c r="AF1160" s="15">
        <v>0</v>
      </c>
    </row>
    <row r="1161" spans="1:32"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f>IF(U$1169&gt;0,SUM($O1161:U1161),"")</f>
        <v>14</v>
      </c>
      <c r="I1161" s="57">
        <f>IF(V$1169&gt;0,SUM($O1161:V1161),"")</f>
        <v>15</v>
      </c>
      <c r="J1161" s="57">
        <f>IF(W$1169&gt;0,SUM($O1161:W1161),"")</f>
        <v>15</v>
      </c>
      <c r="K1161" s="57">
        <f>IF(X$1169&gt;0,SUM($O1161:X1161),"")</f>
        <v>19</v>
      </c>
      <c r="L1161" s="57" t="str">
        <f>IF(Y$1169&gt;0,SUM($O1161:Y1161),"")</f>
        <v/>
      </c>
      <c r="M1161" s="57" t="str">
        <f>IF(Z$1169&gt;0,SUM($O1161:Z1161),"")</f>
        <v/>
      </c>
      <c r="N1161" s="56">
        <v>17</v>
      </c>
      <c r="O1161" s="84">
        <v>3</v>
      </c>
      <c r="P1161" s="84">
        <v>0</v>
      </c>
      <c r="Q1161" s="447">
        <v>4</v>
      </c>
      <c r="R1161" s="71">
        <v>3</v>
      </c>
      <c r="S1161" s="95">
        <v>1</v>
      </c>
      <c r="T1161" s="424">
        <v>2</v>
      </c>
      <c r="U1161" s="112">
        <v>1</v>
      </c>
      <c r="V1161" s="71">
        <v>1</v>
      </c>
      <c r="W1161" s="71">
        <v>0</v>
      </c>
      <c r="X1161" s="71">
        <v>4</v>
      </c>
      <c r="Y1161" s="58"/>
      <c r="Z1161" s="58"/>
      <c r="AA1161" s="56">
        <v>17</v>
      </c>
      <c r="AB1161" s="76"/>
      <c r="AC1161" s="15">
        <v>17</v>
      </c>
      <c r="AD1161" s="15">
        <v>4</v>
      </c>
      <c r="AE1161" s="15">
        <v>13</v>
      </c>
      <c r="AF1161" s="15">
        <v>30.8</v>
      </c>
    </row>
    <row r="1162" spans="1:32"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f>IF(U$1169&gt;0,SUM($O1162:U1162),"")</f>
        <v>484</v>
      </c>
      <c r="I1162" s="57">
        <f>IF(V$1169&gt;0,SUM($O1162:V1162),"")</f>
        <v>665</v>
      </c>
      <c r="J1162" s="57">
        <f>IF(W$1169&gt;0,SUM($O1162:W1162),"")</f>
        <v>873</v>
      </c>
      <c r="K1162" s="57">
        <f>IF(X$1169&gt;0,SUM($O1162:X1162),"")</f>
        <v>1139</v>
      </c>
      <c r="L1162" s="57" t="str">
        <f>IF(Y$1169&gt;0,SUM($O1162:Y1162),"")</f>
        <v/>
      </c>
      <c r="M1162" s="57" t="str">
        <f>IF(Z$1169&gt;0,SUM($O1162:Z1162),"")</f>
        <v/>
      </c>
      <c r="N1162" s="56">
        <v>18</v>
      </c>
      <c r="O1162" s="84">
        <v>32</v>
      </c>
      <c r="P1162" s="84">
        <v>64</v>
      </c>
      <c r="Q1162" s="447">
        <v>53</v>
      </c>
      <c r="R1162" s="71">
        <v>13</v>
      </c>
      <c r="S1162" s="95">
        <v>73</v>
      </c>
      <c r="T1162" s="424">
        <v>74</v>
      </c>
      <c r="U1162" s="112">
        <v>175</v>
      </c>
      <c r="V1162" s="71">
        <v>181</v>
      </c>
      <c r="W1162" s="71">
        <v>208</v>
      </c>
      <c r="X1162" s="71">
        <v>266</v>
      </c>
      <c r="Y1162" s="58"/>
      <c r="Z1162" s="58"/>
      <c r="AA1162" s="56">
        <v>18</v>
      </c>
      <c r="AB1162" s="76"/>
      <c r="AC1162" s="110">
        <v>18</v>
      </c>
      <c r="AD1162" s="15">
        <v>266</v>
      </c>
      <c r="AE1162" s="15">
        <v>267</v>
      </c>
      <c r="AF1162" s="15">
        <v>99.6</v>
      </c>
    </row>
    <row r="1163" spans="1:32"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f>IF(U$1169&gt;0,SUM($O1163:U1163),"")</f>
        <v>375</v>
      </c>
      <c r="I1163" s="57">
        <f>IF(V$1169&gt;0,SUM($O1163:V1163),"")</f>
        <v>531</v>
      </c>
      <c r="J1163" s="57">
        <f>IF(W$1169&gt;0,SUM($O1163:W1163),"")</f>
        <v>706</v>
      </c>
      <c r="K1163" s="57">
        <f>IF(X$1169&gt;0,SUM($O1163:X1163),"")</f>
        <v>773</v>
      </c>
      <c r="L1163" s="57" t="str">
        <f>IF(Y$1169&gt;0,SUM($O1163:Y1163),"")</f>
        <v/>
      </c>
      <c r="M1163" s="57" t="str">
        <f>IF(Z$1169&gt;0,SUM($O1163:Z1163),"")</f>
        <v/>
      </c>
      <c r="N1163" s="56">
        <v>19</v>
      </c>
      <c r="O1163" s="84">
        <v>101</v>
      </c>
      <c r="P1163" s="84">
        <v>86</v>
      </c>
      <c r="Q1163" s="447">
        <v>56</v>
      </c>
      <c r="R1163" s="71">
        <v>23</v>
      </c>
      <c r="S1163" s="95">
        <v>37</v>
      </c>
      <c r="T1163" s="424">
        <v>18</v>
      </c>
      <c r="U1163" s="112">
        <v>54</v>
      </c>
      <c r="V1163" s="71">
        <v>156</v>
      </c>
      <c r="W1163" s="71">
        <v>175</v>
      </c>
      <c r="X1163" s="71">
        <v>67</v>
      </c>
      <c r="Y1163" s="58"/>
      <c r="Z1163" s="58"/>
      <c r="AA1163" s="56">
        <v>19</v>
      </c>
      <c r="AB1163" s="76"/>
      <c r="AC1163" s="110">
        <v>19</v>
      </c>
      <c r="AD1163" s="15">
        <v>67</v>
      </c>
      <c r="AE1163" s="15">
        <v>82</v>
      </c>
      <c r="AF1163" s="15">
        <v>81.7</v>
      </c>
    </row>
    <row r="1164" spans="1:32"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f>IF(U$1169&gt;0,SUM($O1164:U1164),"")</f>
        <v>3</v>
      </c>
      <c r="I1164" s="57">
        <f>IF(V$1169&gt;0,SUM($O1164:V1164),"")</f>
        <v>3</v>
      </c>
      <c r="J1164" s="57">
        <f>IF(W$1169&gt;0,SUM($O1164:W1164),"")</f>
        <v>4</v>
      </c>
      <c r="K1164" s="57">
        <f>IF(X$1169&gt;0,SUM($O1164:X1164),"")</f>
        <v>4</v>
      </c>
      <c r="L1164" s="57" t="str">
        <f>IF(Y$1169&gt;0,SUM($O1164:Y1164),"")</f>
        <v/>
      </c>
      <c r="M1164" s="57" t="str">
        <f>IF(Z$1169&gt;0,SUM($O1164:Z1164),"")</f>
        <v/>
      </c>
      <c r="N1164" s="56">
        <v>20</v>
      </c>
      <c r="O1164" s="84">
        <v>1</v>
      </c>
      <c r="P1164" s="84">
        <v>0</v>
      </c>
      <c r="Q1164" s="447">
        <v>0</v>
      </c>
      <c r="R1164" s="71">
        <v>0</v>
      </c>
      <c r="S1164" s="95">
        <v>1</v>
      </c>
      <c r="T1164" s="424">
        <v>0</v>
      </c>
      <c r="U1164" s="112">
        <v>1</v>
      </c>
      <c r="V1164" s="71">
        <v>0</v>
      </c>
      <c r="W1164" s="71">
        <v>1</v>
      </c>
      <c r="X1164" s="71">
        <v>0</v>
      </c>
      <c r="Y1164" s="58"/>
      <c r="Z1164" s="58"/>
      <c r="AA1164" s="56">
        <v>20</v>
      </c>
      <c r="AB1164" s="76"/>
      <c r="AC1164" s="110">
        <v>20</v>
      </c>
      <c r="AD1164" s="15">
        <v>0</v>
      </c>
      <c r="AE1164" s="15">
        <v>4</v>
      </c>
      <c r="AF1164" s="15">
        <v>0</v>
      </c>
    </row>
    <row r="1165" spans="1:32"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f>IF(U$1169&gt;0,SUM($O1165:U1165),"")</f>
        <v>54</v>
      </c>
      <c r="I1165" s="57">
        <f>IF(V$1169&gt;0,SUM($O1165:V1165),"")</f>
        <v>110</v>
      </c>
      <c r="J1165" s="57">
        <f>IF(W$1169&gt;0,SUM($O1165:W1165),"")</f>
        <v>302</v>
      </c>
      <c r="K1165" s="57">
        <f>IF(X$1169&gt;0,SUM($O1165:X1165),"")</f>
        <v>375</v>
      </c>
      <c r="L1165" s="57" t="str">
        <f>IF(Y$1169&gt;0,SUM($O1165:Y1165),"")</f>
        <v/>
      </c>
      <c r="M1165" s="57" t="str">
        <f>IF(Z$1169&gt;0,SUM($O1165:Z1165),"")</f>
        <v/>
      </c>
      <c r="N1165" s="56">
        <v>21</v>
      </c>
      <c r="O1165" s="84">
        <v>13</v>
      </c>
      <c r="P1165" s="84">
        <v>1</v>
      </c>
      <c r="Q1165" s="447">
        <v>2</v>
      </c>
      <c r="R1165" s="71">
        <v>0</v>
      </c>
      <c r="S1165" s="95">
        <v>6</v>
      </c>
      <c r="T1165" s="424">
        <v>6</v>
      </c>
      <c r="U1165" s="112">
        <v>26</v>
      </c>
      <c r="V1165" s="71">
        <v>56</v>
      </c>
      <c r="W1165" s="71">
        <v>192</v>
      </c>
      <c r="X1165" s="71">
        <v>73</v>
      </c>
      <c r="Y1165" s="58"/>
      <c r="Z1165" s="58"/>
      <c r="AA1165" s="56">
        <v>21</v>
      </c>
      <c r="AB1165" s="76"/>
      <c r="AC1165" s="110">
        <v>21</v>
      </c>
      <c r="AD1165" s="15">
        <v>73</v>
      </c>
      <c r="AE1165" s="15">
        <v>81</v>
      </c>
      <c r="AF1165" s="15">
        <v>90.1</v>
      </c>
    </row>
    <row r="1166" spans="1:32"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t="str">
        <f>IF(Y$1169&gt;0,SUM($O1166:Y1166),"")</f>
        <v/>
      </c>
      <c r="M1166" s="57" t="str">
        <f>IF(Z$1169&gt;0,SUM($O1166:Z1166),"")</f>
        <v/>
      </c>
      <c r="N1166" s="56">
        <v>22</v>
      </c>
      <c r="O1166" s="84">
        <v>0</v>
      </c>
      <c r="P1166" s="84">
        <v>0</v>
      </c>
      <c r="Q1166" s="447">
        <v>0</v>
      </c>
      <c r="R1166" s="71">
        <v>0</v>
      </c>
      <c r="S1166" s="95">
        <v>0</v>
      </c>
      <c r="T1166" s="424">
        <v>0</v>
      </c>
      <c r="U1166" s="112">
        <v>0</v>
      </c>
      <c r="V1166" s="71">
        <v>0</v>
      </c>
      <c r="W1166" s="71">
        <v>0</v>
      </c>
      <c r="X1166" s="71">
        <v>0</v>
      </c>
      <c r="Y1166" s="58"/>
      <c r="Z1166" s="58"/>
      <c r="AA1166" s="56">
        <v>22</v>
      </c>
      <c r="AB1166" s="76"/>
      <c r="AC1166" s="110">
        <v>22</v>
      </c>
      <c r="AD1166" s="15">
        <v>0</v>
      </c>
      <c r="AE1166" s="15">
        <v>5</v>
      </c>
      <c r="AF1166" s="15">
        <v>0</v>
      </c>
    </row>
    <row r="1167" spans="1:32"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f>IF(U$1169&gt;0,SUM($O1167:U1167),"")</f>
        <v>240</v>
      </c>
      <c r="I1167" s="57">
        <f>IF(V$1169&gt;0,SUM($O1167:V1167),"")</f>
        <v>412</v>
      </c>
      <c r="J1167" s="57">
        <f>IF(W$1169&gt;0,SUM($O1167:W1167),"")</f>
        <v>598</v>
      </c>
      <c r="K1167" s="57">
        <f>IF(X$1169&gt;0,SUM($O1167:X1167),"")</f>
        <v>831</v>
      </c>
      <c r="L1167" s="57" t="str">
        <f>IF(Y$1169&gt;0,SUM($O1167:Y1167),"")</f>
        <v/>
      </c>
      <c r="M1167" s="57" t="str">
        <f>IF(Z$1169&gt;0,SUM($O1167:Z1167),"")</f>
        <v/>
      </c>
      <c r="N1167" s="56">
        <v>23</v>
      </c>
      <c r="O1167" s="84">
        <v>35</v>
      </c>
      <c r="P1167" s="84">
        <v>3</v>
      </c>
      <c r="Q1167" s="447">
        <v>42</v>
      </c>
      <c r="R1167" s="71">
        <v>28</v>
      </c>
      <c r="S1167" s="95">
        <v>5</v>
      </c>
      <c r="T1167" s="398">
        <v>25</v>
      </c>
      <c r="U1167" s="112">
        <v>102</v>
      </c>
      <c r="V1167" s="71">
        <v>172</v>
      </c>
      <c r="W1167" s="71">
        <v>186</v>
      </c>
      <c r="X1167" s="71">
        <v>233</v>
      </c>
      <c r="Y1167" s="58"/>
      <c r="Z1167" s="58"/>
      <c r="AA1167" s="56">
        <v>23</v>
      </c>
      <c r="AB1167" s="76"/>
      <c r="AC1167" s="110">
        <v>23</v>
      </c>
      <c r="AD1167" s="15">
        <v>233</v>
      </c>
      <c r="AE1167" s="15">
        <v>258</v>
      </c>
      <c r="AF1167" s="15">
        <v>90.3</v>
      </c>
    </row>
    <row r="1168" spans="1:32"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f>IF(U$1169&gt;0,SUM($O1168:U1168),"")</f>
        <v>696</v>
      </c>
      <c r="I1168" s="57">
        <f>IF(V$1169&gt;0,SUM($O1168:V1168),"")</f>
        <v>1212</v>
      </c>
      <c r="J1168" s="57">
        <f>IF(W$1169&gt;0,SUM($O1168:W1168),"")</f>
        <v>1587</v>
      </c>
      <c r="K1168" s="57">
        <f>IF(X$1169&gt;0,SUM($O1168:X1168),"")</f>
        <v>1820</v>
      </c>
      <c r="L1168" s="57" t="str">
        <f>IF(Y$1169&gt;0,SUM($O1168:Y1168),"")</f>
        <v/>
      </c>
      <c r="M1168" s="57" t="str">
        <f>IF(Z$1169&gt;0,SUM($O1168:Z1168),"")</f>
        <v/>
      </c>
      <c r="N1168" s="56">
        <v>24</v>
      </c>
      <c r="O1168" s="84">
        <v>81</v>
      </c>
      <c r="P1168" s="84">
        <v>87</v>
      </c>
      <c r="Q1168" s="447">
        <v>40</v>
      </c>
      <c r="R1168" s="71">
        <v>30</v>
      </c>
      <c r="S1168" s="95">
        <v>19</v>
      </c>
      <c r="T1168" s="398">
        <v>114</v>
      </c>
      <c r="U1168" s="112">
        <v>325</v>
      </c>
      <c r="V1168" s="71">
        <v>516</v>
      </c>
      <c r="W1168" s="71">
        <v>375</v>
      </c>
      <c r="X1168" s="71">
        <v>233</v>
      </c>
      <c r="Y1168" s="58"/>
      <c r="Z1168" s="58"/>
      <c r="AA1168" s="56">
        <v>24</v>
      </c>
      <c r="AB1168" s="76"/>
      <c r="AC1168" s="110">
        <v>24</v>
      </c>
      <c r="AD1168" s="15">
        <v>233</v>
      </c>
      <c r="AE1168" s="15">
        <v>246</v>
      </c>
      <c r="AF1168" s="15">
        <v>94.7</v>
      </c>
    </row>
    <row r="1169" spans="1:29" x14ac:dyDescent="0.2">
      <c r="A1169" s="72" t="s">
        <v>2</v>
      </c>
      <c r="B1169" s="62">
        <f>SUM(B1145:B1168)</f>
        <v>841</v>
      </c>
      <c r="C1169" s="62">
        <f t="shared" ref="C1169:M1169" si="27">SUM(C1145:C1168)</f>
        <v>1569</v>
      </c>
      <c r="D1169" s="62">
        <f t="shared" si="27"/>
        <v>1905</v>
      </c>
      <c r="E1169" s="62">
        <f t="shared" si="27"/>
        <v>2154</v>
      </c>
      <c r="F1169" s="62">
        <f>SUM(F1145:F1168)</f>
        <v>2502</v>
      </c>
      <c r="G1169" s="62">
        <f t="shared" si="27"/>
        <v>3012</v>
      </c>
      <c r="H1169" s="62">
        <f t="shared" si="27"/>
        <v>3911</v>
      </c>
      <c r="I1169" s="62">
        <f>SUM(I1145:I1168)</f>
        <v>5170</v>
      </c>
      <c r="J1169" s="62">
        <f t="shared" si="27"/>
        <v>7251</v>
      </c>
      <c r="K1169" s="62">
        <f t="shared" si="27"/>
        <v>8372</v>
      </c>
      <c r="L1169" s="62">
        <f t="shared" si="27"/>
        <v>0</v>
      </c>
      <c r="M1169" s="62">
        <f t="shared" si="27"/>
        <v>0</v>
      </c>
      <c r="N1169" s="72" t="s">
        <v>2</v>
      </c>
      <c r="O1169" s="62">
        <f t="shared" ref="O1169:W1169" si="28">SUM(O1145:O1168)</f>
        <v>841</v>
      </c>
      <c r="P1169" s="62">
        <f t="shared" si="28"/>
        <v>728</v>
      </c>
      <c r="Q1169" s="62">
        <f t="shared" si="28"/>
        <v>336</v>
      </c>
      <c r="R1169" s="62">
        <f t="shared" si="28"/>
        <v>249</v>
      </c>
      <c r="S1169" s="62">
        <f t="shared" si="28"/>
        <v>348</v>
      </c>
      <c r="T1169" s="62">
        <f t="shared" si="28"/>
        <v>510</v>
      </c>
      <c r="U1169" s="62">
        <f t="shared" si="28"/>
        <v>899</v>
      </c>
      <c r="V1169" s="62">
        <f t="shared" si="28"/>
        <v>1259</v>
      </c>
      <c r="W1169" s="62">
        <f t="shared" si="28"/>
        <v>2081</v>
      </c>
      <c r="X1169" s="62">
        <f>SUM(X1147:X1168)</f>
        <v>1121</v>
      </c>
      <c r="Y1169" s="62">
        <f>SUM(Y1145:Y1168)</f>
        <v>0</v>
      </c>
      <c r="Z1169" s="62">
        <f>SUM(Z1145:Z1168)</f>
        <v>0</v>
      </c>
      <c r="AA1169" s="61" t="s">
        <v>2</v>
      </c>
      <c r="AB1169" s="68"/>
      <c r="AC1169" s="110"/>
    </row>
    <row r="1170" spans="1:29" x14ac:dyDescent="0.2">
      <c r="A1170" s="45"/>
      <c r="B1170" s="105"/>
      <c r="C1170" s="63"/>
      <c r="D1170" s="63"/>
      <c r="E1170" s="63"/>
      <c r="F1170" s="63"/>
      <c r="G1170" s="63"/>
      <c r="H1170" s="63"/>
      <c r="I1170" s="63"/>
      <c r="J1170" s="63"/>
      <c r="K1170" s="63"/>
      <c r="L1170" s="63">
        <f>L1169-K1169</f>
        <v>-8372</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5"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f>IF(U$1199&gt;0,SUM($O1175:U1175),"")</f>
        <v>23</v>
      </c>
      <c r="I1175" s="57">
        <f>IF(V$1199&gt;0,SUM($O1175:V1175),"")</f>
        <v>27</v>
      </c>
      <c r="J1175" s="57">
        <f>IF(W$1199&gt;0,SUM($O1175:W1175),"")</f>
        <v>32</v>
      </c>
      <c r="K1175" s="57">
        <f>IF(X$1199&gt;0,SUM($O1175:X1175),"")</f>
        <v>35</v>
      </c>
      <c r="L1175" s="57" t="str">
        <f>IF(Y$1199&gt;0,SUM($O1175:Y1175),"")</f>
        <v/>
      </c>
      <c r="M1175" s="57" t="str">
        <f>IF(Z$1199&gt;0,SUM($O1175:Z1175),"")</f>
        <v/>
      </c>
      <c r="N1175" s="65">
        <v>1</v>
      </c>
      <c r="O1175" s="84">
        <v>2</v>
      </c>
      <c r="P1175" s="84">
        <v>3</v>
      </c>
      <c r="Q1175" s="294">
        <v>1</v>
      </c>
      <c r="R1175" s="71">
        <v>1</v>
      </c>
      <c r="S1175" s="70">
        <v>1</v>
      </c>
      <c r="T1175" s="399">
        <v>5</v>
      </c>
      <c r="U1175" s="295">
        <v>10</v>
      </c>
      <c r="V1175" s="71">
        <v>4</v>
      </c>
      <c r="W1175" s="71">
        <v>5</v>
      </c>
      <c r="X1175" s="297">
        <v>3</v>
      </c>
      <c r="Y1175" s="58"/>
      <c r="Z1175" s="381"/>
      <c r="AA1175" s="65">
        <v>1</v>
      </c>
      <c r="AB1175" s="117"/>
      <c r="AC1175" s="110"/>
    </row>
    <row r="1176" spans="1:29" ht="15"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f>IF(U$1199&gt;0,SUM($O1176:U1176),"")</f>
        <v>6</v>
      </c>
      <c r="I1176" s="57">
        <f>IF(V$1199&gt;0,SUM($O1176:V1176),"")</f>
        <v>7</v>
      </c>
      <c r="J1176" s="57">
        <f>IF(W$1199&gt;0,SUM($O1176:W1176),"")</f>
        <v>7</v>
      </c>
      <c r="K1176" s="57">
        <f>IF(X$1199&gt;0,SUM($O1176:X1176),"")</f>
        <v>8</v>
      </c>
      <c r="L1176" s="57" t="str">
        <f>IF(Y$1199&gt;0,SUM($O1176:Y1176),"")</f>
        <v/>
      </c>
      <c r="M1176" s="57" t="str">
        <f>IF(Z$1199&gt;0,SUM($O1176:Z1176),"")</f>
        <v/>
      </c>
      <c r="N1176" s="65">
        <v>2</v>
      </c>
      <c r="O1176" s="84">
        <v>2</v>
      </c>
      <c r="P1176" s="84">
        <v>1</v>
      </c>
      <c r="Q1176" s="71">
        <v>0</v>
      </c>
      <c r="R1176" s="71"/>
      <c r="S1176" s="95">
        <v>1</v>
      </c>
      <c r="T1176" s="399">
        <v>1</v>
      </c>
      <c r="U1176" s="112">
        <v>1</v>
      </c>
      <c r="V1176" s="71">
        <v>1</v>
      </c>
      <c r="W1176" s="71">
        <v>0</v>
      </c>
      <c r="X1176" s="71">
        <v>1</v>
      </c>
      <c r="Y1176" s="58"/>
      <c r="Z1176" s="381"/>
      <c r="AA1176" s="65">
        <v>2</v>
      </c>
      <c r="AB1176" s="117"/>
      <c r="AC1176" s="110"/>
    </row>
    <row r="1177" spans="1:29" ht="15"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f>IF(U$1199&gt;0,SUM($O1177:U1177),"")</f>
        <v>40</v>
      </c>
      <c r="I1177" s="57">
        <f>IF(V$1199&gt;0,SUM($O1177:V1177),"")</f>
        <v>43</v>
      </c>
      <c r="J1177" s="57">
        <f>IF(W$1199&gt;0,SUM($O1177:W1177),"")</f>
        <v>49</v>
      </c>
      <c r="K1177" s="57">
        <f>IF(X$1199&gt;0,SUM($O1177:X1177),"")</f>
        <v>52</v>
      </c>
      <c r="L1177" s="57" t="str">
        <f>IF(Y$1199&gt;0,SUM($O1177:Y1177),"")</f>
        <v/>
      </c>
      <c r="M1177" s="57" t="str">
        <f>IF(Z$1199&gt;0,SUM($O1177:Z1177),"")</f>
        <v/>
      </c>
      <c r="N1177" s="65">
        <v>3</v>
      </c>
      <c r="O1177" s="84">
        <v>6</v>
      </c>
      <c r="P1177" s="84">
        <v>3</v>
      </c>
      <c r="Q1177" s="294">
        <v>6</v>
      </c>
      <c r="R1177" s="297">
        <v>2</v>
      </c>
      <c r="S1177" s="95">
        <v>2</v>
      </c>
      <c r="T1177" s="399">
        <v>4</v>
      </c>
      <c r="U1177" s="112">
        <v>17</v>
      </c>
      <c r="V1177" s="71">
        <v>3</v>
      </c>
      <c r="W1177" s="71">
        <v>6</v>
      </c>
      <c r="X1177" s="71">
        <v>3</v>
      </c>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f>IF(U$1199&gt;0,SUM($O1178:U1178),"")</f>
        <v>7</v>
      </c>
      <c r="I1178" s="57">
        <f>IF(V$1199&gt;0,SUM($O1178:V1178),"")</f>
        <v>7</v>
      </c>
      <c r="J1178" s="57">
        <f>IF(W$1199&gt;0,SUM($O1178:W1178),"")</f>
        <v>8</v>
      </c>
      <c r="K1178" s="57">
        <f>IF(X$1199&gt;0,SUM($O1178:X1178),"")</f>
        <v>8</v>
      </c>
      <c r="L1178" s="57" t="str">
        <f>IF(Y$1199&gt;0,SUM($O1178:Y1178),"")</f>
        <v/>
      </c>
      <c r="M1178" s="57" t="str">
        <f>IF(Z$1199&gt;0,SUM($O1178:Z1178),"")</f>
        <v/>
      </c>
      <c r="N1178" s="65">
        <v>4</v>
      </c>
      <c r="O1178" s="84">
        <v>1</v>
      </c>
      <c r="P1178" s="84">
        <v>0</v>
      </c>
      <c r="Q1178" s="71">
        <v>0</v>
      </c>
      <c r="R1178" s="71"/>
      <c r="S1178" s="95">
        <v>0</v>
      </c>
      <c r="T1178" s="399">
        <v>1</v>
      </c>
      <c r="U1178" s="112">
        <v>5</v>
      </c>
      <c r="V1178" s="71">
        <v>0</v>
      </c>
      <c r="W1178" s="112">
        <v>1</v>
      </c>
      <c r="X1178" s="71">
        <v>0</v>
      </c>
      <c r="Y1178" s="58"/>
      <c r="Z1178" s="58"/>
      <c r="AA1178" s="65">
        <v>4</v>
      </c>
      <c r="AB1178" s="117"/>
      <c r="AC1178" s="110"/>
    </row>
    <row r="1179" spans="1:29"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f>IF(U$1199&gt;0,SUM($O1179:U1179),"")</f>
        <v>91</v>
      </c>
      <c r="I1179" s="57">
        <f>IF(V$1199&gt;0,SUM($O1179:V1179),"")</f>
        <v>96</v>
      </c>
      <c r="J1179" s="57">
        <f>IF(W$1199&gt;0,SUM($O1179:W1179),"")</f>
        <v>112</v>
      </c>
      <c r="K1179" s="57">
        <f>IF(X$1199&gt;0,SUM($O1179:X1179),"")</f>
        <v>126</v>
      </c>
      <c r="L1179" s="57" t="str">
        <f>IF(Y$1199&gt;0,SUM($O1179:Y1179),"")</f>
        <v/>
      </c>
      <c r="M1179" s="57" t="str">
        <f>IF(Z$1199&gt;0,SUM($O1179:Z1179),"")</f>
        <v/>
      </c>
      <c r="N1179" s="65">
        <v>5</v>
      </c>
      <c r="O1179" s="84">
        <v>24</v>
      </c>
      <c r="P1179" s="353">
        <v>9</v>
      </c>
      <c r="Q1179" s="294">
        <v>15</v>
      </c>
      <c r="R1179" s="71">
        <v>11</v>
      </c>
      <c r="S1179" s="95">
        <v>10</v>
      </c>
      <c r="T1179" s="399">
        <v>15</v>
      </c>
      <c r="U1179" s="112">
        <v>7</v>
      </c>
      <c r="V1179" s="71">
        <v>5</v>
      </c>
      <c r="W1179" s="71">
        <v>16</v>
      </c>
      <c r="X1179" s="71">
        <v>14</v>
      </c>
      <c r="Y1179" s="58"/>
      <c r="Z1179" s="58"/>
      <c r="AA1179" s="65">
        <v>5</v>
      </c>
      <c r="AB1179" s="117"/>
      <c r="AC1179" s="110"/>
    </row>
    <row r="1180" spans="1:29"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f>IF(U$1199&gt;0,SUM($O1180:U1180),"")</f>
        <v>112</v>
      </c>
      <c r="I1180" s="57">
        <f>IF(V$1199&gt;0,SUM($O1180:V1180),"")</f>
        <v>117</v>
      </c>
      <c r="J1180" s="57">
        <f>IF(W$1199&gt;0,SUM($O1180:W1180),"")</f>
        <v>119</v>
      </c>
      <c r="K1180" s="57">
        <f>IF(X$1199&gt;0,SUM($O1180:X1180),"")</f>
        <v>122</v>
      </c>
      <c r="L1180" s="57" t="str">
        <f>IF(Y$1199&gt;0,SUM($O1180:Y1180),"")</f>
        <v/>
      </c>
      <c r="M1180" s="57" t="str">
        <f>IF(Z$1199&gt;0,SUM($O1180:Z1180),"")</f>
        <v/>
      </c>
      <c r="N1180" s="65">
        <v>6</v>
      </c>
      <c r="O1180" s="84">
        <v>8</v>
      </c>
      <c r="P1180" s="353">
        <v>33</v>
      </c>
      <c r="Q1180" s="294">
        <v>22</v>
      </c>
      <c r="R1180" s="297">
        <v>8</v>
      </c>
      <c r="S1180" s="95">
        <v>7</v>
      </c>
      <c r="T1180" s="399">
        <v>28</v>
      </c>
      <c r="U1180" s="112">
        <v>6</v>
      </c>
      <c r="V1180" s="71">
        <v>5</v>
      </c>
      <c r="W1180" s="71">
        <v>2</v>
      </c>
      <c r="X1180" s="71">
        <v>3</v>
      </c>
      <c r="Y1180" s="58"/>
      <c r="Z1180" s="58"/>
      <c r="AA1180" s="65">
        <v>6</v>
      </c>
      <c r="AB1180" s="117"/>
      <c r="AC1180" s="110"/>
    </row>
    <row r="1181" spans="1:29"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f>IF(U$1199&gt;0,SUM($O1181:U1181),"")</f>
        <v>32</v>
      </c>
      <c r="I1181" s="57">
        <f>IF(V$1199&gt;0,SUM($O1181:V1181),"")</f>
        <v>40</v>
      </c>
      <c r="J1181" s="57">
        <f>IF(W$1199&gt;0,SUM($O1181:W1181),"")</f>
        <v>44</v>
      </c>
      <c r="K1181" s="57">
        <f>IF(X$1199&gt;0,SUM($O1181:X1181),"")</f>
        <v>46</v>
      </c>
      <c r="L1181" s="57" t="str">
        <f>IF(Y$1199&gt;0,SUM($O1181:Y1181),"")</f>
        <v/>
      </c>
      <c r="M1181" s="57" t="str">
        <f>IF(Z$1199&gt;0,SUM($O1181:Z1181),"")</f>
        <v/>
      </c>
      <c r="N1181" s="65">
        <v>7</v>
      </c>
      <c r="O1181" s="84">
        <v>7</v>
      </c>
      <c r="P1181" s="353">
        <v>3</v>
      </c>
      <c r="Q1181" s="294">
        <v>5</v>
      </c>
      <c r="R1181" s="71">
        <v>3</v>
      </c>
      <c r="S1181" s="95">
        <v>1</v>
      </c>
      <c r="T1181" s="399">
        <v>9</v>
      </c>
      <c r="U1181" s="112">
        <v>4</v>
      </c>
      <c r="V1181" s="71">
        <v>8</v>
      </c>
      <c r="W1181" s="71">
        <v>4</v>
      </c>
      <c r="X1181" s="71">
        <v>2</v>
      </c>
      <c r="Y1181" s="58"/>
      <c r="Z1181" s="58"/>
      <c r="AA1181" s="65">
        <v>7</v>
      </c>
      <c r="AB1181" s="117"/>
      <c r="AC1181" s="110"/>
    </row>
    <row r="1182" spans="1:29"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f>IF(U$1199&gt;0,SUM($O1182:U1182),"")</f>
        <v>26</v>
      </c>
      <c r="I1182" s="57">
        <f>IF(V$1199&gt;0,SUM($O1182:V1182),"")</f>
        <v>31</v>
      </c>
      <c r="J1182" s="57">
        <f>IF(W$1199&gt;0,SUM($O1182:W1182),"")</f>
        <v>37</v>
      </c>
      <c r="K1182" s="57">
        <f>IF(X$1199&gt;0,SUM($O1182:X1182),"")</f>
        <v>47</v>
      </c>
      <c r="L1182" s="57" t="str">
        <f>IF(Y$1199&gt;0,SUM($O1182:Y1182),"")</f>
        <v/>
      </c>
      <c r="M1182" s="57" t="str">
        <f>IF(Z$1199&gt;0,SUM($O1182:Z1182),"")</f>
        <v/>
      </c>
      <c r="N1182" s="65">
        <v>8</v>
      </c>
      <c r="O1182" s="84">
        <v>5</v>
      </c>
      <c r="P1182" s="353">
        <v>1</v>
      </c>
      <c r="Q1182" s="294">
        <v>2</v>
      </c>
      <c r="R1182" s="71">
        <v>4</v>
      </c>
      <c r="S1182" s="95">
        <v>3</v>
      </c>
      <c r="T1182" s="399">
        <v>5</v>
      </c>
      <c r="U1182" s="112">
        <v>6</v>
      </c>
      <c r="V1182" s="71">
        <v>5</v>
      </c>
      <c r="W1182" s="71">
        <v>6</v>
      </c>
      <c r="X1182" s="71">
        <v>10</v>
      </c>
      <c r="Y1182" s="58"/>
      <c r="Z1182" s="58"/>
      <c r="AA1182" s="65">
        <v>8</v>
      </c>
      <c r="AB1182" s="117"/>
      <c r="AC1182" s="110"/>
    </row>
    <row r="1183" spans="1:29"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f>IF(U$1199&gt;0,SUM($O1183:U1183),"")</f>
        <v>17</v>
      </c>
      <c r="I1183" s="57">
        <f>IF(V$1199&gt;0,SUM($O1183:V1183),"")</f>
        <v>21</v>
      </c>
      <c r="J1183" s="57">
        <f>IF(W$1199&gt;0,SUM($O1183:W1183),"")</f>
        <v>28</v>
      </c>
      <c r="K1183" s="57">
        <f>IF(X$1199&gt;0,SUM($O1183:X1183),"")</f>
        <v>38</v>
      </c>
      <c r="L1183" s="57" t="str">
        <f>IF(Y$1199&gt;0,SUM($O1183:Y1183),"")</f>
        <v/>
      </c>
      <c r="M1183" s="57" t="str">
        <f>IF(Z$1199&gt;0,SUM($O1183:Z1183),"")</f>
        <v/>
      </c>
      <c r="N1183" s="65">
        <v>9</v>
      </c>
      <c r="O1183" s="84">
        <v>2</v>
      </c>
      <c r="P1183" s="353">
        <v>3</v>
      </c>
      <c r="Q1183" s="294">
        <v>2</v>
      </c>
      <c r="R1183" s="71">
        <v>2</v>
      </c>
      <c r="S1183" s="95">
        <v>1</v>
      </c>
      <c r="T1183" s="399">
        <v>3</v>
      </c>
      <c r="U1183" s="112">
        <v>4</v>
      </c>
      <c r="V1183" s="71">
        <v>4</v>
      </c>
      <c r="W1183" s="71">
        <v>7</v>
      </c>
      <c r="X1183" s="71">
        <v>10</v>
      </c>
      <c r="Y1183" s="58"/>
      <c r="Z1183" s="58"/>
      <c r="AA1183" s="65">
        <v>9</v>
      </c>
      <c r="AB1183" s="117"/>
      <c r="AC1183" s="110"/>
    </row>
    <row r="1184" spans="1:29"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f>IF(U$1199&gt;0,SUM($O1184:U1184),"")</f>
        <v>34</v>
      </c>
      <c r="I1184" s="57">
        <f>IF(V$1199&gt;0,SUM($O1184:V1184),"")</f>
        <v>37</v>
      </c>
      <c r="J1184" s="57">
        <f>IF(W$1199&gt;0,SUM($O1184:W1184),"")</f>
        <v>44</v>
      </c>
      <c r="K1184" s="57">
        <f>IF(X$1199&gt;0,SUM($O1184:X1184),"")</f>
        <v>46</v>
      </c>
      <c r="L1184" s="57" t="str">
        <f>IF(Y$1199&gt;0,SUM($O1184:Y1184),"")</f>
        <v/>
      </c>
      <c r="M1184" s="57" t="str">
        <f>IF(Z$1199&gt;0,SUM($O1184:Z1184),"")</f>
        <v/>
      </c>
      <c r="N1184" s="65">
        <v>10</v>
      </c>
      <c r="O1184" s="84">
        <v>3</v>
      </c>
      <c r="P1184" s="353">
        <v>6</v>
      </c>
      <c r="Q1184" s="294">
        <v>8</v>
      </c>
      <c r="R1184" s="297">
        <v>4</v>
      </c>
      <c r="S1184" s="95">
        <v>3</v>
      </c>
      <c r="T1184" s="399">
        <v>4</v>
      </c>
      <c r="U1184" s="112">
        <v>6</v>
      </c>
      <c r="V1184" s="71">
        <v>3</v>
      </c>
      <c r="W1184" s="71">
        <v>7</v>
      </c>
      <c r="X1184" s="71">
        <v>2</v>
      </c>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f>IF(U$1199&gt;0,SUM($O1185:U1185),"")</f>
        <v>17</v>
      </c>
      <c r="I1185" s="57">
        <f>IF(V$1199&gt;0,SUM($O1185:V1185),"")</f>
        <v>21</v>
      </c>
      <c r="J1185" s="57">
        <f>IF(W$1199&gt;0,SUM($O1185:W1185),"")</f>
        <v>23</v>
      </c>
      <c r="K1185" s="57">
        <f>IF(X$1199&gt;0,SUM($O1185:X1185),"")</f>
        <v>29</v>
      </c>
      <c r="L1185" s="57" t="str">
        <f>IF(Y$1199&gt;0,SUM($O1185:Y1185),"")</f>
        <v/>
      </c>
      <c r="M1185" s="57" t="str">
        <f>IF(Z$1199&gt;0,SUM($O1185:Z1185),"")</f>
        <v/>
      </c>
      <c r="N1185" s="65">
        <v>11</v>
      </c>
      <c r="O1185" s="84">
        <v>3</v>
      </c>
      <c r="P1185" s="353">
        <v>3</v>
      </c>
      <c r="Q1185" s="294">
        <v>3</v>
      </c>
      <c r="R1185" s="297">
        <v>2</v>
      </c>
      <c r="S1185" s="95">
        <v>4</v>
      </c>
      <c r="T1185" s="399">
        <v>1</v>
      </c>
      <c r="U1185" s="112">
        <v>1</v>
      </c>
      <c r="V1185" s="71">
        <v>4</v>
      </c>
      <c r="W1185" s="71">
        <v>2</v>
      </c>
      <c r="X1185" s="71">
        <v>6</v>
      </c>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f>IF(U$1199&gt;0,SUM($O1186:U1186),"")</f>
        <v>34</v>
      </c>
      <c r="I1186" s="57">
        <f>IF(V$1199&gt;0,SUM($O1186:V1186),"")</f>
        <v>41</v>
      </c>
      <c r="J1186" s="57">
        <f>IF(W$1199&gt;0,SUM($O1186:W1186),"")</f>
        <v>54</v>
      </c>
      <c r="K1186" s="57">
        <f>IF(X$1199&gt;0,SUM($O1186:X1186),"")</f>
        <v>65</v>
      </c>
      <c r="L1186" s="57" t="str">
        <f>IF(Y$1199&gt;0,SUM($O1186:Y1186),"")</f>
        <v/>
      </c>
      <c r="M1186" s="57" t="str">
        <f>IF(Z$1199&gt;0,SUM($O1186:Z1186),"")</f>
        <v/>
      </c>
      <c r="N1186" s="65">
        <v>12</v>
      </c>
      <c r="O1186" s="84">
        <v>3</v>
      </c>
      <c r="P1186" s="353">
        <v>3</v>
      </c>
      <c r="Q1186" s="294">
        <v>7</v>
      </c>
      <c r="R1186" s="71">
        <v>3</v>
      </c>
      <c r="S1186" s="95">
        <v>4</v>
      </c>
      <c r="T1186" s="399">
        <v>7</v>
      </c>
      <c r="U1186" s="112">
        <v>7</v>
      </c>
      <c r="V1186" s="71">
        <v>7</v>
      </c>
      <c r="W1186" s="71">
        <v>13</v>
      </c>
      <c r="X1186" s="71">
        <v>11</v>
      </c>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f>IF(U$1199&gt;0,SUM($O1187:U1187),"")</f>
        <v>28</v>
      </c>
      <c r="I1187" s="57">
        <f>IF(V$1199&gt;0,SUM($O1187:V1187),"")</f>
        <v>28</v>
      </c>
      <c r="J1187" s="57">
        <f>IF(W$1199&gt;0,SUM($O1187:W1187),"")</f>
        <v>29</v>
      </c>
      <c r="K1187" s="57">
        <f>IF(X$1199&gt;0,SUM($O1187:X1187),"")</f>
        <v>31</v>
      </c>
      <c r="L1187" s="57" t="str">
        <f>IF(Y$1199&gt;0,SUM($O1187:Y1187),"")</f>
        <v/>
      </c>
      <c r="M1187" s="57" t="str">
        <f>IF(Z$1199&gt;0,SUM($O1187:Z1187),"")</f>
        <v/>
      </c>
      <c r="N1187" s="65">
        <v>13</v>
      </c>
      <c r="O1187" s="84">
        <v>2</v>
      </c>
      <c r="P1187" s="353">
        <v>6</v>
      </c>
      <c r="Q1187" s="294">
        <v>8</v>
      </c>
      <c r="R1187" s="71">
        <v>5</v>
      </c>
      <c r="S1187" s="95">
        <v>3</v>
      </c>
      <c r="T1187" s="399">
        <v>0</v>
      </c>
      <c r="U1187" s="112">
        <v>4</v>
      </c>
      <c r="V1187" s="71">
        <v>0</v>
      </c>
      <c r="W1187" s="71">
        <v>1</v>
      </c>
      <c r="X1187" s="71">
        <v>2</v>
      </c>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f>IF(U$1199&gt;0,SUM($O1188:U1188),"")</f>
        <v>4</v>
      </c>
      <c r="I1188" s="57">
        <f>IF(V$1199&gt;0,SUM($O1188:V1188),"")</f>
        <v>6</v>
      </c>
      <c r="J1188" s="57">
        <f>IF(W$1199&gt;0,SUM($O1188:W1188),"")</f>
        <v>6</v>
      </c>
      <c r="K1188" s="57">
        <f>IF(X$1199&gt;0,SUM($O1188:X1188),"")</f>
        <v>7</v>
      </c>
      <c r="L1188" s="57" t="str">
        <f>IF(Y$1199&gt;0,SUM($O1188:Y1188),"")</f>
        <v/>
      </c>
      <c r="M1188" s="57" t="str">
        <f>IF(Z$1199&gt;0,SUM($O1188:Z1188),"")</f>
        <v/>
      </c>
      <c r="N1188" s="65">
        <v>14</v>
      </c>
      <c r="O1188" s="84">
        <v>1</v>
      </c>
      <c r="P1188" s="353">
        <v>1</v>
      </c>
      <c r="Q1188" s="294">
        <v>1</v>
      </c>
      <c r="R1188" s="71"/>
      <c r="S1188" s="95">
        <v>0</v>
      </c>
      <c r="T1188" s="399">
        <v>0</v>
      </c>
      <c r="U1188" s="112">
        <v>1</v>
      </c>
      <c r="V1188" s="71">
        <v>2</v>
      </c>
      <c r="W1188" s="71">
        <v>0</v>
      </c>
      <c r="X1188" s="71">
        <v>1</v>
      </c>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f>IF(U$1199&gt;0,SUM($O1189:U1189),"")</f>
        <v>2247</v>
      </c>
      <c r="I1189" s="57">
        <f>IF(V$1199&gt;0,SUM($O1189:V1189),"")</f>
        <v>2432</v>
      </c>
      <c r="J1189" s="57">
        <f>IF(W$1199&gt;0,SUM($O1189:W1189),"")</f>
        <v>3377</v>
      </c>
      <c r="K1189" s="57">
        <f>IF(X$1199&gt;0,SUM($O1189:X1189),"")</f>
        <v>3631</v>
      </c>
      <c r="L1189" s="57" t="str">
        <f>IF(Y$1199&gt;0,SUM($O1189:Y1189),"")</f>
        <v/>
      </c>
      <c r="M1189" s="57" t="str">
        <f>IF(Z$1199&gt;0,SUM($O1189:Z1189),"")</f>
        <v/>
      </c>
      <c r="N1189" s="65">
        <v>15</v>
      </c>
      <c r="O1189" s="84">
        <v>605</v>
      </c>
      <c r="P1189" s="353">
        <v>512</v>
      </c>
      <c r="Q1189" s="294">
        <v>212</v>
      </c>
      <c r="R1189" s="71">
        <v>218</v>
      </c>
      <c r="S1189" s="95">
        <v>212</v>
      </c>
      <c r="T1189" s="399">
        <v>263</v>
      </c>
      <c r="U1189" s="112">
        <v>225</v>
      </c>
      <c r="V1189" s="71">
        <v>185</v>
      </c>
      <c r="W1189" s="71">
        <v>945</v>
      </c>
      <c r="X1189" s="71">
        <v>254</v>
      </c>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f>IF(U$1199&gt;0,SUM($O1190:U1190),"")</f>
        <v>28</v>
      </c>
      <c r="I1190" s="57">
        <f>IF(V$1199&gt;0,SUM($O1190:V1190),"")</f>
        <v>28</v>
      </c>
      <c r="J1190" s="57">
        <f>IF(W$1199&gt;0,SUM($O1190:W1190),"")</f>
        <v>29</v>
      </c>
      <c r="K1190" s="57">
        <f>IF(X$1199&gt;0,SUM($O1190:X1190),"")</f>
        <v>37</v>
      </c>
      <c r="L1190" s="57" t="str">
        <f>IF(Y$1199&gt;0,SUM($O1190:Y1190),"")</f>
        <v/>
      </c>
      <c r="M1190" s="57" t="str">
        <f>IF(Z$1199&gt;0,SUM($O1190:Z1190),"")</f>
        <v/>
      </c>
      <c r="N1190" s="65">
        <v>16</v>
      </c>
      <c r="O1190" s="84">
        <v>5</v>
      </c>
      <c r="P1190" s="353">
        <v>5</v>
      </c>
      <c r="Q1190" s="294">
        <v>6</v>
      </c>
      <c r="R1190" s="71">
        <v>4</v>
      </c>
      <c r="S1190" s="95">
        <v>2</v>
      </c>
      <c r="T1190" s="399">
        <v>3</v>
      </c>
      <c r="U1190" s="112">
        <v>3</v>
      </c>
      <c r="V1190" s="71">
        <v>0</v>
      </c>
      <c r="W1190" s="71">
        <v>1</v>
      </c>
      <c r="X1190" s="71">
        <v>8</v>
      </c>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f>IF(U$1199&gt;0,SUM($O1191:U1191),"")</f>
        <v>233</v>
      </c>
      <c r="I1191" s="57">
        <f>IF(V$1199&gt;0,SUM($O1191:V1191),"")</f>
        <v>244</v>
      </c>
      <c r="J1191" s="57">
        <f>IF(W$1199&gt;0,SUM($O1191:W1191),"")</f>
        <v>252</v>
      </c>
      <c r="K1191" s="57">
        <f>IF(X$1199&gt;0,SUM($O1191:X1191),"")</f>
        <v>265</v>
      </c>
      <c r="L1191" s="57" t="str">
        <f>IF(Y$1199&gt;0,SUM($O1191:Y1191),"")</f>
        <v/>
      </c>
      <c r="M1191" s="57" t="str">
        <f>IF(Z$1199&gt;0,SUM($O1191:Z1191),"")</f>
        <v/>
      </c>
      <c r="N1191" s="65">
        <v>17</v>
      </c>
      <c r="O1191" s="84">
        <v>123</v>
      </c>
      <c r="P1191" s="353">
        <v>36</v>
      </c>
      <c r="Q1191" s="294">
        <v>21</v>
      </c>
      <c r="R1191" s="71">
        <v>13</v>
      </c>
      <c r="S1191" s="95">
        <v>13</v>
      </c>
      <c r="T1191" s="399">
        <v>10</v>
      </c>
      <c r="U1191" s="112">
        <v>17</v>
      </c>
      <c r="V1191" s="71">
        <v>11</v>
      </c>
      <c r="W1191" s="71">
        <v>8</v>
      </c>
      <c r="X1191" s="71">
        <v>13</v>
      </c>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f>IF(U$1199&gt;0,SUM($O1192:U1192),"")</f>
        <v>498</v>
      </c>
      <c r="I1192" s="57">
        <f>IF(V$1199&gt;0,SUM($O1192:V1192),"")</f>
        <v>681</v>
      </c>
      <c r="J1192" s="57">
        <f>IF(W$1199&gt;0,SUM($O1192:W1192),"")</f>
        <v>892</v>
      </c>
      <c r="K1192" s="57">
        <f>IF(X$1199&gt;0,SUM($O1192:X1192),"")</f>
        <v>1159</v>
      </c>
      <c r="L1192" s="57" t="str">
        <f>IF(Y$1199&gt;0,SUM($O1192:Y1192),"")</f>
        <v/>
      </c>
      <c r="M1192" s="57" t="str">
        <f>IF(Z$1199&gt;0,SUM($O1192:Z1192),"")</f>
        <v/>
      </c>
      <c r="N1192" s="65">
        <v>18</v>
      </c>
      <c r="O1192" s="84">
        <v>33</v>
      </c>
      <c r="P1192" s="353">
        <v>64</v>
      </c>
      <c r="Q1192" s="294">
        <v>55</v>
      </c>
      <c r="R1192" s="71">
        <v>15</v>
      </c>
      <c r="S1192" s="95">
        <v>76</v>
      </c>
      <c r="T1192" s="399">
        <v>76</v>
      </c>
      <c r="U1192" s="112">
        <v>179</v>
      </c>
      <c r="V1192" s="71">
        <v>183</v>
      </c>
      <c r="W1192" s="71">
        <v>211</v>
      </c>
      <c r="X1192" s="71">
        <v>267</v>
      </c>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f>IF(U$1199&gt;0,SUM($O1193:U1193),"")</f>
        <v>518</v>
      </c>
      <c r="I1193" s="57">
        <f>IF(V$1199&gt;0,SUM($O1193:V1193),"")</f>
        <v>684</v>
      </c>
      <c r="J1193" s="57">
        <f>IF(W$1199&gt;0,SUM($O1193:W1193),"")</f>
        <v>878</v>
      </c>
      <c r="K1193" s="57">
        <f>IF(X$1199&gt;0,SUM($O1193:X1193),"")</f>
        <v>960</v>
      </c>
      <c r="L1193" s="57" t="str">
        <f>IF(Y$1199&gt;0,SUM($O1193:Y1193),"")</f>
        <v/>
      </c>
      <c r="M1193" s="57" t="str">
        <f>IF(Z$1199&gt;0,SUM($O1193:Z1193),"")</f>
        <v/>
      </c>
      <c r="N1193" s="65">
        <v>19</v>
      </c>
      <c r="O1193" s="84">
        <v>134</v>
      </c>
      <c r="P1193" s="353">
        <v>101</v>
      </c>
      <c r="Q1193" s="294">
        <v>86</v>
      </c>
      <c r="R1193" s="71">
        <v>37</v>
      </c>
      <c r="S1193" s="95">
        <v>49</v>
      </c>
      <c r="T1193" s="399">
        <v>35</v>
      </c>
      <c r="U1193" s="112">
        <v>76</v>
      </c>
      <c r="V1193" s="71">
        <v>166</v>
      </c>
      <c r="W1193" s="71">
        <v>194</v>
      </c>
      <c r="X1193" s="71">
        <v>82</v>
      </c>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f>IF(U$1199&gt;0,SUM($O1194:U1194),"")</f>
        <v>19</v>
      </c>
      <c r="I1194" s="57">
        <f>IF(V$1199&gt;0,SUM($O1194:V1194),"")</f>
        <v>21</v>
      </c>
      <c r="J1194" s="57">
        <f>IF(W$1199&gt;0,SUM($O1194:W1194),"")</f>
        <v>22</v>
      </c>
      <c r="K1194" s="57">
        <f>IF(X$1199&gt;0,SUM($O1194:X1194),"")</f>
        <v>26</v>
      </c>
      <c r="L1194" s="57" t="str">
        <f>IF(Y$1199&gt;0,SUM($O1194:Y1194),"")</f>
        <v/>
      </c>
      <c r="M1194" s="57" t="str">
        <f>IF(Z$1199&gt;0,SUM($O1194:Z1194),"")</f>
        <v/>
      </c>
      <c r="N1194" s="65">
        <v>20</v>
      </c>
      <c r="O1194" s="84">
        <v>2</v>
      </c>
      <c r="P1194" s="353">
        <v>4</v>
      </c>
      <c r="Q1194" s="294">
        <v>1</v>
      </c>
      <c r="R1194" s="71">
        <v>5</v>
      </c>
      <c r="S1194" s="95">
        <v>2</v>
      </c>
      <c r="T1194" s="399">
        <v>2</v>
      </c>
      <c r="U1194" s="112">
        <v>3</v>
      </c>
      <c r="V1194" s="71">
        <v>2</v>
      </c>
      <c r="W1194" s="71">
        <v>1</v>
      </c>
      <c r="X1194" s="71">
        <v>4</v>
      </c>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f>IF(U$1199&gt;0,SUM($O1195:U1195),"")</f>
        <v>105</v>
      </c>
      <c r="I1195" s="57">
        <f>IF(V$1199&gt;0,SUM($O1195:V1195),"")</f>
        <v>166</v>
      </c>
      <c r="J1195" s="57">
        <f>IF(W$1199&gt;0,SUM($O1195:W1195),"")</f>
        <v>442</v>
      </c>
      <c r="K1195" s="57">
        <f>IF(X$1199&gt;0,SUM($O1195:X1195),"")</f>
        <v>523</v>
      </c>
      <c r="L1195" s="57" t="str">
        <f>IF(Y$1199&gt;0,SUM($O1195:Y1195),"")</f>
        <v/>
      </c>
      <c r="M1195" s="57" t="str">
        <f>IF(Z$1199&gt;0,SUM($O1195:Z1195),"")</f>
        <v/>
      </c>
      <c r="N1195" s="65">
        <v>21</v>
      </c>
      <c r="O1195" s="84">
        <v>36</v>
      </c>
      <c r="P1195" s="353">
        <v>6</v>
      </c>
      <c r="Q1195" s="294">
        <v>15</v>
      </c>
      <c r="R1195" s="71">
        <v>2</v>
      </c>
      <c r="S1195" s="95">
        <v>10</v>
      </c>
      <c r="T1195" s="399">
        <v>7</v>
      </c>
      <c r="U1195" s="112">
        <v>29</v>
      </c>
      <c r="V1195" s="71">
        <v>61</v>
      </c>
      <c r="W1195" s="71">
        <v>276</v>
      </c>
      <c r="X1195" s="71">
        <v>81</v>
      </c>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f>IF(U$1199&gt;0,SUM($O1196:U1196),"")</f>
        <v>23</v>
      </c>
      <c r="I1196" s="57">
        <f>IF(V$1199&gt;0,SUM($O1196:V1196),"")</f>
        <v>30</v>
      </c>
      <c r="J1196" s="57">
        <f>IF(W$1199&gt;0,SUM($O1196:W1196),"")</f>
        <v>32</v>
      </c>
      <c r="K1196" s="57">
        <f>IF(X$1199&gt;0,SUM($O1196:X1196),"")</f>
        <v>37</v>
      </c>
      <c r="L1196" s="57" t="str">
        <f>IF(Y$1199&gt;0,SUM($O1196:Y1196),"")</f>
        <v/>
      </c>
      <c r="M1196" s="57" t="str">
        <f>IF(Z$1199&gt;0,SUM($O1196:Z1196),"")</f>
        <v/>
      </c>
      <c r="N1196" s="65">
        <v>22</v>
      </c>
      <c r="O1196" s="84">
        <v>4</v>
      </c>
      <c r="P1196" s="353">
        <v>5</v>
      </c>
      <c r="Q1196" s="294">
        <v>3</v>
      </c>
      <c r="R1196" s="71">
        <v>3</v>
      </c>
      <c r="S1196" s="95">
        <v>1</v>
      </c>
      <c r="T1196" s="399">
        <v>4</v>
      </c>
      <c r="U1196" s="112">
        <v>3</v>
      </c>
      <c r="V1196" s="71">
        <v>7</v>
      </c>
      <c r="W1196" s="71">
        <v>2</v>
      </c>
      <c r="X1196" s="71">
        <v>5</v>
      </c>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f>IF(U$1199&gt;0,SUM($O1197:U1197),"")</f>
        <v>401</v>
      </c>
      <c r="I1197" s="57">
        <f>IF(V$1199&gt;0,SUM($O1197:V1197),"")</f>
        <v>600</v>
      </c>
      <c r="J1197" s="57">
        <f>IF(W$1199&gt;0,SUM($O1197:W1197),"")</f>
        <v>803</v>
      </c>
      <c r="K1197" s="57">
        <f>IF(X$1199&gt;0,SUM($O1197:X1197),"")</f>
        <v>1061</v>
      </c>
      <c r="L1197" s="57" t="str">
        <f>IF(Y$1199&gt;0,SUM($O1197:Y1197),"")</f>
        <v/>
      </c>
      <c r="M1197" s="57" t="str">
        <f>IF(Z$1199&gt;0,SUM($O1197:Z1197),"")</f>
        <v/>
      </c>
      <c r="N1197" s="65">
        <v>23</v>
      </c>
      <c r="O1197" s="84">
        <v>56</v>
      </c>
      <c r="P1197" s="353">
        <v>16</v>
      </c>
      <c r="Q1197" s="294">
        <v>63</v>
      </c>
      <c r="R1197" s="71">
        <v>37</v>
      </c>
      <c r="S1197" s="95">
        <v>19</v>
      </c>
      <c r="T1197" s="399">
        <v>65</v>
      </c>
      <c r="U1197" s="112">
        <v>145</v>
      </c>
      <c r="V1197" s="71">
        <v>199</v>
      </c>
      <c r="W1197" s="71">
        <v>203</v>
      </c>
      <c r="X1197" s="71">
        <v>258</v>
      </c>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f>IF(U$1199&gt;0,SUM($O1198:U1198),"")</f>
        <v>757</v>
      </c>
      <c r="I1198" s="57">
        <f>IF(V$1199&gt;0,SUM($O1198:V1198),"")</f>
        <v>1281</v>
      </c>
      <c r="J1198" s="57">
        <f>IF(W$1199&gt;0,SUM($O1198:W1198),"")</f>
        <v>1668</v>
      </c>
      <c r="K1198" s="57">
        <f>IF(X$1199&gt;0,SUM($O1198:X1198),"")</f>
        <v>1914</v>
      </c>
      <c r="L1198" s="57" t="str">
        <f>IF(Y$1199&gt;0,SUM($O1198:Y1198),"")</f>
        <v/>
      </c>
      <c r="M1198" s="57" t="str">
        <f>IF(Z$1199&gt;0,SUM($O1198:Z1198),"")</f>
        <v/>
      </c>
      <c r="N1198" s="65">
        <v>24</v>
      </c>
      <c r="O1198" s="84">
        <v>95</v>
      </c>
      <c r="P1198" s="353">
        <v>95</v>
      </c>
      <c r="Q1198" s="294">
        <v>53</v>
      </c>
      <c r="R1198" s="71">
        <v>34</v>
      </c>
      <c r="S1198" s="95">
        <v>22</v>
      </c>
      <c r="T1198" s="399">
        <v>121</v>
      </c>
      <c r="U1198" s="112">
        <v>337</v>
      </c>
      <c r="V1198" s="71">
        <v>524</v>
      </c>
      <c r="W1198" s="71">
        <v>387</v>
      </c>
      <c r="X1198" s="71">
        <v>246</v>
      </c>
      <c r="Y1198" s="58"/>
      <c r="Z1198" s="58"/>
      <c r="AA1198" s="65">
        <v>24</v>
      </c>
      <c r="AB1198" s="110"/>
      <c r="AC1198" s="110"/>
    </row>
    <row r="1199" spans="1:29" x14ac:dyDescent="0.2">
      <c r="A1199" s="72" t="s">
        <v>2</v>
      </c>
      <c r="B1199" s="62">
        <f>SUM(B1175:B1198)</f>
        <v>1162</v>
      </c>
      <c r="C1199" s="62">
        <f t="shared" ref="C1199:M1199" si="29">SUM(C1175:C1198)</f>
        <v>2081</v>
      </c>
      <c r="D1199" s="62">
        <f t="shared" si="29"/>
        <v>2676</v>
      </c>
      <c r="E1199" s="62">
        <f>SUM(E1175:E1198)</f>
        <v>3089</v>
      </c>
      <c r="F1199" s="62">
        <f>SUM(F1175:F1198)</f>
        <v>3535</v>
      </c>
      <c r="G1199" s="62">
        <f t="shared" si="29"/>
        <v>4204</v>
      </c>
      <c r="H1199" s="62">
        <f t="shared" si="29"/>
        <v>5300</v>
      </c>
      <c r="I1199" s="62">
        <f t="shared" si="29"/>
        <v>6689</v>
      </c>
      <c r="J1199" s="62">
        <f t="shared" si="29"/>
        <v>8987</v>
      </c>
      <c r="K1199" s="62">
        <f t="shared" si="29"/>
        <v>10273</v>
      </c>
      <c r="L1199" s="62">
        <f t="shared" si="29"/>
        <v>0</v>
      </c>
      <c r="M1199" s="62">
        <f t="shared" si="29"/>
        <v>0</v>
      </c>
      <c r="N1199" s="72" t="s">
        <v>2</v>
      </c>
      <c r="O1199" s="62">
        <f t="shared" ref="O1199:W1199" si="30">SUM(O1175:O1198)</f>
        <v>1162</v>
      </c>
      <c r="P1199" s="62">
        <f t="shared" si="30"/>
        <v>919</v>
      </c>
      <c r="Q1199" s="62">
        <f t="shared" si="30"/>
        <v>595</v>
      </c>
      <c r="R1199" s="62">
        <f t="shared" si="30"/>
        <v>413</v>
      </c>
      <c r="S1199" s="62">
        <f t="shared" si="30"/>
        <v>446</v>
      </c>
      <c r="T1199" s="62">
        <f t="shared" si="30"/>
        <v>669</v>
      </c>
      <c r="U1199" s="62">
        <f t="shared" si="30"/>
        <v>1096</v>
      </c>
      <c r="V1199" s="62">
        <f t="shared" si="30"/>
        <v>1389</v>
      </c>
      <c r="W1199" s="62">
        <f t="shared" si="30"/>
        <v>2298</v>
      </c>
      <c r="X1199" s="62">
        <f>SUM(X1177:X1198)</f>
        <v>1282</v>
      </c>
      <c r="Y1199" s="62">
        <f>SUM(Y1175:Y1198)</f>
        <v>0</v>
      </c>
      <c r="Z1199" s="62">
        <f>SUM(Z1175:Z1198)</f>
        <v>0</v>
      </c>
      <c r="AA1199" s="72" t="s">
        <v>2</v>
      </c>
      <c r="AB1199" s="68"/>
      <c r="AC1199" s="110"/>
    </row>
    <row r="1200" spans="1:29" x14ac:dyDescent="0.2">
      <c r="A1200" s="45"/>
      <c r="B1200" s="63"/>
      <c r="C1200" s="63"/>
      <c r="D1200" s="63"/>
      <c r="E1200" s="63"/>
      <c r="F1200" s="63"/>
      <c r="G1200" s="63"/>
      <c r="H1200" s="63"/>
      <c r="I1200" s="63"/>
      <c r="J1200" s="63"/>
      <c r="K1200" s="63"/>
      <c r="L1200" s="63">
        <f>L1199-K1199</f>
        <v>-10273</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5"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f>IF(U$1229&gt;0,SUM($O1205:U1205),"")</f>
        <v>677</v>
      </c>
      <c r="I1205" s="57">
        <f>IF(V$1229&gt;0,SUM($O1205:V1205),"")</f>
        <v>760</v>
      </c>
      <c r="J1205" s="57">
        <f>IF(W$1229&gt;0,SUM($O1205:W1205),"")</f>
        <v>808</v>
      </c>
      <c r="K1205" s="57">
        <f>IF(X$1229&gt;0,SUM($O1205:X1205),"")</f>
        <v>884</v>
      </c>
      <c r="L1205" s="57" t="str">
        <f>IF(Y$1229&gt;0,SUM($O1205:Y1205),"")</f>
        <v/>
      </c>
      <c r="M1205" s="57" t="str">
        <f>IF(Z$1229&gt;0,SUM($O1205:Z1205),"")</f>
        <v/>
      </c>
      <c r="N1205" s="56">
        <v>1</v>
      </c>
      <c r="O1205" s="297">
        <v>85</v>
      </c>
      <c r="P1205" s="386">
        <v>107</v>
      </c>
      <c r="Q1205" s="438">
        <v>89</v>
      </c>
      <c r="R1205" s="391">
        <v>132</v>
      </c>
      <c r="S1205" s="395">
        <v>89</v>
      </c>
      <c r="T1205" s="400">
        <v>78</v>
      </c>
      <c r="U1205" s="434">
        <v>97</v>
      </c>
      <c r="V1205" s="434">
        <v>83</v>
      </c>
      <c r="W1205" s="436">
        <v>48</v>
      </c>
      <c r="X1205" s="438">
        <v>76</v>
      </c>
      <c r="Y1205" s="437"/>
      <c r="Z1205" s="365"/>
      <c r="AA1205" s="56">
        <v>1</v>
      </c>
      <c r="AB1205" s="110"/>
      <c r="AC1205" s="110"/>
      <c r="AD1205" s="397"/>
      <c r="AE1205" s="397"/>
      <c r="AF1205" s="397"/>
      <c r="AG1205" s="397"/>
    </row>
    <row r="1206" spans="1:33" ht="15"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f>IF(U$1229&gt;0,SUM($O1206:U1206),"")</f>
        <v>826</v>
      </c>
      <c r="I1206" s="57">
        <f>IF(V$1229&gt;0,SUM($O1206:V1206),"")</f>
        <v>923</v>
      </c>
      <c r="J1206" s="57">
        <f>IF(W$1229&gt;0,SUM($O1206:W1206),"")</f>
        <v>990</v>
      </c>
      <c r="K1206" s="57">
        <f>IF(X$1229&gt;0,SUM($O1206:X1206),"")</f>
        <v>1089</v>
      </c>
      <c r="L1206" s="57" t="str">
        <f>IF(Y$1229&gt;0,SUM($O1206:Y1206),"")</f>
        <v/>
      </c>
      <c r="M1206" s="57" t="str">
        <f>IF(Z$1229&gt;0,SUM($O1206:Z1206),"")</f>
        <v/>
      </c>
      <c r="N1206" s="56">
        <v>2</v>
      </c>
      <c r="O1206" s="71">
        <v>85</v>
      </c>
      <c r="P1206" s="386">
        <v>91</v>
      </c>
      <c r="Q1206" s="438">
        <v>105</v>
      </c>
      <c r="R1206" s="391">
        <v>257</v>
      </c>
      <c r="S1206" s="395">
        <v>88</v>
      </c>
      <c r="T1206" s="400">
        <v>97</v>
      </c>
      <c r="U1206" s="434">
        <v>103</v>
      </c>
      <c r="V1206" s="434">
        <v>97</v>
      </c>
      <c r="W1206" s="436">
        <v>67</v>
      </c>
      <c r="X1206" s="438">
        <v>99</v>
      </c>
      <c r="Y1206" s="437"/>
      <c r="Z1206" s="365"/>
      <c r="AA1206" s="56">
        <v>2</v>
      </c>
      <c r="AB1206" s="110"/>
      <c r="AC1206" s="110"/>
      <c r="AD1206" s="397" t="s">
        <v>384</v>
      </c>
      <c r="AE1206" s="397" t="s">
        <v>385</v>
      </c>
      <c r="AF1206" s="397" t="s">
        <v>386</v>
      </c>
      <c r="AG1206" s="397" t="s">
        <v>387</v>
      </c>
    </row>
    <row r="1207" spans="1:33" ht="15"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f>IF(U$1229&gt;0,SUM($O1207:U1207),"")</f>
        <v>479</v>
      </c>
      <c r="I1207" s="57">
        <f>IF(V$1229&gt;0,SUM($O1207:V1207),"")</f>
        <v>522</v>
      </c>
      <c r="J1207" s="57">
        <f>IF(W$1229&gt;0,SUM($O1207:W1207),"")</f>
        <v>570</v>
      </c>
      <c r="K1207" s="57">
        <f>IF(X$1229&gt;0,SUM($O1207:X1207),"")</f>
        <v>625</v>
      </c>
      <c r="L1207" s="57" t="str">
        <f>IF(Y$1229&gt;0,SUM($O1207:Y1207),"")</f>
        <v/>
      </c>
      <c r="M1207" s="57" t="str">
        <f>IF(Z$1229&gt;0,SUM($O1207:Z1207),"")</f>
        <v/>
      </c>
      <c r="N1207" s="56">
        <v>3</v>
      </c>
      <c r="O1207" s="71">
        <v>47</v>
      </c>
      <c r="P1207" s="386">
        <v>54</v>
      </c>
      <c r="Q1207" s="438">
        <v>56</v>
      </c>
      <c r="R1207" s="391">
        <v>202</v>
      </c>
      <c r="S1207" s="395">
        <v>44</v>
      </c>
      <c r="T1207" s="400">
        <v>35</v>
      </c>
      <c r="U1207" s="434">
        <v>41</v>
      </c>
      <c r="V1207" s="434">
        <v>43</v>
      </c>
      <c r="W1207" s="436">
        <v>48</v>
      </c>
      <c r="X1207" s="438">
        <v>55</v>
      </c>
      <c r="Y1207" s="437"/>
      <c r="Z1207" s="365"/>
      <c r="AA1207" s="56">
        <v>3</v>
      </c>
      <c r="AB1207" s="110"/>
      <c r="AC1207" s="110"/>
      <c r="AD1207" s="397">
        <v>1</v>
      </c>
      <c r="AE1207" s="397">
        <v>76</v>
      </c>
      <c r="AF1207" s="397">
        <v>341</v>
      </c>
      <c r="AG1207" s="397">
        <v>22.3</v>
      </c>
    </row>
    <row r="1208" spans="1:33" ht="15"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f>IF(U$1229&gt;0,SUM($O1208:U1208),"")</f>
        <v>753</v>
      </c>
      <c r="I1208" s="57">
        <f>IF(V$1229&gt;0,SUM($O1208:V1208),"")</f>
        <v>837</v>
      </c>
      <c r="J1208" s="57">
        <f>IF(W$1229&gt;0,SUM($O1208:W1208),"")</f>
        <v>913</v>
      </c>
      <c r="K1208" s="57">
        <f>IF(X$1229&gt;0,SUM($O1208:X1208),"")</f>
        <v>1014</v>
      </c>
      <c r="L1208" s="57" t="str">
        <f>IF(Y$1229&gt;0,SUM($O1208:Y1208),"")</f>
        <v/>
      </c>
      <c r="M1208" s="57" t="str">
        <f>IF(Z$1229&gt;0,SUM($O1208:Z1208),"")</f>
        <v/>
      </c>
      <c r="N1208" s="56">
        <v>4</v>
      </c>
      <c r="O1208" s="71">
        <v>77</v>
      </c>
      <c r="P1208" s="386">
        <v>92</v>
      </c>
      <c r="Q1208" s="438">
        <v>124</v>
      </c>
      <c r="R1208" s="391">
        <v>44</v>
      </c>
      <c r="S1208" s="395">
        <v>158</v>
      </c>
      <c r="T1208" s="400">
        <v>118</v>
      </c>
      <c r="U1208" s="434">
        <v>140</v>
      </c>
      <c r="V1208" s="434">
        <v>84</v>
      </c>
      <c r="W1208" s="436">
        <v>76</v>
      </c>
      <c r="X1208" s="438">
        <v>101</v>
      </c>
      <c r="Y1208" s="437"/>
      <c r="Z1208" s="365"/>
      <c r="AA1208" s="56">
        <v>4</v>
      </c>
      <c r="AB1208" s="110"/>
      <c r="AC1208" s="110"/>
      <c r="AD1208" s="397">
        <v>2</v>
      </c>
      <c r="AE1208" s="397">
        <v>99</v>
      </c>
      <c r="AF1208" s="397">
        <v>304</v>
      </c>
      <c r="AG1208" s="397">
        <v>32.6</v>
      </c>
    </row>
    <row r="1209" spans="1:33" ht="15"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f>IF(U$1229&gt;0,SUM($O1209:U1209),"")</f>
        <v>621</v>
      </c>
      <c r="I1209" s="57">
        <f>IF(V$1229&gt;0,SUM($O1209:V1209),"")</f>
        <v>693</v>
      </c>
      <c r="J1209" s="57">
        <f>IF(W$1229&gt;0,SUM($O1209:W1209),"")</f>
        <v>741</v>
      </c>
      <c r="K1209" s="57">
        <f>IF(X$1229&gt;0,SUM($O1209:X1209),"")</f>
        <v>819</v>
      </c>
      <c r="L1209" s="57" t="str">
        <f>IF(Y$1229&gt;0,SUM($O1209:Y1209),"")</f>
        <v/>
      </c>
      <c r="M1209" s="57" t="str">
        <f>IF(Z$1229&gt;0,SUM($O1209:Z1209),"")</f>
        <v/>
      </c>
      <c r="N1209" s="56">
        <v>5</v>
      </c>
      <c r="O1209" s="71">
        <v>81</v>
      </c>
      <c r="P1209" s="386">
        <v>86</v>
      </c>
      <c r="Q1209" s="297">
        <v>89</v>
      </c>
      <c r="R1209" s="391">
        <v>100</v>
      </c>
      <c r="S1209" s="395">
        <v>96</v>
      </c>
      <c r="T1209" s="400">
        <v>65</v>
      </c>
      <c r="U1209" s="434">
        <v>104</v>
      </c>
      <c r="V1209" s="434">
        <v>72</v>
      </c>
      <c r="W1209" s="436">
        <v>48</v>
      </c>
      <c r="X1209" s="438">
        <v>78</v>
      </c>
      <c r="Y1209" s="437"/>
      <c r="Z1209" s="365"/>
      <c r="AA1209" s="56">
        <v>5</v>
      </c>
      <c r="AB1209" s="110"/>
      <c r="AC1209" s="110"/>
      <c r="AD1209" s="397">
        <v>3</v>
      </c>
      <c r="AE1209" s="397">
        <v>55</v>
      </c>
      <c r="AF1209" s="397">
        <v>196</v>
      </c>
      <c r="AG1209" s="397">
        <v>28.1</v>
      </c>
    </row>
    <row r="1210" spans="1:33" ht="15"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f>IF(U$1229&gt;0,SUM($O1210:U1210),"")</f>
        <v>408</v>
      </c>
      <c r="I1210" s="57">
        <f>IF(V$1229&gt;0,SUM($O1210:V1210),"")</f>
        <v>450</v>
      </c>
      <c r="J1210" s="57">
        <f>IF(W$1229&gt;0,SUM($O1210:W1210),"")</f>
        <v>489</v>
      </c>
      <c r="K1210" s="57">
        <f>IF(X$1229&gt;0,SUM($O1210:X1210),"")</f>
        <v>552</v>
      </c>
      <c r="L1210" s="57" t="str">
        <f>IF(Y$1229&gt;0,SUM($O1210:Y1210),"")</f>
        <v/>
      </c>
      <c r="M1210" s="57" t="str">
        <f>IF(Z$1229&gt;0,SUM($O1210:Z1210),"")</f>
        <v/>
      </c>
      <c r="N1210" s="56">
        <v>6</v>
      </c>
      <c r="O1210" s="71">
        <v>47</v>
      </c>
      <c r="P1210" s="386">
        <v>67</v>
      </c>
      <c r="Q1210" s="438">
        <v>71</v>
      </c>
      <c r="R1210" s="391">
        <v>54</v>
      </c>
      <c r="S1210" s="395">
        <v>62</v>
      </c>
      <c r="T1210" s="400">
        <v>55</v>
      </c>
      <c r="U1210" s="434">
        <v>52</v>
      </c>
      <c r="V1210" s="434">
        <v>42</v>
      </c>
      <c r="W1210" s="436">
        <v>39</v>
      </c>
      <c r="X1210" s="438">
        <v>63</v>
      </c>
      <c r="Y1210" s="437"/>
      <c r="Z1210" s="365"/>
      <c r="AA1210" s="56">
        <v>6</v>
      </c>
      <c r="AB1210" s="110"/>
      <c r="AC1210" s="110"/>
      <c r="AD1210" s="15">
        <v>4</v>
      </c>
      <c r="AE1210" s="15">
        <v>101</v>
      </c>
      <c r="AF1210" s="15">
        <v>281</v>
      </c>
      <c r="AG1210" s="397">
        <v>35.9</v>
      </c>
    </row>
    <row r="1211" spans="1:33" ht="15"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f>IF(U$1229&gt;0,SUM($O1211:U1211),"")</f>
        <v>719</v>
      </c>
      <c r="I1211" s="57">
        <f>IF(V$1229&gt;0,SUM($O1211:V1211),"")</f>
        <v>745</v>
      </c>
      <c r="J1211" s="57">
        <f>IF(W$1229&gt;0,SUM($O1211:W1211),"")</f>
        <v>775</v>
      </c>
      <c r="K1211" s="57">
        <f>IF(X$1229&gt;0,SUM($O1211:X1211),"")</f>
        <v>829</v>
      </c>
      <c r="L1211" s="57" t="str">
        <f>IF(Y$1229&gt;0,SUM($O1211:Y1211),"")</f>
        <v/>
      </c>
      <c r="M1211" s="57" t="str">
        <f>IF(Z$1229&gt;0,SUM($O1211:Z1211),"")</f>
        <v/>
      </c>
      <c r="N1211" s="56">
        <v>7</v>
      </c>
      <c r="O1211" s="71">
        <v>41</v>
      </c>
      <c r="P1211" s="386">
        <v>43</v>
      </c>
      <c r="Q1211" s="438">
        <v>45</v>
      </c>
      <c r="R1211" s="391">
        <v>435</v>
      </c>
      <c r="S1211" s="395">
        <v>71</v>
      </c>
      <c r="T1211" s="400">
        <v>43</v>
      </c>
      <c r="U1211" s="434">
        <v>41</v>
      </c>
      <c r="V1211" s="434">
        <v>26</v>
      </c>
      <c r="W1211" s="436">
        <v>30</v>
      </c>
      <c r="X1211" s="438">
        <v>54</v>
      </c>
      <c r="Y1211" s="437"/>
      <c r="Z1211" s="365"/>
      <c r="AA1211" s="56">
        <v>7</v>
      </c>
      <c r="AB1211" s="110"/>
      <c r="AC1211" s="110"/>
      <c r="AD1211" s="397">
        <v>5</v>
      </c>
      <c r="AE1211" s="397">
        <v>78</v>
      </c>
      <c r="AF1211" s="397">
        <v>314</v>
      </c>
      <c r="AG1211" s="397">
        <v>24.8</v>
      </c>
    </row>
    <row r="1212" spans="1:33" ht="15"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f>IF(U$1229&gt;0,SUM($O1212:U1212),"")</f>
        <v>1670</v>
      </c>
      <c r="I1212" s="57">
        <f>IF(V$1229&gt;0,SUM($O1212:V1212),"")</f>
        <v>1790</v>
      </c>
      <c r="J1212" s="57">
        <f>IF(W$1229&gt;0,SUM($O1212:W1212),"")</f>
        <v>1901</v>
      </c>
      <c r="K1212" s="57">
        <f>IF(X$1229&gt;0,SUM($O1212:X1212),"")</f>
        <v>2066</v>
      </c>
      <c r="L1212" s="57" t="str">
        <f>IF(Y$1229&gt;0,SUM($O1212:Y1212),"")</f>
        <v/>
      </c>
      <c r="M1212" s="57" t="str">
        <f>IF(Z$1229&gt;0,SUM($O1212:Z1212),"")</f>
        <v/>
      </c>
      <c r="N1212" s="56">
        <v>8</v>
      </c>
      <c r="O1212" s="71">
        <v>242</v>
      </c>
      <c r="P1212" s="386">
        <v>236</v>
      </c>
      <c r="Q1212" s="438">
        <v>300</v>
      </c>
      <c r="R1212" s="391">
        <v>323</v>
      </c>
      <c r="S1212" s="395">
        <v>197</v>
      </c>
      <c r="T1212" s="401">
        <v>190</v>
      </c>
      <c r="U1212" s="434">
        <v>182</v>
      </c>
      <c r="V1212" s="434">
        <v>120</v>
      </c>
      <c r="W1212" s="436">
        <v>111</v>
      </c>
      <c r="X1212" s="438">
        <v>165</v>
      </c>
      <c r="Y1212" s="437"/>
      <c r="Z1212" s="366"/>
      <c r="AA1212" s="56">
        <v>8</v>
      </c>
      <c r="AB1212" s="110"/>
      <c r="AC1212" s="110"/>
      <c r="AD1212" s="15">
        <v>6</v>
      </c>
      <c r="AE1212" s="15">
        <v>63</v>
      </c>
      <c r="AF1212" s="15">
        <v>214</v>
      </c>
      <c r="AG1212" s="397">
        <v>29.4</v>
      </c>
    </row>
    <row r="1213" spans="1:33" ht="15"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f>IF(U$1229&gt;0,SUM($O1213:U1213),"")</f>
        <v>541</v>
      </c>
      <c r="I1213" s="57">
        <f>IF(V$1229&gt;0,SUM($O1213:V1213),"")</f>
        <v>661</v>
      </c>
      <c r="J1213" s="57">
        <f>IF(W$1229&gt;0,SUM($O1213:W1213),"")</f>
        <v>787</v>
      </c>
      <c r="K1213" s="57">
        <f>IF(X$1229&gt;0,SUM($O1213:X1213),"")</f>
        <v>1052</v>
      </c>
      <c r="L1213" s="57" t="str">
        <f>IF(Y$1229&gt;0,SUM($O1213:Y1213),"")</f>
        <v/>
      </c>
      <c r="M1213" s="57" t="str">
        <f>IF(Z$1229&gt;0,SUM($O1213:Z1213),"")</f>
        <v/>
      </c>
      <c r="N1213" s="56">
        <v>9</v>
      </c>
      <c r="O1213" s="71">
        <v>62</v>
      </c>
      <c r="P1213" s="386">
        <v>57</v>
      </c>
      <c r="Q1213" s="438">
        <v>61</v>
      </c>
      <c r="R1213" s="391">
        <v>78</v>
      </c>
      <c r="S1213" s="395">
        <v>75</v>
      </c>
      <c r="T1213" s="400">
        <v>94</v>
      </c>
      <c r="U1213" s="434">
        <v>114</v>
      </c>
      <c r="V1213" s="434">
        <v>120</v>
      </c>
      <c r="W1213" s="436">
        <v>126</v>
      </c>
      <c r="X1213" s="438">
        <v>265</v>
      </c>
      <c r="Y1213" s="437"/>
      <c r="Z1213" s="365"/>
      <c r="AA1213" s="56">
        <v>9</v>
      </c>
      <c r="AB1213" s="110"/>
      <c r="AD1213" s="15">
        <v>7</v>
      </c>
      <c r="AE1213" s="15">
        <v>54</v>
      </c>
      <c r="AF1213" s="15">
        <v>157</v>
      </c>
      <c r="AG1213" s="397">
        <v>34.4</v>
      </c>
    </row>
    <row r="1214" spans="1:33" ht="15"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f>IF(U$1229&gt;0,SUM($O1214:U1214),"")</f>
        <v>986</v>
      </c>
      <c r="I1214" s="57">
        <f>IF(V$1229&gt;0,SUM($O1214:V1214),"")</f>
        <v>1152</v>
      </c>
      <c r="J1214" s="57">
        <f>IF(W$1229&gt;0,SUM($O1214:W1214),"")</f>
        <v>1300</v>
      </c>
      <c r="K1214" s="57">
        <f>IF(X$1229&gt;0,SUM($O1214:X1214),"")</f>
        <v>1432</v>
      </c>
      <c r="L1214" s="57" t="str">
        <f>IF(Y$1229&gt;0,SUM($O1214:Y1214),"")</f>
        <v/>
      </c>
      <c r="M1214" s="57" t="str">
        <f>IF(Z$1229&gt;0,SUM($O1214:Z1214),"")</f>
        <v/>
      </c>
      <c r="N1214" s="56">
        <v>10</v>
      </c>
      <c r="O1214" s="71">
        <v>119</v>
      </c>
      <c r="P1214" s="386">
        <v>129</v>
      </c>
      <c r="Q1214" s="438">
        <v>158</v>
      </c>
      <c r="R1214" s="391">
        <v>151</v>
      </c>
      <c r="S1214" s="395">
        <v>119</v>
      </c>
      <c r="T1214" s="400">
        <v>142</v>
      </c>
      <c r="U1214" s="434">
        <v>168</v>
      </c>
      <c r="V1214" s="434">
        <v>166</v>
      </c>
      <c r="W1214" s="436">
        <v>148</v>
      </c>
      <c r="X1214" s="438">
        <v>132</v>
      </c>
      <c r="Y1214" s="437"/>
      <c r="Z1214" s="365"/>
      <c r="AA1214" s="56">
        <v>10</v>
      </c>
      <c r="AB1214" s="110"/>
      <c r="AC1214" s="110"/>
      <c r="AD1214" s="298">
        <v>8</v>
      </c>
      <c r="AE1214" s="298">
        <v>165</v>
      </c>
      <c r="AF1214" s="298">
        <v>706</v>
      </c>
      <c r="AG1214" s="15">
        <v>23.4</v>
      </c>
    </row>
    <row r="1215" spans="1:33" ht="15"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f>IF(U$1229&gt;0,SUM($O1215:U1215),"")</f>
        <v>1230</v>
      </c>
      <c r="I1215" s="57">
        <f>IF(V$1229&gt;0,SUM($O1215:V1215),"")</f>
        <v>1407</v>
      </c>
      <c r="J1215" s="57">
        <f>IF(W$1229&gt;0,SUM($O1215:W1215),"")</f>
        <v>1580</v>
      </c>
      <c r="K1215" s="57">
        <f>IF(X$1229&gt;0,SUM($O1215:X1215),"")</f>
        <v>1718</v>
      </c>
      <c r="L1215" s="57" t="str">
        <f>IF(Y$1229&gt;0,SUM($O1215:Y1215),"")</f>
        <v/>
      </c>
      <c r="M1215" s="57" t="str">
        <f>IF(Z$1229&gt;0,SUM($O1215:Z1215),"")</f>
        <v/>
      </c>
      <c r="N1215" s="56">
        <v>11</v>
      </c>
      <c r="O1215" s="71">
        <v>213</v>
      </c>
      <c r="P1215" s="386">
        <v>159</v>
      </c>
      <c r="Q1215" s="438">
        <v>236</v>
      </c>
      <c r="R1215" s="391">
        <v>162</v>
      </c>
      <c r="S1215" s="395">
        <v>175</v>
      </c>
      <c r="T1215" s="400">
        <v>137</v>
      </c>
      <c r="U1215" s="434">
        <v>148</v>
      </c>
      <c r="V1215" s="434">
        <v>177</v>
      </c>
      <c r="W1215" s="436">
        <v>173</v>
      </c>
      <c r="X1215" s="438">
        <v>138</v>
      </c>
      <c r="Y1215" s="437"/>
      <c r="Z1215" s="365"/>
      <c r="AA1215" s="56">
        <v>11</v>
      </c>
      <c r="AB1215" s="110"/>
      <c r="AC1215" s="110"/>
      <c r="AD1215" s="397">
        <v>9</v>
      </c>
      <c r="AE1215" s="397">
        <v>265</v>
      </c>
      <c r="AF1215" s="397">
        <v>1187</v>
      </c>
      <c r="AG1215" s="397">
        <v>22.3</v>
      </c>
    </row>
    <row r="1216" spans="1:33" ht="15"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f>IF(U$1229&gt;0,SUM($O1216:U1216),"")</f>
        <v>2236</v>
      </c>
      <c r="I1216" s="57">
        <f>IF(V$1229&gt;0,SUM($O1216:V1216),"")</f>
        <v>2500</v>
      </c>
      <c r="J1216" s="57">
        <f>IF(W$1229&gt;0,SUM($O1216:W1216),"")</f>
        <v>2765</v>
      </c>
      <c r="K1216" s="57">
        <f>IF(X$1229&gt;0,SUM($O1216:X1216),"")</f>
        <v>3038</v>
      </c>
      <c r="L1216" s="57" t="str">
        <f>IF(Y$1229&gt;0,SUM($O1216:Y1216),"")</f>
        <v/>
      </c>
      <c r="M1216" s="57" t="str">
        <f>IF(Z$1229&gt;0,SUM($O1216:Z1216),"")</f>
        <v/>
      </c>
      <c r="N1216" s="56">
        <v>12</v>
      </c>
      <c r="O1216" s="71">
        <v>269</v>
      </c>
      <c r="P1216" s="386">
        <v>292</v>
      </c>
      <c r="Q1216" s="438">
        <v>306</v>
      </c>
      <c r="R1216" s="391">
        <v>467</v>
      </c>
      <c r="S1216" s="395">
        <v>268</v>
      </c>
      <c r="T1216" s="400">
        <v>303</v>
      </c>
      <c r="U1216" s="434">
        <v>331</v>
      </c>
      <c r="V1216" s="434">
        <v>264</v>
      </c>
      <c r="W1216" s="436">
        <v>265</v>
      </c>
      <c r="X1216" s="438">
        <v>273</v>
      </c>
      <c r="Y1216" s="437"/>
      <c r="Z1216" s="366"/>
      <c r="AA1216" s="56">
        <v>12</v>
      </c>
      <c r="AB1216" s="110"/>
      <c r="AD1216" s="397">
        <v>10</v>
      </c>
      <c r="AE1216" s="397">
        <v>132</v>
      </c>
      <c r="AF1216" s="397">
        <v>434</v>
      </c>
      <c r="AG1216" s="397">
        <v>30.4</v>
      </c>
    </row>
    <row r="1217" spans="1:33" ht="15"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f>IF(U$1229&gt;0,SUM($O1217:U1217),"")</f>
        <v>1730</v>
      </c>
      <c r="I1217" s="57">
        <f>IF(V$1229&gt;0,SUM($O1217:V1217),"")</f>
        <v>1926</v>
      </c>
      <c r="J1217" s="57">
        <f>IF(W$1229&gt;0,SUM($O1217:W1217),"")</f>
        <v>2156</v>
      </c>
      <c r="K1217" s="57">
        <f>IF(X$1229&gt;0,SUM($O1217:X1217),"")</f>
        <v>2405</v>
      </c>
      <c r="L1217" s="57" t="str">
        <f>IF(Y$1229&gt;0,SUM($O1217:Y1217),"")</f>
        <v/>
      </c>
      <c r="M1217" s="57" t="str">
        <f>IF(Z$1229&gt;0,SUM($O1217:Z1217),"")</f>
        <v/>
      </c>
      <c r="N1217" s="56">
        <v>13</v>
      </c>
      <c r="O1217" s="71">
        <v>243</v>
      </c>
      <c r="P1217" s="386">
        <v>213</v>
      </c>
      <c r="Q1217" s="438">
        <v>276</v>
      </c>
      <c r="R1217" s="391">
        <v>282</v>
      </c>
      <c r="S1217" s="395">
        <v>259</v>
      </c>
      <c r="T1217" s="400">
        <v>241</v>
      </c>
      <c r="U1217" s="434">
        <v>216</v>
      </c>
      <c r="V1217" s="434">
        <v>196</v>
      </c>
      <c r="W1217" s="436">
        <v>230</v>
      </c>
      <c r="X1217" s="438">
        <v>249</v>
      </c>
      <c r="Y1217" s="437"/>
      <c r="Z1217" s="365"/>
      <c r="AA1217" s="56">
        <v>13</v>
      </c>
      <c r="AB1217" s="110"/>
      <c r="AD1217" s="397">
        <v>11</v>
      </c>
      <c r="AE1217" s="397">
        <v>138</v>
      </c>
      <c r="AF1217" s="397">
        <v>424</v>
      </c>
      <c r="AG1217" s="397">
        <v>32.5</v>
      </c>
    </row>
    <row r="1218" spans="1:33" ht="15"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f>IF(U$1229&gt;0,SUM($O1218:U1218),"")</f>
        <v>1456</v>
      </c>
      <c r="I1218" s="57">
        <f>IF(V$1229&gt;0,SUM($O1218:V1218),"")</f>
        <v>1661</v>
      </c>
      <c r="J1218" s="57">
        <f>IF(W$1229&gt;0,SUM($O1218:W1218),"")</f>
        <v>1971</v>
      </c>
      <c r="K1218" s="57">
        <f>IF(X$1229&gt;0,SUM($O1218:X1218),"")</f>
        <v>2208</v>
      </c>
      <c r="L1218" s="57" t="str">
        <f>IF(Y$1229&gt;0,SUM($O1218:Y1218),"")</f>
        <v/>
      </c>
      <c r="M1218" s="57" t="str">
        <f>IF(Z$1229&gt;0,SUM($O1218:Z1218),"")</f>
        <v/>
      </c>
      <c r="N1218" s="56">
        <v>14</v>
      </c>
      <c r="O1218" s="71">
        <v>211</v>
      </c>
      <c r="P1218" s="386">
        <v>178</v>
      </c>
      <c r="Q1218" s="438">
        <v>244</v>
      </c>
      <c r="R1218" s="391">
        <v>146</v>
      </c>
      <c r="S1218" s="395">
        <v>232</v>
      </c>
      <c r="T1218" s="400">
        <v>216</v>
      </c>
      <c r="U1218" s="434">
        <v>229</v>
      </c>
      <c r="V1218" s="434">
        <v>205</v>
      </c>
      <c r="W1218" s="436">
        <v>310</v>
      </c>
      <c r="X1218" s="438">
        <v>237</v>
      </c>
      <c r="Y1218" s="437"/>
      <c r="Z1218" s="365"/>
      <c r="AA1218" s="56">
        <v>14</v>
      </c>
      <c r="AB1218" s="110"/>
      <c r="AC1218" s="110"/>
      <c r="AD1218" s="397">
        <v>12</v>
      </c>
      <c r="AE1218" s="397">
        <v>273</v>
      </c>
      <c r="AF1218" s="397">
        <v>935</v>
      </c>
      <c r="AG1218" s="397">
        <v>29.2</v>
      </c>
    </row>
    <row r="1219" spans="1:33" ht="15"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f>IF(U$1229&gt;0,SUM($O1219:U1219),"")</f>
        <v>2201</v>
      </c>
      <c r="I1219" s="57">
        <f>IF(V$1229&gt;0,SUM($O1219:V1219),"")</f>
        <v>2433</v>
      </c>
      <c r="J1219" s="57">
        <f>IF(W$1229&gt;0,SUM($O1219:W1219),"")</f>
        <v>2713</v>
      </c>
      <c r="K1219" s="57">
        <f>IF(X$1229&gt;0,SUM($O1219:X1219),"")</f>
        <v>2990</v>
      </c>
      <c r="L1219" s="57" t="str">
        <f>IF(Y$1229&gt;0,SUM($O1219:Y1219),"")</f>
        <v/>
      </c>
      <c r="M1219" s="57" t="str">
        <f>IF(Z$1229&gt;0,SUM($O1219:Z1219),"")</f>
        <v/>
      </c>
      <c r="N1219" s="56">
        <v>15</v>
      </c>
      <c r="O1219" s="71">
        <v>374</v>
      </c>
      <c r="P1219" s="386">
        <v>322</v>
      </c>
      <c r="Q1219" s="438">
        <v>455</v>
      </c>
      <c r="R1219" s="391">
        <v>140</v>
      </c>
      <c r="S1219" s="395">
        <v>261</v>
      </c>
      <c r="T1219" s="400">
        <v>332</v>
      </c>
      <c r="U1219" s="434">
        <v>317</v>
      </c>
      <c r="V1219" s="434">
        <v>232</v>
      </c>
      <c r="W1219" s="436">
        <v>280</v>
      </c>
      <c r="X1219" s="438">
        <v>277</v>
      </c>
      <c r="Y1219" s="437"/>
      <c r="Z1219" s="365"/>
      <c r="AA1219" s="56">
        <v>15</v>
      </c>
      <c r="AB1219" s="110"/>
      <c r="AC1219" s="298"/>
      <c r="AD1219" s="397">
        <v>13</v>
      </c>
      <c r="AE1219" s="397">
        <v>249</v>
      </c>
      <c r="AF1219" s="397">
        <v>837</v>
      </c>
      <c r="AG1219" s="397">
        <v>29.7</v>
      </c>
    </row>
    <row r="1220" spans="1:33" ht="15"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f>IF(U$1229&gt;0,SUM($O1220:U1220),"")</f>
        <v>977</v>
      </c>
      <c r="I1220" s="57">
        <f>IF(V$1229&gt;0,SUM($O1220:V1220),"")</f>
        <v>1100</v>
      </c>
      <c r="J1220" s="57">
        <f>IF(W$1229&gt;0,SUM($O1220:W1220),"")</f>
        <v>1238</v>
      </c>
      <c r="K1220" s="57">
        <f>IF(X$1229&gt;0,SUM($O1220:X1220),"")</f>
        <v>1354</v>
      </c>
      <c r="L1220" s="57" t="str">
        <f>IF(Y$1229&gt;0,SUM($O1220:Y1220),"")</f>
        <v/>
      </c>
      <c r="M1220" s="57" t="str">
        <f>IF(Z$1229&gt;0,SUM($O1220:Z1220),"")</f>
        <v/>
      </c>
      <c r="N1220" s="56">
        <v>16</v>
      </c>
      <c r="O1220" s="71">
        <v>142</v>
      </c>
      <c r="P1220" s="386">
        <v>152</v>
      </c>
      <c r="Q1220" s="438">
        <v>155</v>
      </c>
      <c r="R1220" s="391">
        <v>56</v>
      </c>
      <c r="S1220" s="395">
        <v>170</v>
      </c>
      <c r="T1220" s="400">
        <v>159</v>
      </c>
      <c r="U1220" s="434">
        <v>143</v>
      </c>
      <c r="V1220" s="434">
        <v>123</v>
      </c>
      <c r="W1220" s="436">
        <v>138</v>
      </c>
      <c r="X1220" s="438">
        <v>116</v>
      </c>
      <c r="Y1220" s="437"/>
      <c r="Z1220" s="365"/>
      <c r="AA1220" s="56">
        <v>16</v>
      </c>
      <c r="AB1220" s="110"/>
      <c r="AC1220" s="110"/>
      <c r="AD1220" s="397">
        <v>14</v>
      </c>
      <c r="AE1220" s="397">
        <v>237</v>
      </c>
      <c r="AF1220" s="397">
        <v>290</v>
      </c>
      <c r="AG1220" s="397">
        <v>81.7</v>
      </c>
    </row>
    <row r="1221" spans="1:33" ht="15"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f>IF(U$1229&gt;0,SUM($O1221:U1221),"")</f>
        <v>981</v>
      </c>
      <c r="I1221" s="57">
        <f>IF(V$1229&gt;0,SUM($O1221:V1221),"")</f>
        <v>1104</v>
      </c>
      <c r="J1221" s="57">
        <f>IF(W$1229&gt;0,SUM($O1221:W1221),"")</f>
        <v>1235</v>
      </c>
      <c r="K1221" s="57">
        <f>IF(X$1229&gt;0,SUM($O1221:X1221),"")</f>
        <v>1365</v>
      </c>
      <c r="L1221" s="57" t="str">
        <f>IF(Y$1229&gt;0,SUM($O1221:Y1221),"")</f>
        <v/>
      </c>
      <c r="M1221" s="57" t="str">
        <f>IF(Z$1229&gt;0,SUM($O1221:Z1221),"")</f>
        <v/>
      </c>
      <c r="N1221" s="56">
        <v>17</v>
      </c>
      <c r="O1221" s="71">
        <v>143</v>
      </c>
      <c r="P1221" s="386">
        <v>103</v>
      </c>
      <c r="Q1221" s="438">
        <v>171</v>
      </c>
      <c r="R1221" s="391">
        <v>106</v>
      </c>
      <c r="S1221" s="395">
        <v>125</v>
      </c>
      <c r="T1221" s="400">
        <v>125</v>
      </c>
      <c r="U1221" s="434">
        <v>208</v>
      </c>
      <c r="V1221" s="434">
        <v>123</v>
      </c>
      <c r="W1221" s="436">
        <v>131</v>
      </c>
      <c r="X1221" s="438">
        <v>130</v>
      </c>
      <c r="Y1221" s="437"/>
      <c r="Z1221" s="366"/>
      <c r="AA1221" s="56">
        <v>17</v>
      </c>
      <c r="AB1221" s="110"/>
      <c r="AC1221" s="110"/>
      <c r="AD1221" s="397">
        <v>15</v>
      </c>
      <c r="AE1221" s="397">
        <v>277</v>
      </c>
      <c r="AF1221" s="397">
        <v>381</v>
      </c>
      <c r="AG1221" s="397">
        <v>72.7</v>
      </c>
    </row>
    <row r="1222" spans="1:33" ht="15"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f>IF(U$1229&gt;0,SUM($O1222:U1222),"")</f>
        <v>680</v>
      </c>
      <c r="I1222" s="57">
        <f>IF(V$1229&gt;0,SUM($O1222:V1222),"")</f>
        <v>756</v>
      </c>
      <c r="J1222" s="57">
        <f>IF(W$1229&gt;0,SUM($O1222:W1222),"")</f>
        <v>848</v>
      </c>
      <c r="K1222" s="57">
        <f>IF(X$1229&gt;0,SUM($O1222:X1222),"")</f>
        <v>947</v>
      </c>
      <c r="L1222" s="57" t="str">
        <f>IF(Y$1229&gt;0,SUM($O1222:Y1222),"")</f>
        <v/>
      </c>
      <c r="M1222" s="57" t="str">
        <f>IF(Z$1229&gt;0,SUM($O1222:Z1222),"")</f>
        <v/>
      </c>
      <c r="N1222" s="56">
        <v>18</v>
      </c>
      <c r="O1222" s="71">
        <v>70</v>
      </c>
      <c r="P1222" s="386">
        <v>95</v>
      </c>
      <c r="Q1222" s="438">
        <v>102</v>
      </c>
      <c r="R1222" s="391">
        <v>116</v>
      </c>
      <c r="S1222" s="395">
        <v>109</v>
      </c>
      <c r="T1222" s="400">
        <v>75</v>
      </c>
      <c r="U1222" s="434">
        <v>113</v>
      </c>
      <c r="V1222" s="434">
        <v>76</v>
      </c>
      <c r="W1222" s="436">
        <v>92</v>
      </c>
      <c r="X1222" s="438">
        <v>99</v>
      </c>
      <c r="Y1222" s="437"/>
      <c r="Z1222" s="365"/>
      <c r="AA1222" s="56">
        <v>18</v>
      </c>
      <c r="AB1222" s="110"/>
      <c r="AC1222" s="110"/>
      <c r="AD1222" s="397">
        <v>16</v>
      </c>
      <c r="AE1222" s="397">
        <v>116</v>
      </c>
      <c r="AF1222" s="397">
        <v>231</v>
      </c>
      <c r="AG1222" s="397">
        <v>50.2</v>
      </c>
    </row>
    <row r="1223" spans="1:33" ht="15"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f>IF(U$1229&gt;0,SUM($O1223:U1223),"")</f>
        <v>357</v>
      </c>
      <c r="I1223" s="57">
        <f>IF(V$1229&gt;0,SUM($O1223:V1223),"")</f>
        <v>419</v>
      </c>
      <c r="J1223" s="57">
        <f>IF(W$1229&gt;0,SUM($O1223:W1223),"")</f>
        <v>457</v>
      </c>
      <c r="K1223" s="57">
        <f>IF(X$1229&gt;0,SUM($O1223:X1223),"")</f>
        <v>491</v>
      </c>
      <c r="L1223" s="57" t="str">
        <f>IF(Y$1229&gt;0,SUM($O1223:Y1223),"")</f>
        <v/>
      </c>
      <c r="M1223" s="57" t="str">
        <f>IF(Z$1229&gt;0,SUM($O1223:Z1223),"")</f>
        <v/>
      </c>
      <c r="N1223" s="56">
        <v>19</v>
      </c>
      <c r="O1223" s="71">
        <v>30</v>
      </c>
      <c r="P1223" s="386">
        <v>31</v>
      </c>
      <c r="Q1223" s="438">
        <v>34</v>
      </c>
      <c r="R1223" s="391">
        <v>128</v>
      </c>
      <c r="S1223" s="395">
        <v>41</v>
      </c>
      <c r="T1223" s="400">
        <v>43</v>
      </c>
      <c r="U1223" s="434">
        <v>50</v>
      </c>
      <c r="V1223" s="434">
        <v>62</v>
      </c>
      <c r="W1223" s="436">
        <v>38</v>
      </c>
      <c r="X1223" s="438">
        <v>34</v>
      </c>
      <c r="Y1223" s="437"/>
      <c r="Z1223" s="365"/>
      <c r="AA1223" s="56">
        <v>19</v>
      </c>
      <c r="AB1223" s="110"/>
      <c r="AC1223" s="110"/>
      <c r="AD1223" s="397">
        <v>17</v>
      </c>
      <c r="AE1223" s="397">
        <v>130</v>
      </c>
      <c r="AF1223" s="397">
        <v>466</v>
      </c>
      <c r="AG1223" s="397">
        <v>27.9</v>
      </c>
    </row>
    <row r="1224" spans="1:33" ht="15"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f>IF(U$1229&gt;0,SUM($O1224:U1224),"")</f>
        <v>961</v>
      </c>
      <c r="I1224" s="57">
        <f>IF(V$1229&gt;0,SUM($O1224:V1224),"")</f>
        <v>1044</v>
      </c>
      <c r="J1224" s="57">
        <f>IF(W$1229&gt;0,SUM($O1224:W1224),"")</f>
        <v>1108</v>
      </c>
      <c r="K1224" s="57">
        <f>IF(X$1229&gt;0,SUM($O1224:X1224),"")</f>
        <v>1185</v>
      </c>
      <c r="L1224" s="57" t="str">
        <f>IF(Y$1229&gt;0,SUM($O1224:Y1224),"")</f>
        <v/>
      </c>
      <c r="M1224" s="57" t="str">
        <f>IF(Z$1229&gt;0,SUM($O1224:Z1224),"")</f>
        <v/>
      </c>
      <c r="N1224" s="56">
        <v>20</v>
      </c>
      <c r="O1224" s="71">
        <v>99</v>
      </c>
      <c r="P1224" s="386">
        <v>73</v>
      </c>
      <c r="Q1224" s="438">
        <v>120</v>
      </c>
      <c r="R1224" s="391">
        <v>415</v>
      </c>
      <c r="S1224" s="395">
        <v>88</v>
      </c>
      <c r="T1224" s="400">
        <v>74</v>
      </c>
      <c r="U1224" s="434">
        <v>92</v>
      </c>
      <c r="V1224" s="434">
        <v>83</v>
      </c>
      <c r="W1224" s="436">
        <v>64</v>
      </c>
      <c r="X1224" s="438">
        <v>77</v>
      </c>
      <c r="Y1224" s="437"/>
      <c r="Z1224" s="365"/>
      <c r="AA1224" s="56">
        <v>20</v>
      </c>
      <c r="AB1224" s="110"/>
      <c r="AC1224" s="110"/>
      <c r="AD1224" s="397">
        <v>18</v>
      </c>
      <c r="AE1224" s="397">
        <v>99</v>
      </c>
      <c r="AF1224" s="397">
        <v>280</v>
      </c>
      <c r="AG1224" s="397">
        <v>35.4</v>
      </c>
    </row>
    <row r="1225" spans="1:33" ht="15"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f>IF(U$1229&gt;0,SUM($O1225:U1225),"")</f>
        <v>1080</v>
      </c>
      <c r="I1225" s="57">
        <f>IF(V$1229&gt;0,SUM($O1225:V1225),"")</f>
        <v>1224</v>
      </c>
      <c r="J1225" s="57">
        <f>IF(W$1229&gt;0,SUM($O1225:W1225),"")</f>
        <v>1428</v>
      </c>
      <c r="K1225" s="57">
        <f>IF(X$1229&gt;0,SUM($O1225:X1225),"")</f>
        <v>1585</v>
      </c>
      <c r="L1225" s="57" t="str">
        <f>IF(Y$1229&gt;0,SUM($O1225:Y1225),"")</f>
        <v/>
      </c>
      <c r="M1225" s="57" t="str">
        <f>IF(Z$1229&gt;0,SUM($O1225:Z1225),"")</f>
        <v/>
      </c>
      <c r="N1225" s="56">
        <v>21</v>
      </c>
      <c r="O1225" s="71">
        <v>154</v>
      </c>
      <c r="P1225" s="386">
        <v>137</v>
      </c>
      <c r="Q1225" s="438">
        <v>190</v>
      </c>
      <c r="R1225" s="391">
        <v>91</v>
      </c>
      <c r="S1225" s="395">
        <v>171</v>
      </c>
      <c r="T1225" s="400">
        <v>151</v>
      </c>
      <c r="U1225" s="434">
        <v>186</v>
      </c>
      <c r="V1225" s="434">
        <v>144</v>
      </c>
      <c r="W1225" s="436">
        <v>204</v>
      </c>
      <c r="X1225" s="438">
        <v>157</v>
      </c>
      <c r="Y1225" s="437"/>
      <c r="Z1225" s="366"/>
      <c r="AA1225" s="56">
        <v>21</v>
      </c>
      <c r="AB1225" s="110"/>
      <c r="AC1225" s="110"/>
      <c r="AD1225" s="397">
        <v>19</v>
      </c>
      <c r="AE1225" s="397">
        <v>34</v>
      </c>
      <c r="AF1225" s="397">
        <v>132</v>
      </c>
      <c r="AG1225" s="397">
        <v>25.8</v>
      </c>
    </row>
    <row r="1226" spans="1:33" ht="15"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f>IF(U$1229&gt;0,SUM($O1226:U1226),"")</f>
        <v>2149</v>
      </c>
      <c r="I1226" s="57">
        <f>IF(V$1229&gt;0,SUM($O1226:V1226),"")</f>
        <v>2448</v>
      </c>
      <c r="J1226" s="57">
        <f>IF(W$1229&gt;0,SUM($O1226:W1226),"")</f>
        <v>2768</v>
      </c>
      <c r="K1226" s="57">
        <f>IF(X$1229&gt;0,SUM($O1226:X1226),"")</f>
        <v>3123</v>
      </c>
      <c r="L1226" s="57" t="str">
        <f>IF(Y$1229&gt;0,SUM($O1226:Y1226),"")</f>
        <v/>
      </c>
      <c r="M1226" s="57" t="str">
        <f>IF(Z$1229&gt;0,SUM($O1226:Z1226),"")</f>
        <v/>
      </c>
      <c r="N1226" s="56">
        <v>22</v>
      </c>
      <c r="O1226" s="71">
        <v>314</v>
      </c>
      <c r="P1226" s="386">
        <v>296</v>
      </c>
      <c r="Q1226" s="438">
        <v>349</v>
      </c>
      <c r="R1226" s="391">
        <v>132</v>
      </c>
      <c r="S1226" s="395">
        <v>387</v>
      </c>
      <c r="T1226" s="400">
        <v>357</v>
      </c>
      <c r="U1226" s="434">
        <v>314</v>
      </c>
      <c r="V1226" s="434">
        <v>299</v>
      </c>
      <c r="W1226" s="436">
        <v>320</v>
      </c>
      <c r="X1226" s="438">
        <v>355</v>
      </c>
      <c r="Y1226" s="437"/>
      <c r="Z1226" s="365"/>
      <c r="AA1226" s="56">
        <v>22</v>
      </c>
      <c r="AB1226" s="110"/>
      <c r="AC1226" s="110"/>
      <c r="AD1226" s="397">
        <v>20</v>
      </c>
      <c r="AE1226" s="397">
        <v>77</v>
      </c>
      <c r="AF1226" s="397">
        <v>294</v>
      </c>
      <c r="AG1226" s="397">
        <v>26.2</v>
      </c>
    </row>
    <row r="1227" spans="1:33" ht="15"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f>IF(U$1229&gt;0,SUM($O1227:U1227),"")</f>
        <v>2420</v>
      </c>
      <c r="I1227" s="57">
        <f>IF(V$1229&gt;0,SUM($O1227:V1227),"")</f>
        <v>2766</v>
      </c>
      <c r="J1227" s="57">
        <f>IF(W$1229&gt;0,SUM($O1227:W1227),"")</f>
        <v>3194</v>
      </c>
      <c r="K1227" s="57">
        <f>IF(X$1229&gt;0,SUM($O1227:X1227),"")</f>
        <v>3615</v>
      </c>
      <c r="L1227" s="57" t="str">
        <f>IF(Y$1229&gt;0,SUM($O1227:Y1227),"")</f>
        <v/>
      </c>
      <c r="M1227" s="57" t="str">
        <f>IF(Z$1229&gt;0,SUM($O1227:Z1227),"")</f>
        <v/>
      </c>
      <c r="N1227" s="56">
        <v>23</v>
      </c>
      <c r="O1227" s="71">
        <v>412</v>
      </c>
      <c r="P1227" s="386">
        <v>396</v>
      </c>
      <c r="Q1227" s="71">
        <v>393</v>
      </c>
      <c r="R1227" s="391">
        <v>101</v>
      </c>
      <c r="S1227" s="395">
        <v>385</v>
      </c>
      <c r="T1227" s="400">
        <v>340</v>
      </c>
      <c r="U1227" s="434">
        <v>393</v>
      </c>
      <c r="V1227" s="434">
        <v>346</v>
      </c>
      <c r="W1227" s="436">
        <v>428</v>
      </c>
      <c r="X1227" s="438">
        <v>421</v>
      </c>
      <c r="Y1227" s="437"/>
      <c r="Z1227" s="365"/>
      <c r="AA1227" s="56">
        <v>23</v>
      </c>
      <c r="AB1227" s="110"/>
      <c r="AC1227" s="110"/>
      <c r="AD1227" s="397">
        <v>21</v>
      </c>
      <c r="AE1227" s="397">
        <v>157</v>
      </c>
      <c r="AF1227" s="397">
        <v>455</v>
      </c>
      <c r="AG1227" s="397">
        <v>34.5</v>
      </c>
    </row>
    <row r="1228" spans="1:33" ht="15"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f>IF(U$1229&gt;0,SUM($O1228:U1228),"")</f>
        <v>1030</v>
      </c>
      <c r="I1228" s="57">
        <f>IF(V$1229&gt;0,SUM($O1228:V1228),"")</f>
        <v>1141</v>
      </c>
      <c r="J1228" s="57">
        <f>IF(W$1229&gt;0,SUM($O1228:W1228),"")</f>
        <v>1235</v>
      </c>
      <c r="K1228" s="57">
        <f>IF(X$1229&gt;0,SUM($O1228:X1228),"")</f>
        <v>1342</v>
      </c>
      <c r="L1228" s="57" t="str">
        <f>IF(Y$1229&gt;0,SUM($O1228:Y1228),"")</f>
        <v/>
      </c>
      <c r="M1228" s="57" t="str">
        <f>IF(Z$1229&gt;0,SUM($O1228:Z1228),"")</f>
        <v/>
      </c>
      <c r="N1228" s="56">
        <v>24</v>
      </c>
      <c r="O1228" s="71">
        <v>132</v>
      </c>
      <c r="P1228" s="386">
        <v>117</v>
      </c>
      <c r="Q1228" s="71">
        <v>141</v>
      </c>
      <c r="R1228" s="391">
        <v>294</v>
      </c>
      <c r="S1228" s="395">
        <v>123</v>
      </c>
      <c r="T1228" s="400">
        <v>103</v>
      </c>
      <c r="U1228" s="434">
        <v>120</v>
      </c>
      <c r="V1228" s="434">
        <v>111</v>
      </c>
      <c r="W1228" s="436">
        <v>94</v>
      </c>
      <c r="X1228" s="438">
        <v>107</v>
      </c>
      <c r="Y1228" s="437"/>
      <c r="Z1228" s="365"/>
      <c r="AA1228" s="56">
        <v>24</v>
      </c>
      <c r="AB1228" s="110"/>
      <c r="AC1228" s="110"/>
      <c r="AD1228" s="397">
        <v>22</v>
      </c>
      <c r="AE1228" s="397">
        <v>355</v>
      </c>
      <c r="AF1228" s="397">
        <v>909</v>
      </c>
      <c r="AG1228" s="397">
        <v>39.1</v>
      </c>
    </row>
    <row r="1229" spans="1:33" ht="15" x14ac:dyDescent="0.25">
      <c r="A1229" s="72" t="s">
        <v>2</v>
      </c>
      <c r="B1229" s="62">
        <f>SUM(B1205:B1228)</f>
        <v>3692</v>
      </c>
      <c r="C1229" s="62">
        <f t="shared" ref="C1229:M1229" si="31">SUM(C1205:C1228)</f>
        <v>7218</v>
      </c>
      <c r="D1229" s="62">
        <f t="shared" si="31"/>
        <v>11488</v>
      </c>
      <c r="E1229" s="62">
        <f>SUM(E1205:E1228)</f>
        <v>15900</v>
      </c>
      <c r="F1229" s="62">
        <f>SUM(F1205:F1228)</f>
        <v>19693</v>
      </c>
      <c r="G1229" s="62">
        <f t="shared" si="31"/>
        <v>23266</v>
      </c>
      <c r="H1229" s="62">
        <f t="shared" si="31"/>
        <v>27168</v>
      </c>
      <c r="I1229" s="62">
        <f t="shared" si="31"/>
        <v>30462</v>
      </c>
      <c r="J1229" s="62">
        <f t="shared" si="31"/>
        <v>33970</v>
      </c>
      <c r="K1229" s="62">
        <f t="shared" si="31"/>
        <v>37728</v>
      </c>
      <c r="L1229" s="62">
        <f t="shared" si="31"/>
        <v>0</v>
      </c>
      <c r="M1229" s="62">
        <f t="shared" si="31"/>
        <v>0</v>
      </c>
      <c r="N1229" s="72" t="s">
        <v>2</v>
      </c>
      <c r="O1229" s="62">
        <f t="shared" ref="O1229:T1229" si="32">SUM(O1205:O1228)</f>
        <v>3692</v>
      </c>
      <c r="P1229" s="62">
        <f t="shared" si="32"/>
        <v>3526</v>
      </c>
      <c r="Q1229" s="62">
        <f t="shared" si="32"/>
        <v>4270</v>
      </c>
      <c r="R1229" s="62">
        <f t="shared" si="32"/>
        <v>4412</v>
      </c>
      <c r="S1229" s="62">
        <f t="shared" si="32"/>
        <v>3793</v>
      </c>
      <c r="T1229" s="62">
        <f t="shared" si="32"/>
        <v>3573</v>
      </c>
      <c r="U1229" s="62">
        <f t="shared" ref="U1229:Z1229" si="33">SUM(U1205:U1228)</f>
        <v>3902</v>
      </c>
      <c r="V1229" s="62">
        <f t="shared" si="33"/>
        <v>3294</v>
      </c>
      <c r="W1229" s="62">
        <f t="shared" si="33"/>
        <v>3508</v>
      </c>
      <c r="X1229" s="62">
        <f t="shared" si="33"/>
        <v>3758</v>
      </c>
      <c r="Y1229" s="62">
        <f t="shared" si="33"/>
        <v>0</v>
      </c>
      <c r="Z1229" s="62">
        <f t="shared" si="33"/>
        <v>0</v>
      </c>
      <c r="AA1229" s="72" t="s">
        <v>2</v>
      </c>
      <c r="AB1229" s="68"/>
      <c r="AC1229" s="110"/>
      <c r="AD1229" s="397">
        <v>23</v>
      </c>
      <c r="AE1229" s="397">
        <v>421</v>
      </c>
      <c r="AF1229" s="397">
        <v>846</v>
      </c>
      <c r="AG1229" s="397">
        <v>49.8</v>
      </c>
    </row>
    <row r="1230" spans="1:33" ht="15" x14ac:dyDescent="0.25">
      <c r="A1230" s="45"/>
      <c r="B1230" s="63"/>
      <c r="C1230" s="63"/>
      <c r="D1230" s="63"/>
      <c r="E1230" s="63"/>
      <c r="F1230" s="63"/>
      <c r="G1230" s="63"/>
      <c r="H1230" s="63"/>
      <c r="I1230" s="63"/>
      <c r="J1230" s="63"/>
      <c r="K1230" s="63"/>
      <c r="L1230" s="63">
        <f>L1229-K1229</f>
        <v>-37728</v>
      </c>
      <c r="M1230" s="63"/>
      <c r="N1230" s="45"/>
      <c r="O1230" s="380"/>
      <c r="P1230" s="380"/>
      <c r="Q1230" s="380"/>
      <c r="R1230" s="380"/>
      <c r="S1230" s="380"/>
      <c r="T1230" s="380"/>
      <c r="U1230" s="380"/>
      <c r="V1230" s="380"/>
      <c r="W1230" s="118"/>
      <c r="X1230" s="380"/>
      <c r="Y1230" s="118"/>
      <c r="Z1230" s="118"/>
      <c r="AA1230" s="45"/>
      <c r="AC1230" s="110"/>
      <c r="AD1230" s="397">
        <v>24</v>
      </c>
      <c r="AE1230" s="397">
        <v>107</v>
      </c>
      <c r="AF1230" s="397">
        <v>281</v>
      </c>
      <c r="AG1230" s="397">
        <v>38.1</v>
      </c>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5" x14ac:dyDescent="0.25">
      <c r="A1233" s="45"/>
      <c r="B1233" s="86"/>
      <c r="N1233" s="45"/>
      <c r="O1233" s="86"/>
      <c r="AA1233" s="45"/>
      <c r="AC1233" s="110"/>
      <c r="AD1233" s="397"/>
      <c r="AE1233" s="397"/>
      <c r="AF1233" s="397"/>
    </row>
    <row r="1234" spans="1:32" s="298" customForma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f>IF(U$1259&gt;0,SUM($O1235:U1235),"")</f>
        <v>2982</v>
      </c>
      <c r="I1235" s="57">
        <f>IF(V$1259&gt;0,SUM($O1235:V1235),"")</f>
        <v>3377</v>
      </c>
      <c r="J1235" s="57">
        <f>IF(W$1259&gt;0,SUM($O1235:W1235),"")</f>
        <v>3622</v>
      </c>
      <c r="K1235" s="57">
        <f>IF(X$1259&gt;0,SUM($O1235:X1235),"")</f>
        <v>3963</v>
      </c>
      <c r="L1235" s="57" t="str">
        <f>IF(Y$1259&gt;0,SUM($O1235:Y1235),"")</f>
        <v/>
      </c>
      <c r="M1235" s="57" t="str">
        <f>IF(Z$1259&gt;0,SUM($O1235:Z1235),"")</f>
        <v/>
      </c>
      <c r="N1235" s="65">
        <v>1</v>
      </c>
      <c r="O1235" s="297">
        <v>417</v>
      </c>
      <c r="P1235" s="386">
        <v>359</v>
      </c>
      <c r="Q1235" s="438">
        <v>409</v>
      </c>
      <c r="R1235" s="391">
        <v>574</v>
      </c>
      <c r="S1235" s="395">
        <v>414</v>
      </c>
      <c r="T1235" s="402">
        <v>419</v>
      </c>
      <c r="U1235" s="434">
        <v>390</v>
      </c>
      <c r="V1235" s="434">
        <v>395</v>
      </c>
      <c r="W1235" s="434">
        <v>245</v>
      </c>
      <c r="X1235" s="438">
        <v>341</v>
      </c>
      <c r="Y1235" s="362"/>
      <c r="Z1235" s="367"/>
      <c r="AA1235" s="65">
        <v>1</v>
      </c>
    </row>
    <row r="1236" spans="1:32" ht="15"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f>IF(U$1259&gt;0,SUM($O1236:U1236),"")</f>
        <v>2813</v>
      </c>
      <c r="I1236" s="57">
        <f>IF(V$1259&gt;0,SUM($O1236:V1236),"")</f>
        <v>3145</v>
      </c>
      <c r="J1236" s="57">
        <f>IF(W$1259&gt;0,SUM($O1236:W1236),"")</f>
        <v>3388</v>
      </c>
      <c r="K1236" s="57">
        <f>IF(X$1259&gt;0,SUM($O1236:X1236),"")</f>
        <v>3692</v>
      </c>
      <c r="L1236" s="57" t="str">
        <f>IF(Y$1259&gt;0,SUM($O1236:Y1236),"")</f>
        <v/>
      </c>
      <c r="M1236" s="57" t="str">
        <f>IF(Z$1259&gt;0,SUM($O1236:Z1236),"")</f>
        <v/>
      </c>
      <c r="N1236" s="65">
        <v>2</v>
      </c>
      <c r="O1236" s="71">
        <v>326</v>
      </c>
      <c r="P1236" s="386">
        <v>286</v>
      </c>
      <c r="Q1236" s="438">
        <v>294</v>
      </c>
      <c r="R1236" s="391">
        <v>914</v>
      </c>
      <c r="S1236" s="395">
        <v>328</v>
      </c>
      <c r="T1236" s="402">
        <v>326</v>
      </c>
      <c r="U1236" s="434">
        <v>339</v>
      </c>
      <c r="V1236" s="434">
        <v>332</v>
      </c>
      <c r="W1236" s="434">
        <v>243</v>
      </c>
      <c r="X1236" s="438">
        <v>304</v>
      </c>
      <c r="Y1236" s="362"/>
      <c r="Z1236" s="367"/>
      <c r="AA1236" s="65">
        <v>2</v>
      </c>
    </row>
    <row r="1237" spans="1:32" ht="15"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f>IF(U$1259&gt;0,SUM($O1237:U1237),"")</f>
        <v>1781</v>
      </c>
      <c r="I1237" s="57">
        <f>IF(V$1259&gt;0,SUM($O1237:V1237),"")</f>
        <v>1932</v>
      </c>
      <c r="J1237" s="57">
        <f>IF(W$1259&gt;0,SUM($O1237:W1237),"")</f>
        <v>2080</v>
      </c>
      <c r="K1237" s="57">
        <f>IF(X$1259&gt;0,SUM($O1237:X1237),"")</f>
        <v>2276</v>
      </c>
      <c r="L1237" s="57" t="str">
        <f>IF(Y$1259&gt;0,SUM($O1237:Y1237),"")</f>
        <v/>
      </c>
      <c r="M1237" s="57" t="str">
        <f>IF(Z$1259&gt;0,SUM($O1237:Z1237),"")</f>
        <v/>
      </c>
      <c r="N1237" s="65">
        <v>3</v>
      </c>
      <c r="O1237" s="71">
        <v>191</v>
      </c>
      <c r="P1237" s="386">
        <v>201</v>
      </c>
      <c r="Q1237" s="438">
        <v>197</v>
      </c>
      <c r="R1237" s="391">
        <v>693</v>
      </c>
      <c r="S1237" s="395">
        <v>166</v>
      </c>
      <c r="T1237" s="402">
        <v>170</v>
      </c>
      <c r="U1237" s="434">
        <v>163</v>
      </c>
      <c r="V1237" s="434">
        <v>151</v>
      </c>
      <c r="W1237" s="434">
        <v>148</v>
      </c>
      <c r="X1237" s="438">
        <v>196</v>
      </c>
      <c r="Y1237" s="362"/>
      <c r="Z1237" s="367"/>
      <c r="AA1237" s="65">
        <v>3</v>
      </c>
    </row>
    <row r="1238" spans="1:32" ht="15"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f>IF(U$1259&gt;0,SUM($O1238:U1238),"")</f>
        <v>2381</v>
      </c>
      <c r="I1238" s="57">
        <f>IF(V$1259&gt;0,SUM($O1238:V1238),"")</f>
        <v>2665</v>
      </c>
      <c r="J1238" s="57">
        <f>IF(W$1259&gt;0,SUM($O1238:W1238),"")</f>
        <v>2926</v>
      </c>
      <c r="K1238" s="57">
        <f>IF(X$1259&gt;0,SUM($O1238:X1238),"")</f>
        <v>3207</v>
      </c>
      <c r="L1238" s="57" t="str">
        <f>IF(Y$1259&gt;0,SUM($O1238:Y1238),"")</f>
        <v/>
      </c>
      <c r="M1238" s="57" t="str">
        <f>IF(Z$1259&gt;0,SUM($O1238:Z1238),"")</f>
        <v/>
      </c>
      <c r="N1238" s="65">
        <v>4</v>
      </c>
      <c r="O1238" s="71">
        <v>284</v>
      </c>
      <c r="P1238" s="386">
        <v>337</v>
      </c>
      <c r="Q1238" s="438">
        <v>382</v>
      </c>
      <c r="R1238" s="391">
        <v>181</v>
      </c>
      <c r="S1238" s="395">
        <v>424</v>
      </c>
      <c r="T1238" s="402">
        <v>397</v>
      </c>
      <c r="U1238" s="434">
        <v>376</v>
      </c>
      <c r="V1238" s="434">
        <v>284</v>
      </c>
      <c r="W1238" s="434">
        <v>261</v>
      </c>
      <c r="X1238" s="438">
        <v>281</v>
      </c>
      <c r="Y1238" s="362"/>
      <c r="Z1238" s="367"/>
      <c r="AA1238" s="65">
        <v>4</v>
      </c>
    </row>
    <row r="1239" spans="1:32" ht="15"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f>IF(U$1259&gt;0,SUM($O1239:U1239),"")</f>
        <v>2096</v>
      </c>
      <c r="I1239" s="57">
        <f>IF(V$1259&gt;0,SUM($O1239:V1239),"")</f>
        <v>2388</v>
      </c>
      <c r="J1239" s="57">
        <f>IF(W$1259&gt;0,SUM($O1239:W1239),"")</f>
        <v>2640</v>
      </c>
      <c r="K1239" s="57">
        <f>IF(X$1259&gt;0,SUM($O1239:X1239),"")</f>
        <v>2954</v>
      </c>
      <c r="L1239" s="57" t="str">
        <f>IF(Y$1259&gt;0,SUM($O1239:Y1239),"")</f>
        <v/>
      </c>
      <c r="M1239" s="57" t="str">
        <f>IF(Z$1259&gt;0,SUM($O1239:Z1239),"")</f>
        <v/>
      </c>
      <c r="N1239" s="65">
        <v>5</v>
      </c>
      <c r="O1239" s="71">
        <v>334</v>
      </c>
      <c r="P1239" s="386">
        <v>328</v>
      </c>
      <c r="Q1239" s="297">
        <v>376</v>
      </c>
      <c r="R1239" s="391">
        <v>116</v>
      </c>
      <c r="S1239" s="395">
        <v>344</v>
      </c>
      <c r="T1239" s="402">
        <v>265</v>
      </c>
      <c r="U1239" s="434">
        <v>333</v>
      </c>
      <c r="V1239" s="434">
        <v>292</v>
      </c>
      <c r="W1239" s="434">
        <v>252</v>
      </c>
      <c r="X1239" s="438">
        <v>314</v>
      </c>
      <c r="Y1239" s="362"/>
      <c r="Z1239" s="367"/>
      <c r="AA1239" s="65">
        <v>5</v>
      </c>
    </row>
    <row r="1240" spans="1:32" ht="15"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f>IF(U$1259&gt;0,SUM($O1240:U1240),"")</f>
        <v>1551</v>
      </c>
      <c r="I1240" s="57">
        <f>IF(V$1259&gt;0,SUM($O1240:V1240),"")</f>
        <v>1747</v>
      </c>
      <c r="J1240" s="57">
        <f>IF(W$1259&gt;0,SUM($O1240:W1240),"")</f>
        <v>1925</v>
      </c>
      <c r="K1240" s="57">
        <f>IF(X$1259&gt;0,SUM($O1240:X1240),"")</f>
        <v>2139</v>
      </c>
      <c r="L1240" s="57" t="str">
        <f>IF(Y$1259&gt;0,SUM($O1240:Y1240),"")</f>
        <v/>
      </c>
      <c r="M1240" s="57" t="str">
        <f>IF(Z$1259&gt;0,SUM($O1240:Z1240),"")</f>
        <v/>
      </c>
      <c r="N1240" s="65">
        <v>6</v>
      </c>
      <c r="O1240" s="71">
        <v>216</v>
      </c>
      <c r="P1240" s="386">
        <v>233</v>
      </c>
      <c r="Q1240" s="438">
        <v>244</v>
      </c>
      <c r="R1240" s="391">
        <v>163</v>
      </c>
      <c r="S1240" s="395">
        <v>235</v>
      </c>
      <c r="T1240" s="402">
        <v>232</v>
      </c>
      <c r="U1240" s="434">
        <v>228</v>
      </c>
      <c r="V1240" s="434">
        <v>196</v>
      </c>
      <c r="W1240" s="434">
        <v>178</v>
      </c>
      <c r="X1240" s="438">
        <v>214</v>
      </c>
      <c r="Y1240" s="362"/>
      <c r="Z1240" s="367"/>
      <c r="AA1240" s="65">
        <v>6</v>
      </c>
    </row>
    <row r="1241" spans="1:32" ht="15"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f>IF(U$1259&gt;0,SUM($O1241:U1241),"")</f>
        <v>1470</v>
      </c>
      <c r="I1241" s="57">
        <f>IF(V$1259&gt;0,SUM($O1241:V1241),"")</f>
        <v>1569</v>
      </c>
      <c r="J1241" s="57">
        <f>IF(W$1259&gt;0,SUM($O1241:W1241),"")</f>
        <v>1665</v>
      </c>
      <c r="K1241" s="57">
        <f>IF(X$1259&gt;0,SUM($O1241:X1241),"")</f>
        <v>1822</v>
      </c>
      <c r="L1241" s="57" t="str">
        <f>IF(Y$1259&gt;0,SUM($O1241:Y1241),"")</f>
        <v/>
      </c>
      <c r="M1241" s="57" t="str">
        <f>IF(Z$1259&gt;0,SUM($O1241:Z1241),"")</f>
        <v/>
      </c>
      <c r="N1241" s="65">
        <v>7</v>
      </c>
      <c r="O1241" s="71">
        <v>129</v>
      </c>
      <c r="P1241" s="386">
        <v>111</v>
      </c>
      <c r="Q1241" s="438">
        <v>147</v>
      </c>
      <c r="R1241" s="391">
        <v>643</v>
      </c>
      <c r="S1241" s="395">
        <v>178</v>
      </c>
      <c r="T1241" s="402">
        <v>129</v>
      </c>
      <c r="U1241" s="434">
        <v>133</v>
      </c>
      <c r="V1241" s="434">
        <v>99</v>
      </c>
      <c r="W1241" s="434">
        <v>96</v>
      </c>
      <c r="X1241" s="438">
        <v>157</v>
      </c>
      <c r="Y1241" s="362"/>
      <c r="Z1241" s="367"/>
      <c r="AA1241" s="65">
        <v>7</v>
      </c>
    </row>
    <row r="1242" spans="1:32" ht="15"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f>IF(U$1259&gt;0,SUM($O1242:U1242),"")</f>
        <v>5420</v>
      </c>
      <c r="I1242" s="57">
        <f>IF(V$1259&gt;0,SUM($O1242:V1242),"")</f>
        <v>5941</v>
      </c>
      <c r="J1242" s="57">
        <f>IF(W$1259&gt;0,SUM($O1242:W1242),"")</f>
        <v>6468</v>
      </c>
      <c r="K1242" s="57">
        <f>IF(X$1259&gt;0,SUM($O1242:X1242),"")</f>
        <v>7174</v>
      </c>
      <c r="L1242" s="57" t="str">
        <f>IF(Y$1259&gt;0,SUM($O1242:Y1242),"")</f>
        <v/>
      </c>
      <c r="M1242" s="57" t="str">
        <f>IF(Z$1259&gt;0,SUM($O1242:Z1242),"")</f>
        <v/>
      </c>
      <c r="N1242" s="65">
        <v>8</v>
      </c>
      <c r="O1242" s="71">
        <v>917</v>
      </c>
      <c r="P1242" s="386">
        <v>844</v>
      </c>
      <c r="Q1242" s="438">
        <v>1074</v>
      </c>
      <c r="R1242" s="391">
        <v>381</v>
      </c>
      <c r="S1242" s="395">
        <v>769</v>
      </c>
      <c r="T1242" s="402">
        <v>713</v>
      </c>
      <c r="U1242" s="434">
        <v>722</v>
      </c>
      <c r="V1242" s="434">
        <v>521</v>
      </c>
      <c r="W1242" s="434">
        <v>527</v>
      </c>
      <c r="X1242" s="438">
        <v>706</v>
      </c>
      <c r="Y1242" s="362"/>
      <c r="Z1242" s="367"/>
      <c r="AA1242" s="65">
        <v>8</v>
      </c>
    </row>
    <row r="1243" spans="1:32" ht="15"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f>IF(U$1259&gt;0,SUM($O1243:U1243),"")</f>
        <v>821</v>
      </c>
      <c r="I1243" s="57">
        <f>IF(V$1259&gt;0,SUM($O1243:V1243),"")</f>
        <v>962</v>
      </c>
      <c r="J1243" s="57">
        <f>IF(W$1259&gt;0,SUM($O1243:W1243),"")</f>
        <v>1221</v>
      </c>
      <c r="K1243" s="57">
        <f>IF(X$1259&gt;0,SUM($O1243:X1243),"")</f>
        <v>2408</v>
      </c>
      <c r="L1243" s="57" t="str">
        <f>IF(Y$1259&gt;0,SUM($O1243:Y1243),"")</f>
        <v/>
      </c>
      <c r="M1243" s="57" t="str">
        <f>IF(Z$1259&gt;0,SUM($O1243:Z1243),"")</f>
        <v/>
      </c>
      <c r="N1243" s="65">
        <v>9</v>
      </c>
      <c r="O1243" s="71">
        <v>77</v>
      </c>
      <c r="P1243" s="386">
        <v>63</v>
      </c>
      <c r="Q1243" s="438">
        <v>75</v>
      </c>
      <c r="R1243" s="391">
        <v>287</v>
      </c>
      <c r="S1243" s="395">
        <v>97</v>
      </c>
      <c r="T1243" s="402">
        <v>102</v>
      </c>
      <c r="U1243" s="434">
        <v>120</v>
      </c>
      <c r="V1243" s="434">
        <v>141</v>
      </c>
      <c r="W1243" s="434">
        <v>259</v>
      </c>
      <c r="X1243" s="438">
        <v>1187</v>
      </c>
      <c r="Y1243" s="362"/>
      <c r="Z1243" s="367"/>
      <c r="AA1243" s="65">
        <v>9</v>
      </c>
    </row>
    <row r="1244" spans="1:32" ht="15"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f>IF(U$1259&gt;0,SUM($O1244:U1244),"")</f>
        <v>2377</v>
      </c>
      <c r="I1244" s="57">
        <f>IF(V$1259&gt;0,SUM($O1244:V1244),"")</f>
        <v>2841</v>
      </c>
      <c r="J1244" s="57">
        <f>IF(W$1259&gt;0,SUM($O1244:W1244),"")</f>
        <v>3311</v>
      </c>
      <c r="K1244" s="57">
        <f>IF(X$1259&gt;0,SUM($O1244:X1244),"")</f>
        <v>3745</v>
      </c>
      <c r="L1244" s="57" t="str">
        <f>IF(Y$1259&gt;0,SUM($O1244:Y1244),"")</f>
        <v/>
      </c>
      <c r="M1244" s="57" t="str">
        <f>IF(Z$1259&gt;0,SUM($O1244:Z1244),"")</f>
        <v/>
      </c>
      <c r="N1244" s="65">
        <v>10</v>
      </c>
      <c r="O1244" s="71">
        <v>290</v>
      </c>
      <c r="P1244" s="386">
        <v>347</v>
      </c>
      <c r="Q1244" s="438">
        <v>371</v>
      </c>
      <c r="R1244" s="391">
        <v>292</v>
      </c>
      <c r="S1244" s="395">
        <v>133</v>
      </c>
      <c r="T1244" s="402">
        <v>300</v>
      </c>
      <c r="U1244" s="434">
        <v>644</v>
      </c>
      <c r="V1244" s="434">
        <v>464</v>
      </c>
      <c r="W1244" s="434">
        <v>470</v>
      </c>
      <c r="X1244" s="438">
        <v>434</v>
      </c>
      <c r="Y1244" s="362"/>
      <c r="Z1244" s="367"/>
      <c r="AA1244" s="65">
        <v>10</v>
      </c>
    </row>
    <row r="1245" spans="1:32" ht="15"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f>IF(U$1259&gt;0,SUM($O1245:U1245),"")</f>
        <v>3514</v>
      </c>
      <c r="I1245" s="57">
        <f>IF(V$1259&gt;0,SUM($O1245:V1245),"")</f>
        <v>3960</v>
      </c>
      <c r="J1245" s="57">
        <f>IF(W$1259&gt;0,SUM($O1245:W1245),"")</f>
        <v>4374</v>
      </c>
      <c r="K1245" s="57">
        <f>IF(X$1259&gt;0,SUM($O1245:X1245),"")</f>
        <v>4798</v>
      </c>
      <c r="L1245" s="57" t="str">
        <f>IF(Y$1259&gt;0,SUM($O1245:Y1245),"")</f>
        <v/>
      </c>
      <c r="M1245" s="57" t="str">
        <f>IF(Z$1259&gt;0,SUM($O1245:Z1245),"")</f>
        <v/>
      </c>
      <c r="N1245" s="65">
        <v>11</v>
      </c>
      <c r="O1245" s="71">
        <v>672</v>
      </c>
      <c r="P1245" s="386">
        <v>441</v>
      </c>
      <c r="Q1245" s="438">
        <v>518</v>
      </c>
      <c r="R1245" s="391">
        <v>467</v>
      </c>
      <c r="S1245" s="395">
        <v>502</v>
      </c>
      <c r="T1245" s="402">
        <v>491</v>
      </c>
      <c r="U1245" s="434">
        <v>423</v>
      </c>
      <c r="V1245" s="434">
        <v>446</v>
      </c>
      <c r="W1245" s="434">
        <v>414</v>
      </c>
      <c r="X1245" s="438">
        <v>424</v>
      </c>
      <c r="Y1245" s="362"/>
      <c r="Z1245" s="367"/>
      <c r="AA1245" s="65">
        <v>11</v>
      </c>
    </row>
    <row r="1246" spans="1:32" ht="15"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f>IF(U$1259&gt;0,SUM($O1246:U1246),"")</f>
        <v>7076</v>
      </c>
      <c r="I1246" s="57">
        <f>IF(V$1259&gt;0,SUM($O1246:V1246),"")</f>
        <v>7927</v>
      </c>
      <c r="J1246" s="57">
        <f>IF(W$1259&gt;0,SUM($O1246:W1246),"")</f>
        <v>8754</v>
      </c>
      <c r="K1246" s="57">
        <f>IF(X$1259&gt;0,SUM($O1246:X1246),"")</f>
        <v>9689</v>
      </c>
      <c r="L1246" s="57" t="str">
        <f>IF(Y$1259&gt;0,SUM($O1246:Y1246),"")</f>
        <v/>
      </c>
      <c r="M1246" s="57" t="str">
        <f>IF(Z$1259&gt;0,SUM($O1246:Z1246),"")</f>
        <v/>
      </c>
      <c r="N1246" s="65">
        <v>12</v>
      </c>
      <c r="O1246" s="71">
        <v>988</v>
      </c>
      <c r="P1246" s="386">
        <v>978</v>
      </c>
      <c r="Q1246" s="438">
        <v>1012</v>
      </c>
      <c r="R1246" s="391">
        <v>863</v>
      </c>
      <c r="S1246" s="395">
        <v>1007</v>
      </c>
      <c r="T1246" s="402">
        <v>1142</v>
      </c>
      <c r="U1246" s="434">
        <v>1086</v>
      </c>
      <c r="V1246" s="434">
        <v>851</v>
      </c>
      <c r="W1246" s="434">
        <v>827</v>
      </c>
      <c r="X1246" s="438">
        <v>935</v>
      </c>
      <c r="Y1246" s="362"/>
      <c r="Z1246" s="367"/>
      <c r="AA1246" s="65">
        <v>12</v>
      </c>
    </row>
    <row r="1247" spans="1:32" ht="15"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f>IF(U$1259&gt;0,SUM($O1247:U1247),"")</f>
        <v>4450</v>
      </c>
      <c r="I1247" s="57">
        <f>IF(V$1259&gt;0,SUM($O1247:V1247),"")</f>
        <v>4794</v>
      </c>
      <c r="J1247" s="57">
        <f>IF(W$1259&gt;0,SUM($O1247:W1247),"")</f>
        <v>5173</v>
      </c>
      <c r="K1247" s="57">
        <f>IF(X$1259&gt;0,SUM($O1247:X1247),"")</f>
        <v>6010</v>
      </c>
      <c r="L1247" s="57" t="str">
        <f>IF(Y$1259&gt;0,SUM($O1247:Y1247),"")</f>
        <v/>
      </c>
      <c r="M1247" s="57" t="str">
        <f>IF(Z$1259&gt;0,SUM($O1247:Z1247),"")</f>
        <v/>
      </c>
      <c r="N1247" s="65">
        <v>13</v>
      </c>
      <c r="O1247" s="71">
        <v>474</v>
      </c>
      <c r="P1247" s="386">
        <v>603</v>
      </c>
      <c r="Q1247" s="438">
        <v>973</v>
      </c>
      <c r="R1247" s="391">
        <v>875</v>
      </c>
      <c r="S1247" s="395">
        <v>741</v>
      </c>
      <c r="T1247" s="402">
        <v>388</v>
      </c>
      <c r="U1247" s="434">
        <v>396</v>
      </c>
      <c r="V1247" s="434">
        <v>344</v>
      </c>
      <c r="W1247" s="434">
        <v>379</v>
      </c>
      <c r="X1247" s="438">
        <v>837</v>
      </c>
      <c r="Y1247" s="362"/>
      <c r="Z1247" s="367"/>
      <c r="AA1247" s="65">
        <v>13</v>
      </c>
    </row>
    <row r="1248" spans="1:32" ht="15"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f>IF(U$1259&gt;0,SUM($O1248:U1248),"")</f>
        <v>2392</v>
      </c>
      <c r="I1248" s="57">
        <f>IF(V$1259&gt;0,SUM($O1248:V1248),"")</f>
        <v>2727</v>
      </c>
      <c r="J1248" s="57">
        <f>IF(W$1259&gt;0,SUM($O1248:W1248),"")</f>
        <v>3120</v>
      </c>
      <c r="K1248" s="57">
        <f>IF(X$1259&gt;0,SUM($O1248:X1248),"")</f>
        <v>3410</v>
      </c>
      <c r="L1248" s="57" t="str">
        <f>IF(Y$1259&gt;0,SUM($O1248:Y1248),"")</f>
        <v/>
      </c>
      <c r="M1248" s="57" t="str">
        <f>IF(Z$1259&gt;0,SUM($O1248:Z1248),"")</f>
        <v/>
      </c>
      <c r="N1248" s="65">
        <v>14</v>
      </c>
      <c r="O1248" s="71">
        <v>298</v>
      </c>
      <c r="P1248" s="386">
        <v>216</v>
      </c>
      <c r="Q1248" s="438">
        <v>278</v>
      </c>
      <c r="R1248" s="391">
        <v>499</v>
      </c>
      <c r="S1248" s="395">
        <v>358</v>
      </c>
      <c r="T1248" s="402">
        <v>305</v>
      </c>
      <c r="U1248" s="434">
        <v>438</v>
      </c>
      <c r="V1248" s="434">
        <v>335</v>
      </c>
      <c r="W1248" s="434">
        <v>393</v>
      </c>
      <c r="X1248" s="438">
        <v>290</v>
      </c>
      <c r="Y1248" s="362"/>
      <c r="Z1248" s="367"/>
      <c r="AA1248" s="65">
        <v>14</v>
      </c>
    </row>
    <row r="1249" spans="1:32" ht="15"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f>IF(U$1259&gt;0,SUM($O1249:U1249),"")</f>
        <v>3960</v>
      </c>
      <c r="I1249" s="57">
        <f>IF(V$1259&gt;0,SUM($O1249:V1249),"")</f>
        <v>4235</v>
      </c>
      <c r="J1249" s="57">
        <f>IF(W$1259&gt;0,SUM($O1249:W1249),"")</f>
        <v>4640</v>
      </c>
      <c r="K1249" s="57">
        <f>IF(X$1259&gt;0,SUM($O1249:X1249),"")</f>
        <v>5021</v>
      </c>
      <c r="L1249" s="57" t="str">
        <f>IF(Y$1259&gt;0,SUM($O1249:Y1249),"")</f>
        <v/>
      </c>
      <c r="M1249" s="57" t="str">
        <f>IF(Z$1259&gt;0,SUM($O1249:Z1249),"")</f>
        <v/>
      </c>
      <c r="N1249" s="65">
        <v>15</v>
      </c>
      <c r="O1249" s="71">
        <v>439</v>
      </c>
      <c r="P1249" s="386">
        <v>562</v>
      </c>
      <c r="Q1249" s="438">
        <v>1205</v>
      </c>
      <c r="R1249" s="391">
        <v>170</v>
      </c>
      <c r="S1249" s="395">
        <v>333</v>
      </c>
      <c r="T1249" s="402">
        <v>741</v>
      </c>
      <c r="U1249" s="434">
        <v>510</v>
      </c>
      <c r="V1249" s="434">
        <v>275</v>
      </c>
      <c r="W1249" s="434">
        <v>405</v>
      </c>
      <c r="X1249" s="438">
        <v>381</v>
      </c>
      <c r="Y1249" s="362"/>
      <c r="Z1249" s="367"/>
      <c r="AA1249" s="65">
        <v>15</v>
      </c>
    </row>
    <row r="1250" spans="1:32" ht="15"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f>IF(U$1259&gt;0,SUM($O1250:U1250),"")</f>
        <v>1673</v>
      </c>
      <c r="I1250" s="57">
        <f>IF(V$1259&gt;0,SUM($O1250:V1250),"")</f>
        <v>1857</v>
      </c>
      <c r="J1250" s="57">
        <f>IF(W$1259&gt;0,SUM($O1250:W1250),"")</f>
        <v>2077</v>
      </c>
      <c r="K1250" s="57">
        <f>IF(X$1259&gt;0,SUM($O1250:X1250),"")</f>
        <v>2308</v>
      </c>
      <c r="L1250" s="57" t="str">
        <f>IF(Y$1259&gt;0,SUM($O1250:Y1250),"")</f>
        <v/>
      </c>
      <c r="M1250" s="57" t="str">
        <f>IF(Z$1259&gt;0,SUM($O1250:Z1250),"")</f>
        <v/>
      </c>
      <c r="N1250" s="65">
        <v>16</v>
      </c>
      <c r="O1250" s="71">
        <v>239</v>
      </c>
      <c r="P1250" s="386">
        <v>267</v>
      </c>
      <c r="Q1250" s="438">
        <v>265</v>
      </c>
      <c r="R1250" s="391">
        <v>141</v>
      </c>
      <c r="S1250" s="395">
        <v>263</v>
      </c>
      <c r="T1250" s="402">
        <v>245</v>
      </c>
      <c r="U1250" s="434">
        <v>253</v>
      </c>
      <c r="V1250" s="434">
        <v>184</v>
      </c>
      <c r="W1250" s="434">
        <v>220</v>
      </c>
      <c r="X1250" s="438">
        <v>231</v>
      </c>
      <c r="Y1250" s="362"/>
      <c r="Z1250" s="367"/>
      <c r="AA1250" s="65">
        <v>16</v>
      </c>
    </row>
    <row r="1251" spans="1:32" ht="15"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f>IF(U$1259&gt;0,SUM($O1251:U1251),"")</f>
        <v>3651</v>
      </c>
      <c r="I1251" s="57">
        <f>IF(V$1259&gt;0,SUM($O1251:V1251),"")</f>
        <v>4046</v>
      </c>
      <c r="J1251" s="57">
        <f>IF(W$1259&gt;0,SUM($O1251:W1251),"")</f>
        <v>4486</v>
      </c>
      <c r="K1251" s="57">
        <f>IF(X$1259&gt;0,SUM($O1251:X1251),"")</f>
        <v>4952</v>
      </c>
      <c r="L1251" s="57" t="str">
        <f>IF(Y$1259&gt;0,SUM($O1251:Y1251),"")</f>
        <v/>
      </c>
      <c r="M1251" s="57" t="str">
        <f>IF(Z$1259&gt;0,SUM($O1251:Z1251),"")</f>
        <v/>
      </c>
      <c r="N1251" s="65">
        <v>17</v>
      </c>
      <c r="O1251" s="71">
        <v>563</v>
      </c>
      <c r="P1251" s="386">
        <v>473</v>
      </c>
      <c r="Q1251" s="438">
        <v>601</v>
      </c>
      <c r="R1251" s="391">
        <v>384</v>
      </c>
      <c r="S1251" s="395">
        <v>497</v>
      </c>
      <c r="T1251" s="402">
        <v>496</v>
      </c>
      <c r="U1251" s="434">
        <v>637</v>
      </c>
      <c r="V1251" s="434">
        <v>395</v>
      </c>
      <c r="W1251" s="434">
        <v>440</v>
      </c>
      <c r="X1251" s="438">
        <v>466</v>
      </c>
      <c r="Y1251" s="362"/>
      <c r="Z1251" s="367"/>
      <c r="AA1251" s="65">
        <v>17</v>
      </c>
    </row>
    <row r="1252" spans="1:32" ht="15"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f>IF(U$1259&gt;0,SUM($O1252:U1252),"")</f>
        <v>2262</v>
      </c>
      <c r="I1252" s="57">
        <f>IF(V$1259&gt;0,SUM($O1252:V1252),"")</f>
        <v>2541</v>
      </c>
      <c r="J1252" s="57">
        <f>IF(W$1259&gt;0,SUM($O1252:W1252),"")</f>
        <v>2767</v>
      </c>
      <c r="K1252" s="57">
        <f>IF(X$1259&gt;0,SUM($O1252:X1252),"")</f>
        <v>3047</v>
      </c>
      <c r="L1252" s="57" t="str">
        <f>IF(Y$1259&gt;0,SUM($O1252:Y1252),"")</f>
        <v/>
      </c>
      <c r="M1252" s="57" t="str">
        <f>IF(Z$1259&gt;0,SUM($O1252:Z1252),"")</f>
        <v/>
      </c>
      <c r="N1252" s="65">
        <v>18</v>
      </c>
      <c r="O1252" s="71">
        <v>281</v>
      </c>
      <c r="P1252" s="386">
        <v>288</v>
      </c>
      <c r="Q1252" s="438">
        <v>332</v>
      </c>
      <c r="R1252" s="391">
        <v>368</v>
      </c>
      <c r="S1252" s="395">
        <v>382</v>
      </c>
      <c r="T1252" s="402">
        <v>276</v>
      </c>
      <c r="U1252" s="434">
        <v>335</v>
      </c>
      <c r="V1252" s="434">
        <v>279</v>
      </c>
      <c r="W1252" s="434">
        <v>226</v>
      </c>
      <c r="X1252" s="438">
        <v>280</v>
      </c>
      <c r="Y1252" s="362"/>
      <c r="Z1252" s="367"/>
      <c r="AA1252" s="65">
        <v>18</v>
      </c>
    </row>
    <row r="1253" spans="1:32" ht="15"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f>IF(U$1259&gt;0,SUM($O1253:U1253),"")</f>
        <v>1185</v>
      </c>
      <c r="I1253" s="57">
        <f>IF(V$1259&gt;0,SUM($O1253:V1253),"")</f>
        <v>1337</v>
      </c>
      <c r="J1253" s="57">
        <f>IF(W$1259&gt;0,SUM($O1253:W1253),"")</f>
        <v>1452</v>
      </c>
      <c r="K1253" s="57">
        <f>IF(X$1259&gt;0,SUM($O1253:X1253),"")</f>
        <v>1584</v>
      </c>
      <c r="L1253" s="57" t="str">
        <f>IF(Y$1259&gt;0,SUM($O1253:Y1253),"")</f>
        <v/>
      </c>
      <c r="M1253" s="57" t="str">
        <f>IF(Z$1259&gt;0,SUM($O1253:Z1253),"")</f>
        <v/>
      </c>
      <c r="N1253" s="65">
        <v>19</v>
      </c>
      <c r="O1253" s="71">
        <v>110</v>
      </c>
      <c r="P1253" s="386">
        <v>109</v>
      </c>
      <c r="Q1253" s="438">
        <v>103</v>
      </c>
      <c r="R1253" s="391">
        <v>421</v>
      </c>
      <c r="S1253" s="395">
        <v>137</v>
      </c>
      <c r="T1253" s="402">
        <v>131</v>
      </c>
      <c r="U1253" s="434">
        <v>174</v>
      </c>
      <c r="V1253" s="434">
        <v>152</v>
      </c>
      <c r="W1253" s="434">
        <v>115</v>
      </c>
      <c r="X1253" s="438">
        <v>132</v>
      </c>
      <c r="Y1253" s="362"/>
      <c r="Z1253" s="367"/>
      <c r="AA1253" s="65">
        <v>19</v>
      </c>
    </row>
    <row r="1254" spans="1:32" ht="15"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f>IF(U$1259&gt;0,SUM($O1254:U1254),"")</f>
        <v>2758</v>
      </c>
      <c r="I1254" s="57">
        <f>IF(V$1259&gt;0,SUM($O1254:V1254),"")</f>
        <v>3007</v>
      </c>
      <c r="J1254" s="57">
        <f>IF(W$1259&gt;0,SUM($O1254:W1254),"")</f>
        <v>3211</v>
      </c>
      <c r="K1254" s="57">
        <f>IF(X$1259&gt;0,SUM($O1254:X1254),"")</f>
        <v>3505</v>
      </c>
      <c r="L1254" s="57" t="str">
        <f>IF(Y$1259&gt;0,SUM($O1254:Y1254),"")</f>
        <v/>
      </c>
      <c r="M1254" s="57" t="str">
        <f>IF(Z$1259&gt;0,SUM($O1254:Z1254),"")</f>
        <v/>
      </c>
      <c r="N1254" s="65">
        <v>20</v>
      </c>
      <c r="O1254" s="71">
        <v>337</v>
      </c>
      <c r="P1254" s="386">
        <v>261</v>
      </c>
      <c r="Q1254" s="438">
        <v>363</v>
      </c>
      <c r="R1254" s="391">
        <v>975</v>
      </c>
      <c r="S1254" s="395">
        <v>289</v>
      </c>
      <c r="T1254" s="402">
        <v>267</v>
      </c>
      <c r="U1254" s="434">
        <v>266</v>
      </c>
      <c r="V1254" s="434">
        <v>249</v>
      </c>
      <c r="W1254" s="434">
        <v>204</v>
      </c>
      <c r="X1254" s="438">
        <v>294</v>
      </c>
      <c r="Y1254" s="362"/>
      <c r="Z1254" s="367"/>
      <c r="AA1254" s="65">
        <v>20</v>
      </c>
    </row>
    <row r="1255" spans="1:32" ht="15"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f>IF(U$1259&gt;0,SUM($O1255:U1255),"")</f>
        <v>3815</v>
      </c>
      <c r="I1255" s="57">
        <f>IF(V$1259&gt;0,SUM($O1255:V1255),"")</f>
        <v>4324</v>
      </c>
      <c r="J1255" s="57">
        <f>IF(W$1259&gt;0,SUM($O1255:W1255),"")</f>
        <v>4939</v>
      </c>
      <c r="K1255" s="57">
        <f>IF(X$1259&gt;0,SUM($O1255:X1255),"")</f>
        <v>5394</v>
      </c>
      <c r="L1255" s="57" t="str">
        <f>IF(Y$1259&gt;0,SUM($O1255:Y1255),"")</f>
        <v/>
      </c>
      <c r="M1255" s="57" t="str">
        <f>IF(Z$1259&gt;0,SUM($O1255:Z1255),"")</f>
        <v/>
      </c>
      <c r="N1255" s="65">
        <v>21</v>
      </c>
      <c r="O1255" s="71">
        <v>566</v>
      </c>
      <c r="P1255" s="386">
        <v>506</v>
      </c>
      <c r="Q1255" s="438">
        <v>648</v>
      </c>
      <c r="R1255" s="391">
        <v>363</v>
      </c>
      <c r="S1255" s="395">
        <v>602</v>
      </c>
      <c r="T1255" s="402">
        <v>578</v>
      </c>
      <c r="U1255" s="434">
        <v>552</v>
      </c>
      <c r="V1255" s="434">
        <v>509</v>
      </c>
      <c r="W1255" s="434">
        <v>615</v>
      </c>
      <c r="X1255" s="438">
        <v>455</v>
      </c>
      <c r="Y1255" s="362"/>
      <c r="Z1255" s="367"/>
      <c r="AA1255" s="65">
        <v>21</v>
      </c>
    </row>
    <row r="1256" spans="1:32" ht="15"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f>IF(U$1259&gt;0,SUM($O1256:U1256),"")</f>
        <v>2907</v>
      </c>
      <c r="I1256" s="57">
        <f>IF(V$1259&gt;0,SUM($O1256:V1256),"")</f>
        <v>3218</v>
      </c>
      <c r="J1256" s="57">
        <f>IF(W$1259&gt;0,SUM($O1256:W1256),"")</f>
        <v>3557</v>
      </c>
      <c r="K1256" s="57">
        <f>IF(X$1259&gt;0,SUM($O1256:X1256),"")</f>
        <v>4466</v>
      </c>
      <c r="L1256" s="57" t="str">
        <f>IF(Y$1259&gt;0,SUM($O1256:Y1256),"")</f>
        <v/>
      </c>
      <c r="M1256" s="57" t="str">
        <f>IF(Z$1259&gt;0,SUM($O1256:Z1256),"")</f>
        <v/>
      </c>
      <c r="N1256" s="65">
        <v>22</v>
      </c>
      <c r="O1256" s="71">
        <v>329</v>
      </c>
      <c r="P1256" s="386">
        <v>367</v>
      </c>
      <c r="Q1256" s="438">
        <v>410</v>
      </c>
      <c r="R1256" s="391">
        <v>384</v>
      </c>
      <c r="S1256" s="395">
        <v>658</v>
      </c>
      <c r="T1256" s="402">
        <v>426</v>
      </c>
      <c r="U1256" s="434">
        <v>333</v>
      </c>
      <c r="V1256" s="434">
        <v>311</v>
      </c>
      <c r="W1256" s="434">
        <v>339</v>
      </c>
      <c r="X1256" s="438">
        <v>909</v>
      </c>
      <c r="Y1256" s="362"/>
      <c r="Z1256" s="367"/>
      <c r="AA1256" s="65">
        <v>22</v>
      </c>
      <c r="AC1256" s="298"/>
      <c r="AD1256" s="298"/>
      <c r="AE1256" s="298"/>
      <c r="AF1256" s="298"/>
    </row>
    <row r="1257" spans="1:32" ht="15"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f>IF(U$1259&gt;0,SUM($O1257:U1257),"")</f>
        <v>5140</v>
      </c>
      <c r="I1257" s="57">
        <f>IF(V$1259&gt;0,SUM($O1257:V1257),"")</f>
        <v>5771</v>
      </c>
      <c r="J1257" s="57">
        <f>IF(W$1259&gt;0,SUM($O1257:W1257),"")</f>
        <v>6688</v>
      </c>
      <c r="K1257" s="57">
        <f>IF(X$1259&gt;0,SUM($O1257:X1257),"")</f>
        <v>7534</v>
      </c>
      <c r="L1257" s="57" t="str">
        <f>IF(Y$1259&gt;0,SUM($O1257:Y1257),"")</f>
        <v/>
      </c>
      <c r="M1257" s="57" t="str">
        <f>IF(Z$1259&gt;0,SUM($O1257:Z1257),"")</f>
        <v/>
      </c>
      <c r="N1257" s="65">
        <v>23</v>
      </c>
      <c r="O1257" s="71">
        <v>772</v>
      </c>
      <c r="P1257" s="386">
        <v>1110</v>
      </c>
      <c r="Q1257" s="71">
        <v>922</v>
      </c>
      <c r="R1257" s="391">
        <v>289</v>
      </c>
      <c r="S1257" s="395">
        <v>715</v>
      </c>
      <c r="T1257" s="402">
        <v>616</v>
      </c>
      <c r="U1257" s="434">
        <v>716</v>
      </c>
      <c r="V1257" s="434">
        <v>631</v>
      </c>
      <c r="W1257" s="434">
        <v>917</v>
      </c>
      <c r="X1257" s="438">
        <v>846</v>
      </c>
      <c r="Y1257" s="362"/>
      <c r="Z1257" s="367"/>
      <c r="AA1257" s="65">
        <v>23</v>
      </c>
    </row>
    <row r="1258" spans="1:32" ht="15"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f>IF(U$1259&gt;0,SUM($O1258:U1258),"")</f>
        <v>3458</v>
      </c>
      <c r="I1258" s="57">
        <f>IF(V$1259&gt;0,SUM($O1258:V1258),"")</f>
        <v>3771</v>
      </c>
      <c r="J1258" s="57">
        <f>IF(W$1259&gt;0,SUM($O1258:W1258),"")</f>
        <v>4067</v>
      </c>
      <c r="K1258" s="57">
        <f>IF(X$1259&gt;0,SUM($O1258:X1258),"")</f>
        <v>4348</v>
      </c>
      <c r="L1258" s="57" t="str">
        <f>IF(Y$1259&gt;0,SUM($O1258:Y1258),"")</f>
        <v/>
      </c>
      <c r="M1258" s="57" t="str">
        <f>IF(Z$1259&gt;0,SUM($O1258:Z1258),"")</f>
        <v/>
      </c>
      <c r="N1258" s="65">
        <v>24</v>
      </c>
      <c r="O1258" s="71">
        <v>444</v>
      </c>
      <c r="P1258" s="386">
        <v>375</v>
      </c>
      <c r="Q1258" s="15">
        <v>444</v>
      </c>
      <c r="R1258" s="391">
        <v>1047</v>
      </c>
      <c r="S1258" s="395">
        <v>413</v>
      </c>
      <c r="T1258" s="402">
        <v>332</v>
      </c>
      <c r="U1258" s="434">
        <v>403</v>
      </c>
      <c r="V1258" s="434">
        <v>313</v>
      </c>
      <c r="W1258" s="434">
        <v>296</v>
      </c>
      <c r="X1258" s="438">
        <v>281</v>
      </c>
      <c r="Y1258" s="362"/>
      <c r="Z1258" s="367"/>
      <c r="AA1258" s="65">
        <v>24</v>
      </c>
    </row>
    <row r="1259" spans="1:32" x14ac:dyDescent="0.2">
      <c r="A1259" s="72" t="s">
        <v>2</v>
      </c>
      <c r="B1259" s="62">
        <f>SUM(B1235:B1258)</f>
        <v>9693</v>
      </c>
      <c r="C1259" s="62">
        <f t="shared" ref="C1259:M1259" si="34">SUM(C1235:C1258)</f>
        <v>19358</v>
      </c>
      <c r="D1259" s="62">
        <f t="shared" si="34"/>
        <v>31001</v>
      </c>
      <c r="E1259" s="62">
        <f>SUM(E1235:E1258)</f>
        <v>42491</v>
      </c>
      <c r="F1259" s="62">
        <f t="shared" si="34"/>
        <v>52476</v>
      </c>
      <c r="G1259" s="62">
        <f>SUM(G1235:G1258)</f>
        <v>61963</v>
      </c>
      <c r="H1259" s="62">
        <f t="shared" si="34"/>
        <v>71933</v>
      </c>
      <c r="I1259" s="62">
        <f t="shared" si="34"/>
        <v>80082</v>
      </c>
      <c r="J1259" s="62">
        <f t="shared" si="34"/>
        <v>88551</v>
      </c>
      <c r="K1259" s="62">
        <f t="shared" si="34"/>
        <v>99446</v>
      </c>
      <c r="L1259" s="62">
        <f t="shared" si="34"/>
        <v>0</v>
      </c>
      <c r="M1259" s="62">
        <f t="shared" si="34"/>
        <v>0</v>
      </c>
      <c r="N1259" s="72" t="s">
        <v>2</v>
      </c>
      <c r="O1259" s="62">
        <f t="shared" ref="O1259:T1259" si="35">SUM(O1235:O1258)</f>
        <v>9693</v>
      </c>
      <c r="P1259" s="62">
        <f t="shared" si="35"/>
        <v>9665</v>
      </c>
      <c r="Q1259" s="62">
        <f t="shared" si="35"/>
        <v>11643</v>
      </c>
      <c r="R1259" s="62">
        <f t="shared" si="35"/>
        <v>11490</v>
      </c>
      <c r="S1259" s="62">
        <f t="shared" si="35"/>
        <v>9985</v>
      </c>
      <c r="T1259" s="62">
        <f t="shared" si="35"/>
        <v>9487</v>
      </c>
      <c r="U1259" s="62">
        <f t="shared" ref="U1259:Z1259" si="36">SUM(U1235:U1258)</f>
        <v>9970</v>
      </c>
      <c r="V1259" s="62">
        <f t="shared" si="36"/>
        <v>8149</v>
      </c>
      <c r="W1259" s="62">
        <f t="shared" si="36"/>
        <v>8469</v>
      </c>
      <c r="X1259" s="62">
        <f t="shared" si="36"/>
        <v>10895</v>
      </c>
      <c r="Y1259" s="62">
        <f t="shared" si="36"/>
        <v>0</v>
      </c>
      <c r="Z1259" s="62">
        <f t="shared" si="36"/>
        <v>0</v>
      </c>
      <c r="AA1259" s="72" t="s">
        <v>2</v>
      </c>
      <c r="AB1259" s="68"/>
    </row>
    <row r="1260" spans="1:32" x14ac:dyDescent="0.2">
      <c r="A1260" s="45"/>
      <c r="B1260" s="63"/>
      <c r="C1260" s="63"/>
      <c r="D1260" s="63"/>
      <c r="E1260" s="63"/>
      <c r="F1260" s="63"/>
      <c r="G1260" s="63"/>
      <c r="H1260" s="63"/>
      <c r="I1260" s="63"/>
      <c r="J1260" s="63"/>
      <c r="K1260" s="63"/>
      <c r="L1260" s="63">
        <f>L1259-K1259</f>
        <v>-99446</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8"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f>IF(U$1289&gt;0,SUM($O1265:U1265),"")</f>
        <v>68</v>
      </c>
      <c r="I1265" s="57">
        <f>IF(V$1289&gt;0,SUM($O1265:V1265),"")</f>
        <v>79</v>
      </c>
      <c r="J1265" s="57">
        <f>IF(W$1289&gt;0,SUM($O1265:W1265),"")</f>
        <v>84</v>
      </c>
      <c r="K1265" s="57">
        <f>IF(X$1289&gt;0,SUM($O1265:X1265),"")</f>
        <v>92</v>
      </c>
      <c r="L1265" s="57" t="str">
        <f>IF(Y$1289&gt;0,SUM($O1265:Y1265),"")</f>
        <v/>
      </c>
      <c r="M1265" s="57" t="str">
        <f>IF(Z$1289&gt;0,SUM($O1265:Z1265),"")</f>
        <v/>
      </c>
      <c r="N1265" s="56">
        <v>1</v>
      </c>
      <c r="O1265" s="84">
        <v>4</v>
      </c>
      <c r="P1265" s="84">
        <v>6</v>
      </c>
      <c r="Q1265" s="294">
        <v>5</v>
      </c>
      <c r="R1265" s="297">
        <v>15</v>
      </c>
      <c r="S1265" s="70">
        <v>13</v>
      </c>
      <c r="T1265" s="297">
        <v>10</v>
      </c>
      <c r="U1265" s="295">
        <v>15</v>
      </c>
      <c r="V1265" s="71">
        <v>11</v>
      </c>
      <c r="W1265" s="295">
        <v>5</v>
      </c>
      <c r="X1265" s="297">
        <v>8</v>
      </c>
      <c r="Y1265" s="58"/>
      <c r="Z1265" s="58"/>
      <c r="AA1265" s="56">
        <v>1</v>
      </c>
    </row>
    <row r="1266" spans="1:28"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f>IF(U$1289&gt;0,SUM($O1266:U1266),"")</f>
        <v>123</v>
      </c>
      <c r="I1266" s="57">
        <f>IF(V$1289&gt;0,SUM($O1266:V1266),"")</f>
        <v>142</v>
      </c>
      <c r="J1266" s="57">
        <f>IF(W$1289&gt;0,SUM($O1266:W1266),"")</f>
        <v>151</v>
      </c>
      <c r="K1266" s="57">
        <f>IF(X$1289&gt;0,SUM($O1266:X1266),"")</f>
        <v>178</v>
      </c>
      <c r="L1266" s="57" t="str">
        <f>IF(Y$1289&gt;0,SUM($O1266:Y1266),"")</f>
        <v/>
      </c>
      <c r="M1266" s="57" t="str">
        <f>IF(Z$1289&gt;0,SUM($O1266:Z1266),"")</f>
        <v/>
      </c>
      <c r="N1266" s="56">
        <v>2</v>
      </c>
      <c r="O1266" s="84">
        <v>11</v>
      </c>
      <c r="P1266" s="84">
        <v>15</v>
      </c>
      <c r="Q1266" s="294">
        <v>23</v>
      </c>
      <c r="R1266" s="71">
        <v>21</v>
      </c>
      <c r="S1266" s="95">
        <v>14</v>
      </c>
      <c r="T1266" s="71">
        <v>18</v>
      </c>
      <c r="U1266" s="112">
        <v>21</v>
      </c>
      <c r="V1266" s="71">
        <v>19</v>
      </c>
      <c r="W1266" s="112">
        <v>9</v>
      </c>
      <c r="X1266" s="71">
        <v>27</v>
      </c>
      <c r="Y1266" s="58"/>
      <c r="Z1266" s="58"/>
      <c r="AA1266" s="56">
        <v>2</v>
      </c>
    </row>
    <row r="1267" spans="1:28"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f>IF(U$1289&gt;0,SUM($O1267:U1267),"")</f>
        <v>88</v>
      </c>
      <c r="I1267" s="57">
        <f>IF(V$1289&gt;0,SUM($O1267:V1267),"")</f>
        <v>97</v>
      </c>
      <c r="J1267" s="57">
        <f>IF(W$1289&gt;0,SUM($O1267:W1267),"")</f>
        <v>108</v>
      </c>
      <c r="K1267" s="57">
        <f>IF(X$1289&gt;0,SUM($O1267:X1267),"")</f>
        <v>124</v>
      </c>
      <c r="L1267" s="57" t="str">
        <f>IF(Y$1289&gt;0,SUM($O1267:Y1267),"")</f>
        <v/>
      </c>
      <c r="M1267" s="57" t="str">
        <f>IF(Z$1289&gt;0,SUM($O1267:Z1267),"")</f>
        <v/>
      </c>
      <c r="N1267" s="56">
        <v>3</v>
      </c>
      <c r="O1267" s="84">
        <v>13</v>
      </c>
      <c r="P1267" s="84">
        <v>17</v>
      </c>
      <c r="Q1267" s="294">
        <v>9</v>
      </c>
      <c r="R1267" s="71">
        <v>14</v>
      </c>
      <c r="S1267" s="95">
        <v>14</v>
      </c>
      <c r="T1267" s="71">
        <v>6</v>
      </c>
      <c r="U1267" s="112">
        <v>15</v>
      </c>
      <c r="V1267" s="71">
        <v>9</v>
      </c>
      <c r="W1267" s="112">
        <v>11</v>
      </c>
      <c r="X1267" s="71">
        <v>16</v>
      </c>
      <c r="Y1267" s="58"/>
      <c r="Z1267" s="58"/>
      <c r="AA1267" s="56">
        <v>3</v>
      </c>
      <c r="AB1267" s="110"/>
    </row>
    <row r="1268" spans="1:28"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f>IF(U$1289&gt;0,SUM($O1268:U1268),"")</f>
        <v>237</v>
      </c>
      <c r="I1268" s="57">
        <f>IF(V$1289&gt;0,SUM($O1268:V1268),"")</f>
        <v>253</v>
      </c>
      <c r="J1268" s="57">
        <f>IF(W$1289&gt;0,SUM($O1268:W1268),"")</f>
        <v>264</v>
      </c>
      <c r="K1268" s="57">
        <f>IF(X$1289&gt;0,SUM($O1268:X1268),"")</f>
        <v>281</v>
      </c>
      <c r="L1268" s="57" t="str">
        <f>IF(Y$1289&gt;0,SUM($O1268:Y1268),"")</f>
        <v/>
      </c>
      <c r="M1268" s="57" t="str">
        <f>IF(Z$1289&gt;0,SUM($O1268:Z1268),"")</f>
        <v/>
      </c>
      <c r="N1268" s="56">
        <v>4</v>
      </c>
      <c r="O1268" s="84">
        <v>15</v>
      </c>
      <c r="P1268" s="84">
        <v>20</v>
      </c>
      <c r="Q1268" s="294">
        <v>20</v>
      </c>
      <c r="R1268" s="71">
        <v>33</v>
      </c>
      <c r="S1268" s="95">
        <v>60</v>
      </c>
      <c r="T1268" s="71">
        <v>29</v>
      </c>
      <c r="U1268" s="112">
        <v>60</v>
      </c>
      <c r="V1268" s="71">
        <v>16</v>
      </c>
      <c r="W1268" s="112">
        <v>11</v>
      </c>
      <c r="X1268" s="71">
        <v>17</v>
      </c>
      <c r="Y1268" s="58"/>
      <c r="Z1268" s="58"/>
      <c r="AA1268" s="56">
        <v>4</v>
      </c>
      <c r="AB1268" s="110"/>
    </row>
    <row r="1269" spans="1:28"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f>IF(U$1289&gt;0,SUM($O1269:U1269),"")</f>
        <v>64</v>
      </c>
      <c r="I1269" s="57">
        <f>IF(V$1289&gt;0,SUM($O1269:V1269),"")</f>
        <v>68</v>
      </c>
      <c r="J1269" s="57">
        <f>IF(W$1289&gt;0,SUM($O1269:W1269),"")</f>
        <v>73</v>
      </c>
      <c r="K1269" s="57">
        <f>IF(X$1289&gt;0,SUM($O1269:X1269),"")</f>
        <v>79</v>
      </c>
      <c r="L1269" s="57" t="str">
        <f>IF(Y$1289&gt;0,SUM($O1269:Y1269),"")</f>
        <v/>
      </c>
      <c r="M1269" s="57" t="str">
        <f>IF(Z$1289&gt;0,SUM($O1269:Z1269),"")</f>
        <v/>
      </c>
      <c r="N1269" s="56">
        <v>5</v>
      </c>
      <c r="O1269" s="84">
        <v>10</v>
      </c>
      <c r="P1269" s="84">
        <v>10</v>
      </c>
      <c r="Q1269" s="294">
        <v>9</v>
      </c>
      <c r="R1269" s="71">
        <v>9</v>
      </c>
      <c r="S1269" s="95">
        <v>10</v>
      </c>
      <c r="T1269" s="71">
        <v>7</v>
      </c>
      <c r="U1269" s="112">
        <v>9</v>
      </c>
      <c r="V1269" s="71">
        <v>4</v>
      </c>
      <c r="W1269" s="112">
        <v>5</v>
      </c>
      <c r="X1269" s="71">
        <v>6</v>
      </c>
      <c r="Y1269" s="58"/>
      <c r="Z1269" s="58"/>
      <c r="AA1269" s="56">
        <v>5</v>
      </c>
      <c r="AB1269" s="110"/>
    </row>
    <row r="1270" spans="1:28"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f>IF(U$1289&gt;0,SUM($O1270:U1270),"")</f>
        <v>149</v>
      </c>
      <c r="I1270" s="57">
        <f>IF(V$1289&gt;0,SUM($O1270:V1270),"")</f>
        <v>156</v>
      </c>
      <c r="J1270" s="57">
        <f>IF(W$1289&gt;0,SUM($O1270:W1270),"")</f>
        <v>169</v>
      </c>
      <c r="K1270" s="57">
        <f>IF(X$1289&gt;0,SUM($O1270:X1270),"")</f>
        <v>197</v>
      </c>
      <c r="L1270" s="57" t="str">
        <f>IF(Y$1289&gt;0,SUM($O1270:Y1270),"")</f>
        <v/>
      </c>
      <c r="M1270" s="57" t="str">
        <f>IF(Z$1289&gt;0,SUM($O1270:Z1270),"")</f>
        <v/>
      </c>
      <c r="N1270" s="56">
        <v>6</v>
      </c>
      <c r="O1270" s="84">
        <v>15</v>
      </c>
      <c r="P1270" s="84">
        <v>20</v>
      </c>
      <c r="Q1270" s="294">
        <v>22</v>
      </c>
      <c r="R1270" s="71">
        <v>27</v>
      </c>
      <c r="S1270" s="95">
        <v>29</v>
      </c>
      <c r="T1270" s="71">
        <v>17</v>
      </c>
      <c r="U1270" s="112">
        <v>19</v>
      </c>
      <c r="V1270" s="71">
        <v>7</v>
      </c>
      <c r="W1270" s="112">
        <v>13</v>
      </c>
      <c r="X1270" s="71">
        <v>28</v>
      </c>
      <c r="Y1270" s="58"/>
      <c r="Z1270" s="58"/>
      <c r="AA1270" s="56">
        <v>6</v>
      </c>
      <c r="AB1270" s="110"/>
    </row>
    <row r="1271" spans="1:28"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f>IF(U$1289&gt;0,SUM($O1271:U1271),"")</f>
        <v>85</v>
      </c>
      <c r="I1271" s="57">
        <f>IF(V$1289&gt;0,SUM($O1271:V1271),"")</f>
        <v>90</v>
      </c>
      <c r="J1271" s="57">
        <f>IF(W$1289&gt;0,SUM($O1271:W1271),"")</f>
        <v>96</v>
      </c>
      <c r="K1271" s="57">
        <f>IF(X$1289&gt;0,SUM($O1271:X1271),"")</f>
        <v>104</v>
      </c>
      <c r="L1271" s="57" t="str">
        <f>IF(Y$1289&gt;0,SUM($O1271:Y1271),"")</f>
        <v/>
      </c>
      <c r="M1271" s="57" t="str">
        <f>IF(Z$1289&gt;0,SUM($O1271:Z1271),"")</f>
        <v/>
      </c>
      <c r="N1271" s="56">
        <v>7</v>
      </c>
      <c r="O1271" s="84">
        <v>6</v>
      </c>
      <c r="P1271" s="84">
        <v>15</v>
      </c>
      <c r="Q1271" s="294">
        <v>5</v>
      </c>
      <c r="R1271" s="71">
        <v>9</v>
      </c>
      <c r="S1271" s="95">
        <v>34</v>
      </c>
      <c r="T1271" s="71">
        <v>9</v>
      </c>
      <c r="U1271" s="112">
        <v>7</v>
      </c>
      <c r="V1271" s="71">
        <v>5</v>
      </c>
      <c r="W1271" s="112">
        <v>6</v>
      </c>
      <c r="X1271" s="71">
        <v>8</v>
      </c>
      <c r="Y1271" s="58"/>
      <c r="Z1271" s="58"/>
      <c r="AA1271" s="56">
        <v>7</v>
      </c>
      <c r="AB1271" s="110"/>
    </row>
    <row r="1272" spans="1:28"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f>IF(U$1289&gt;0,SUM($O1272:U1272),"")</f>
        <v>17</v>
      </c>
      <c r="I1272" s="57">
        <f>IF(V$1289&gt;0,SUM($O1272:V1272),"")</f>
        <v>19</v>
      </c>
      <c r="J1272" s="57">
        <f>IF(W$1289&gt;0,SUM($O1272:W1272),"")</f>
        <v>22</v>
      </c>
      <c r="K1272" s="57">
        <f>IF(X$1289&gt;0,SUM($O1272:X1272),"")</f>
        <v>26</v>
      </c>
      <c r="L1272" s="57" t="str">
        <f>IF(Y$1289&gt;0,SUM($O1272:Y1272),"")</f>
        <v/>
      </c>
      <c r="M1272" s="57" t="str">
        <f>IF(Z$1289&gt;0,SUM($O1272:Z1272),"")</f>
        <v/>
      </c>
      <c r="N1272" s="56">
        <v>8</v>
      </c>
      <c r="O1272" s="84">
        <v>1</v>
      </c>
      <c r="P1272" s="84">
        <v>4</v>
      </c>
      <c r="Q1272" s="294">
        <v>2</v>
      </c>
      <c r="R1272" s="71">
        <v>4</v>
      </c>
      <c r="S1272" s="95">
        <v>3</v>
      </c>
      <c r="T1272" s="71">
        <v>1</v>
      </c>
      <c r="U1272" s="112">
        <v>2</v>
      </c>
      <c r="V1272" s="71">
        <v>2</v>
      </c>
      <c r="W1272" s="112">
        <v>3</v>
      </c>
      <c r="X1272" s="71">
        <v>4</v>
      </c>
      <c r="Y1272" s="58"/>
      <c r="Z1272" s="58"/>
      <c r="AA1272" s="56">
        <v>8</v>
      </c>
      <c r="AB1272" s="110"/>
    </row>
    <row r="1273" spans="1:28"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f>IF(U$1289&gt;0,SUM($O1273:U1273),"")</f>
        <v>71</v>
      </c>
      <c r="I1273" s="57">
        <f>IF(V$1289&gt;0,SUM($O1273:V1273),"")</f>
        <v>84</v>
      </c>
      <c r="J1273" s="57">
        <f>IF(W$1289&gt;0,SUM($O1273:W1273),"")</f>
        <v>101</v>
      </c>
      <c r="K1273" s="57">
        <f>IF(X$1289&gt;0,SUM($O1273:X1273),"")</f>
        <v>116</v>
      </c>
      <c r="L1273" s="57" t="str">
        <f>IF(Y$1289&gt;0,SUM($O1273:Y1273),"")</f>
        <v/>
      </c>
      <c r="M1273" s="57" t="str">
        <f>IF(Z$1289&gt;0,SUM($O1273:Z1273),"")</f>
        <v/>
      </c>
      <c r="N1273" s="56">
        <v>9</v>
      </c>
      <c r="O1273" s="84">
        <v>5</v>
      </c>
      <c r="P1273" s="84">
        <v>8</v>
      </c>
      <c r="Q1273" s="294">
        <v>12</v>
      </c>
      <c r="R1273" s="71">
        <v>12</v>
      </c>
      <c r="S1273" s="95">
        <v>9</v>
      </c>
      <c r="T1273" s="71">
        <v>9</v>
      </c>
      <c r="U1273" s="112">
        <v>16</v>
      </c>
      <c r="V1273" s="71">
        <v>13</v>
      </c>
      <c r="W1273" s="112">
        <v>17</v>
      </c>
      <c r="X1273" s="71">
        <v>15</v>
      </c>
      <c r="Y1273" s="58"/>
      <c r="Z1273" s="58"/>
      <c r="AA1273" s="56">
        <v>9</v>
      </c>
      <c r="AB1273" s="110"/>
    </row>
    <row r="1274" spans="1:28"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f>IF(U$1289&gt;0,SUM($O1274:U1274),"")</f>
        <v>183</v>
      </c>
      <c r="I1274" s="57">
        <f>IF(V$1289&gt;0,SUM($O1274:V1274),"")</f>
        <v>212</v>
      </c>
      <c r="J1274" s="57">
        <f>IF(W$1289&gt;0,SUM($O1274:W1274),"")</f>
        <v>235</v>
      </c>
      <c r="K1274" s="57">
        <f>IF(X$1289&gt;0,SUM($O1274:X1274),"")</f>
        <v>256</v>
      </c>
      <c r="L1274" s="57" t="str">
        <f>IF(Y$1289&gt;0,SUM($O1274:Y1274),"")</f>
        <v/>
      </c>
      <c r="M1274" s="57" t="str">
        <f>IF(Z$1289&gt;0,SUM($O1274:Z1274),"")</f>
        <v/>
      </c>
      <c r="N1274" s="56">
        <v>10</v>
      </c>
      <c r="O1274" s="84">
        <v>26</v>
      </c>
      <c r="P1274" s="84">
        <v>21</v>
      </c>
      <c r="Q1274" s="294">
        <v>24</v>
      </c>
      <c r="R1274" s="71">
        <v>28</v>
      </c>
      <c r="S1274" s="95">
        <v>21</v>
      </c>
      <c r="T1274" s="71">
        <v>22</v>
      </c>
      <c r="U1274" s="112">
        <v>41</v>
      </c>
      <c r="V1274" s="71">
        <v>29</v>
      </c>
      <c r="W1274" s="112">
        <v>23</v>
      </c>
      <c r="X1274" s="71">
        <v>21</v>
      </c>
      <c r="Y1274" s="58"/>
      <c r="Z1274" s="58"/>
      <c r="AA1274" s="56">
        <v>10</v>
      </c>
      <c r="AB1274" s="110"/>
    </row>
    <row r="1275" spans="1:28"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f>IF(U$1289&gt;0,SUM($O1275:U1275),"")</f>
        <v>125</v>
      </c>
      <c r="I1275" s="57">
        <f>IF(V$1289&gt;0,SUM($O1275:V1275),"")</f>
        <v>162</v>
      </c>
      <c r="J1275" s="57">
        <f>IF(W$1289&gt;0,SUM($O1275:W1275),"")</f>
        <v>197</v>
      </c>
      <c r="K1275" s="57">
        <f>IF(X$1289&gt;0,SUM($O1275:X1275),"")</f>
        <v>203</v>
      </c>
      <c r="L1275" s="57" t="str">
        <f>IF(Y$1289&gt;0,SUM($O1275:Y1275),"")</f>
        <v/>
      </c>
      <c r="M1275" s="57" t="str">
        <f>IF(Z$1289&gt;0,SUM($O1275:Z1275),"")</f>
        <v/>
      </c>
      <c r="N1275" s="56">
        <v>11</v>
      </c>
      <c r="O1275" s="84">
        <v>25</v>
      </c>
      <c r="P1275" s="84">
        <v>10</v>
      </c>
      <c r="Q1275" s="294">
        <v>15</v>
      </c>
      <c r="R1275" s="71">
        <v>18</v>
      </c>
      <c r="S1275" s="95">
        <v>16</v>
      </c>
      <c r="T1275" s="71">
        <v>22</v>
      </c>
      <c r="U1275" s="112">
        <v>19</v>
      </c>
      <c r="V1275" s="71">
        <v>37</v>
      </c>
      <c r="W1275" s="112">
        <v>35</v>
      </c>
      <c r="X1275" s="71">
        <v>6</v>
      </c>
      <c r="Y1275" s="58"/>
      <c r="Z1275" s="58"/>
      <c r="AA1275" s="56">
        <v>11</v>
      </c>
      <c r="AB1275" s="110"/>
    </row>
    <row r="1276" spans="1:28"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f>IF(U$1289&gt;0,SUM($O1276:U1276),"")</f>
        <v>219</v>
      </c>
      <c r="I1276" s="57">
        <f>IF(V$1289&gt;0,SUM($O1276:V1276),"")</f>
        <v>252</v>
      </c>
      <c r="J1276" s="57">
        <f>IF(W$1289&gt;0,SUM($O1276:W1276),"")</f>
        <v>289</v>
      </c>
      <c r="K1276" s="57">
        <f>IF(X$1289&gt;0,SUM($O1276:X1276),"")</f>
        <v>323</v>
      </c>
      <c r="L1276" s="57" t="str">
        <f>IF(Y$1289&gt;0,SUM($O1276:Y1276),"")</f>
        <v/>
      </c>
      <c r="M1276" s="57" t="str">
        <f>IF(Z$1289&gt;0,SUM($O1276:Z1276),"")</f>
        <v/>
      </c>
      <c r="N1276" s="56">
        <v>12</v>
      </c>
      <c r="O1276" s="84">
        <v>36</v>
      </c>
      <c r="P1276" s="84">
        <v>49</v>
      </c>
      <c r="Q1276" s="294">
        <v>22</v>
      </c>
      <c r="R1276" s="71">
        <v>20</v>
      </c>
      <c r="S1276" s="95">
        <v>18</v>
      </c>
      <c r="T1276" s="71">
        <v>22</v>
      </c>
      <c r="U1276" s="112">
        <v>52</v>
      </c>
      <c r="V1276" s="71">
        <v>33</v>
      </c>
      <c r="W1276" s="112">
        <v>37</v>
      </c>
      <c r="X1276" s="71">
        <v>34</v>
      </c>
      <c r="Y1276" s="58"/>
      <c r="Z1276" s="58"/>
      <c r="AA1276" s="56">
        <v>12</v>
      </c>
      <c r="AB1276" s="110"/>
    </row>
    <row r="1277" spans="1:28"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f>IF(U$1289&gt;0,SUM($O1277:U1277),"")</f>
        <v>343</v>
      </c>
      <c r="I1277" s="57">
        <f>IF(V$1289&gt;0,SUM($O1277:V1277),"")</f>
        <v>380</v>
      </c>
      <c r="J1277" s="57">
        <f>IF(W$1289&gt;0,SUM($O1277:W1277),"")</f>
        <v>412</v>
      </c>
      <c r="K1277" s="57">
        <f>IF(X$1289&gt;0,SUM($O1277:X1277),"")</f>
        <v>460</v>
      </c>
      <c r="L1277" s="57" t="str">
        <f>IF(Y$1289&gt;0,SUM($O1277:Y1277),"")</f>
        <v/>
      </c>
      <c r="M1277" s="57" t="str">
        <f>IF(Z$1289&gt;0,SUM($O1277:Z1277),"")</f>
        <v/>
      </c>
      <c r="N1277" s="56">
        <v>13</v>
      </c>
      <c r="O1277" s="84">
        <v>52</v>
      </c>
      <c r="P1277" s="84">
        <v>31</v>
      </c>
      <c r="Q1277" s="294">
        <v>42</v>
      </c>
      <c r="R1277" s="71">
        <v>35</v>
      </c>
      <c r="S1277" s="95">
        <v>55</v>
      </c>
      <c r="T1277" s="71">
        <v>63</v>
      </c>
      <c r="U1277" s="112">
        <v>65</v>
      </c>
      <c r="V1277" s="71">
        <v>37</v>
      </c>
      <c r="W1277" s="112">
        <v>32</v>
      </c>
      <c r="X1277" s="71">
        <v>48</v>
      </c>
      <c r="Y1277" s="58"/>
      <c r="Z1277" s="58"/>
      <c r="AA1277" s="56">
        <v>13</v>
      </c>
      <c r="AB1277" s="110"/>
    </row>
    <row r="1278" spans="1:28"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f>IF(U$1289&gt;0,SUM($O1278:U1278),"")</f>
        <v>564</v>
      </c>
      <c r="I1278" s="57">
        <f>IF(V$1289&gt;0,SUM($O1278:V1278),"")</f>
        <v>626</v>
      </c>
      <c r="J1278" s="57">
        <f>IF(W$1289&gt;0,SUM($O1278:W1278),"")</f>
        <v>783</v>
      </c>
      <c r="K1278" s="57">
        <f>IF(X$1289&gt;0,SUM($O1278:X1278),"")</f>
        <v>847</v>
      </c>
      <c r="L1278" s="57" t="str">
        <f>IF(Y$1289&gt;0,SUM($O1278:Y1278),"")</f>
        <v/>
      </c>
      <c r="M1278" s="57" t="str">
        <f>IF(Z$1289&gt;0,SUM($O1278:Z1278),"")</f>
        <v/>
      </c>
      <c r="N1278" s="56">
        <v>14</v>
      </c>
      <c r="O1278" s="84">
        <v>76</v>
      </c>
      <c r="P1278" s="84">
        <v>66</v>
      </c>
      <c r="Q1278" s="294">
        <v>85</v>
      </c>
      <c r="R1278" s="71">
        <v>89</v>
      </c>
      <c r="S1278" s="95">
        <v>75</v>
      </c>
      <c r="T1278" s="71">
        <v>78</v>
      </c>
      <c r="U1278" s="112">
        <v>95</v>
      </c>
      <c r="V1278" s="71">
        <v>62</v>
      </c>
      <c r="W1278" s="112">
        <v>157</v>
      </c>
      <c r="X1278" s="71">
        <v>64</v>
      </c>
      <c r="Y1278" s="58"/>
      <c r="Z1278" s="58"/>
      <c r="AA1278" s="56">
        <v>14</v>
      </c>
      <c r="AB1278" s="110"/>
    </row>
    <row r="1279" spans="1:28"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f>IF(U$1289&gt;0,SUM($O1279:U1279),"")</f>
        <v>696</v>
      </c>
      <c r="I1279" s="57">
        <f>IF(V$1289&gt;0,SUM($O1279:V1279),"")</f>
        <v>775</v>
      </c>
      <c r="J1279" s="57">
        <f>IF(W$1289&gt;0,SUM($O1279:W1279),"")</f>
        <v>878</v>
      </c>
      <c r="K1279" s="57">
        <f>IF(X$1289&gt;0,SUM($O1279:X1279),"")</f>
        <v>938</v>
      </c>
      <c r="L1279" s="57" t="str">
        <f>IF(Y$1289&gt;0,SUM($O1279:Y1279),"")</f>
        <v/>
      </c>
      <c r="M1279" s="57" t="str">
        <f>IF(Z$1289&gt;0,SUM($O1279:Z1279),"")</f>
        <v/>
      </c>
      <c r="N1279" s="56">
        <v>15</v>
      </c>
      <c r="O1279" s="84">
        <v>95</v>
      </c>
      <c r="P1279" s="84">
        <v>83</v>
      </c>
      <c r="Q1279" s="294">
        <v>125</v>
      </c>
      <c r="R1279" s="71">
        <v>101</v>
      </c>
      <c r="S1279" s="95">
        <v>104</v>
      </c>
      <c r="T1279" s="71">
        <v>94</v>
      </c>
      <c r="U1279" s="112">
        <v>94</v>
      </c>
      <c r="V1279" s="71">
        <v>79</v>
      </c>
      <c r="W1279" s="112">
        <v>103</v>
      </c>
      <c r="X1279" s="71">
        <v>60</v>
      </c>
      <c r="Y1279" s="58"/>
      <c r="Z1279" s="58"/>
      <c r="AA1279" s="56">
        <v>15</v>
      </c>
      <c r="AB1279" s="110"/>
    </row>
    <row r="1280" spans="1:28"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f>IF(U$1289&gt;0,SUM($O1280:U1280),"")</f>
        <v>86</v>
      </c>
      <c r="I1280" s="57">
        <f>IF(V$1289&gt;0,SUM($O1280:V1280),"")</f>
        <v>95</v>
      </c>
      <c r="J1280" s="57">
        <f>IF(W$1289&gt;0,SUM($O1280:W1280),"")</f>
        <v>106</v>
      </c>
      <c r="K1280" s="57">
        <f>IF(X$1289&gt;0,SUM($O1280:X1280),"")</f>
        <v>119</v>
      </c>
      <c r="L1280" s="57" t="str">
        <f>IF(Y$1289&gt;0,SUM($O1280:Y1280),"")</f>
        <v/>
      </c>
      <c r="M1280" s="57" t="str">
        <f>IF(Z$1289&gt;0,SUM($O1280:Z1280),"")</f>
        <v/>
      </c>
      <c r="N1280" s="56">
        <v>16</v>
      </c>
      <c r="O1280" s="84">
        <v>9</v>
      </c>
      <c r="P1280" s="84">
        <v>17</v>
      </c>
      <c r="Q1280" s="294">
        <v>16</v>
      </c>
      <c r="R1280" s="71">
        <v>8</v>
      </c>
      <c r="S1280" s="95">
        <v>12</v>
      </c>
      <c r="T1280" s="71">
        <v>11</v>
      </c>
      <c r="U1280" s="112">
        <v>13</v>
      </c>
      <c r="V1280" s="71">
        <v>9</v>
      </c>
      <c r="W1280" s="112">
        <v>11</v>
      </c>
      <c r="X1280" s="71">
        <v>13</v>
      </c>
      <c r="Y1280" s="58"/>
      <c r="Z1280" s="58"/>
      <c r="AA1280" s="56">
        <v>16</v>
      </c>
      <c r="AB1280" s="110"/>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f>IF(U$1289&gt;0,SUM($O1281:U1281),"")</f>
        <v>89</v>
      </c>
      <c r="I1281" s="57">
        <f>IF(V$1289&gt;0,SUM($O1281:V1281),"")</f>
        <v>111</v>
      </c>
      <c r="J1281" s="57">
        <f>IF(W$1289&gt;0,SUM($O1281:W1281),"")</f>
        <v>130</v>
      </c>
      <c r="K1281" s="57">
        <f>IF(X$1289&gt;0,SUM($O1281:X1281),"")</f>
        <v>144</v>
      </c>
      <c r="L1281" s="57" t="str">
        <f>IF(Y$1289&gt;0,SUM($O1281:Y1281),"")</f>
        <v/>
      </c>
      <c r="M1281" s="57" t="str">
        <f>IF(Z$1289&gt;0,SUM($O1281:Z1281),"")</f>
        <v/>
      </c>
      <c r="N1281" s="56">
        <v>17</v>
      </c>
      <c r="O1281" s="84">
        <v>10</v>
      </c>
      <c r="P1281" s="84">
        <v>11</v>
      </c>
      <c r="Q1281" s="294">
        <v>19</v>
      </c>
      <c r="R1281" s="71">
        <v>5</v>
      </c>
      <c r="S1281" s="95">
        <v>12</v>
      </c>
      <c r="T1281" s="71">
        <v>13</v>
      </c>
      <c r="U1281" s="112">
        <v>19</v>
      </c>
      <c r="V1281" s="71">
        <v>22</v>
      </c>
      <c r="W1281" s="112">
        <v>19</v>
      </c>
      <c r="X1281" s="71">
        <v>14</v>
      </c>
      <c r="Y1281" s="58"/>
      <c r="Z1281" s="58"/>
      <c r="AA1281" s="56">
        <v>17</v>
      </c>
      <c r="AB1281" s="110"/>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f>IF(U$1289&gt;0,SUM($O1282:U1282),"")</f>
        <v>44</v>
      </c>
      <c r="I1282" s="57">
        <f>IF(V$1289&gt;0,SUM($O1282:V1282),"")</f>
        <v>48</v>
      </c>
      <c r="J1282" s="57">
        <f>IF(W$1289&gt;0,SUM($O1282:W1282),"")</f>
        <v>56</v>
      </c>
      <c r="K1282" s="57">
        <f>IF(X$1289&gt;0,SUM($O1282:X1282),"")</f>
        <v>65</v>
      </c>
      <c r="L1282" s="57" t="str">
        <f>IF(Y$1289&gt;0,SUM($O1282:Y1282),"")</f>
        <v/>
      </c>
      <c r="M1282" s="57" t="str">
        <f>IF(Z$1289&gt;0,SUM($O1282:Z1282),"")</f>
        <v/>
      </c>
      <c r="N1282" s="56">
        <v>18</v>
      </c>
      <c r="O1282" s="84">
        <v>5</v>
      </c>
      <c r="P1282" s="84">
        <v>3</v>
      </c>
      <c r="Q1282" s="294">
        <v>4</v>
      </c>
      <c r="R1282" s="71">
        <v>10</v>
      </c>
      <c r="S1282" s="95">
        <v>11</v>
      </c>
      <c r="T1282" s="71">
        <v>2</v>
      </c>
      <c r="U1282" s="112">
        <v>9</v>
      </c>
      <c r="V1282" s="71">
        <v>4</v>
      </c>
      <c r="W1282" s="112">
        <v>8</v>
      </c>
      <c r="X1282" s="71">
        <v>9</v>
      </c>
      <c r="Y1282" s="58"/>
      <c r="Z1282" s="58"/>
      <c r="AA1282" s="56">
        <v>18</v>
      </c>
      <c r="AB1282" s="110"/>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f>IF(U$1289&gt;0,SUM($O1283:U1283),"")</f>
        <v>64</v>
      </c>
      <c r="I1283" s="57">
        <f>IF(V$1289&gt;0,SUM($O1283:V1283),"")</f>
        <v>76</v>
      </c>
      <c r="J1283" s="57">
        <f>IF(W$1289&gt;0,SUM($O1283:W1283),"")</f>
        <v>91</v>
      </c>
      <c r="K1283" s="57">
        <f>IF(X$1289&gt;0,SUM($O1283:X1283),"")</f>
        <v>100</v>
      </c>
      <c r="L1283" s="57" t="str">
        <f>IF(Y$1289&gt;0,SUM($O1283:Y1283),"")</f>
        <v/>
      </c>
      <c r="M1283" s="57" t="str">
        <f>IF(Z$1289&gt;0,SUM($O1283:Z1283),"")</f>
        <v/>
      </c>
      <c r="N1283" s="56">
        <v>19</v>
      </c>
      <c r="O1283" s="84">
        <v>4</v>
      </c>
      <c r="P1283" s="84">
        <v>7</v>
      </c>
      <c r="Q1283" s="294">
        <v>7</v>
      </c>
      <c r="R1283" s="71">
        <v>11</v>
      </c>
      <c r="S1283" s="95">
        <v>12</v>
      </c>
      <c r="T1283" s="71">
        <v>12</v>
      </c>
      <c r="U1283" s="112">
        <v>11</v>
      </c>
      <c r="V1283" s="71">
        <v>12</v>
      </c>
      <c r="W1283" s="112">
        <v>15</v>
      </c>
      <c r="X1283" s="71">
        <v>9</v>
      </c>
      <c r="Y1283" s="58"/>
      <c r="Z1283" s="58"/>
      <c r="AA1283" s="56">
        <v>19</v>
      </c>
      <c r="AB1283" s="110"/>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f>IF(U$1289&gt;0,SUM($O1284:U1284),"")</f>
        <v>148</v>
      </c>
      <c r="I1284" s="57">
        <f>IF(V$1289&gt;0,SUM($O1284:V1284),"")</f>
        <v>173</v>
      </c>
      <c r="J1284" s="57">
        <f>IF(W$1289&gt;0,SUM($O1284:W1284),"")</f>
        <v>186</v>
      </c>
      <c r="K1284" s="57">
        <f>IF(X$1289&gt;0,SUM($O1284:X1284),"")</f>
        <v>195</v>
      </c>
      <c r="L1284" s="57" t="str">
        <f>IF(Y$1289&gt;0,SUM($O1284:Y1284),"")</f>
        <v/>
      </c>
      <c r="M1284" s="57" t="str">
        <f>IF(Z$1289&gt;0,SUM($O1284:Z1284),"")</f>
        <v/>
      </c>
      <c r="N1284" s="56">
        <v>20</v>
      </c>
      <c r="O1284" s="84">
        <v>27</v>
      </c>
      <c r="P1284" s="84">
        <v>12</v>
      </c>
      <c r="Q1284" s="294">
        <v>23</v>
      </c>
      <c r="R1284" s="71">
        <v>40</v>
      </c>
      <c r="S1284" s="95">
        <v>15</v>
      </c>
      <c r="T1284" s="71">
        <v>14</v>
      </c>
      <c r="U1284" s="112">
        <v>17</v>
      </c>
      <c r="V1284" s="71">
        <v>25</v>
      </c>
      <c r="W1284" s="112">
        <v>13</v>
      </c>
      <c r="X1284" s="71">
        <v>9</v>
      </c>
      <c r="Y1284" s="58"/>
      <c r="Z1284" s="58"/>
      <c r="AA1284" s="56">
        <v>20</v>
      </c>
      <c r="AB1284" s="110"/>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f>IF(U$1289&gt;0,SUM($O1285:U1285),"")</f>
        <v>154</v>
      </c>
      <c r="I1285" s="57">
        <f>IF(V$1289&gt;0,SUM($O1285:V1285),"")</f>
        <v>171</v>
      </c>
      <c r="J1285" s="57">
        <f>IF(W$1289&gt;0,SUM($O1285:W1285),"")</f>
        <v>221</v>
      </c>
      <c r="K1285" s="57">
        <f>IF(X$1289&gt;0,SUM($O1285:X1285),"")</f>
        <v>241</v>
      </c>
      <c r="L1285" s="57" t="str">
        <f>IF(Y$1289&gt;0,SUM($O1285:Y1285),"")</f>
        <v/>
      </c>
      <c r="M1285" s="57" t="str">
        <f>IF(Z$1289&gt;0,SUM($O1285:Z1285),"")</f>
        <v/>
      </c>
      <c r="N1285" s="56">
        <v>21</v>
      </c>
      <c r="O1285" s="84">
        <v>21</v>
      </c>
      <c r="P1285" s="84">
        <v>12</v>
      </c>
      <c r="Q1285" s="294">
        <v>28</v>
      </c>
      <c r="R1285" s="71">
        <v>30</v>
      </c>
      <c r="S1285" s="95">
        <v>27</v>
      </c>
      <c r="T1285" s="71">
        <v>12</v>
      </c>
      <c r="U1285" s="112">
        <v>24</v>
      </c>
      <c r="V1285" s="71">
        <v>17</v>
      </c>
      <c r="W1285" s="112">
        <v>50</v>
      </c>
      <c r="X1285" s="71">
        <v>20</v>
      </c>
      <c r="Y1285" s="58"/>
      <c r="Z1285" s="58"/>
      <c r="AA1285" s="56">
        <v>21</v>
      </c>
      <c r="AB1285" s="110"/>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f>IF(U$1289&gt;0,SUM($O1286:U1286),"")</f>
        <v>250</v>
      </c>
      <c r="I1286" s="57">
        <f>IF(V$1289&gt;0,SUM($O1286:V1286),"")</f>
        <v>277</v>
      </c>
      <c r="J1286" s="57">
        <f>IF(W$1289&gt;0,SUM($O1286:W1286),"")</f>
        <v>309</v>
      </c>
      <c r="K1286" s="57">
        <f>IF(X$1289&gt;0,SUM($O1286:X1286),"")</f>
        <v>332</v>
      </c>
      <c r="L1286" s="57" t="str">
        <f>IF(Y$1289&gt;0,SUM($O1286:Y1286),"")</f>
        <v/>
      </c>
      <c r="M1286" s="57" t="str">
        <f>IF(Z$1289&gt;0,SUM($O1286:Z1286),"")</f>
        <v/>
      </c>
      <c r="N1286" s="56">
        <v>22</v>
      </c>
      <c r="O1286" s="84">
        <v>29</v>
      </c>
      <c r="P1286" s="84">
        <v>22</v>
      </c>
      <c r="Q1286" s="294">
        <v>40</v>
      </c>
      <c r="R1286" s="71">
        <v>58</v>
      </c>
      <c r="S1286" s="95">
        <v>47</v>
      </c>
      <c r="T1286" s="71">
        <v>28</v>
      </c>
      <c r="U1286" s="112">
        <v>26</v>
      </c>
      <c r="V1286" s="71">
        <v>27</v>
      </c>
      <c r="W1286" s="112">
        <v>32</v>
      </c>
      <c r="X1286" s="71">
        <v>23</v>
      </c>
      <c r="Y1286" s="58"/>
      <c r="Z1286" s="58"/>
      <c r="AA1286" s="56">
        <v>22</v>
      </c>
      <c r="AB1286" s="110"/>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f>IF(U$1289&gt;0,SUM($O1287:U1287),"")</f>
        <v>583</v>
      </c>
      <c r="I1287" s="57">
        <f>IF(V$1289&gt;0,SUM($O1287:V1287),"")</f>
        <v>674</v>
      </c>
      <c r="J1287" s="57">
        <f>IF(W$1289&gt;0,SUM($O1287:W1287),"")</f>
        <v>760</v>
      </c>
      <c r="K1287" s="57">
        <f>IF(X$1289&gt;0,SUM($O1287:X1287),"")</f>
        <v>853</v>
      </c>
      <c r="L1287" s="57" t="str">
        <f>IF(Y$1289&gt;0,SUM($O1287:Y1287),"")</f>
        <v/>
      </c>
      <c r="M1287" s="57" t="str">
        <f>IF(Z$1289&gt;0,SUM($O1287:Z1287),"")</f>
        <v/>
      </c>
      <c r="N1287" s="56">
        <v>23</v>
      </c>
      <c r="O1287" s="84">
        <v>96</v>
      </c>
      <c r="P1287" s="84">
        <v>62</v>
      </c>
      <c r="Q1287" s="294">
        <v>84</v>
      </c>
      <c r="R1287" s="71">
        <v>104</v>
      </c>
      <c r="S1287" s="95">
        <v>85</v>
      </c>
      <c r="T1287" s="71">
        <v>56</v>
      </c>
      <c r="U1287" s="112">
        <v>96</v>
      </c>
      <c r="V1287" s="71">
        <v>91</v>
      </c>
      <c r="W1287" s="112">
        <v>86</v>
      </c>
      <c r="X1287" s="71">
        <v>93</v>
      </c>
      <c r="Y1287" s="58"/>
      <c r="Z1287" s="58"/>
      <c r="AA1287" s="56">
        <v>23</v>
      </c>
      <c r="AB1287" s="110"/>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f>IF(U$1289&gt;0,SUM($O1288:U1288),"")</f>
        <v>145</v>
      </c>
      <c r="I1288" s="57">
        <f>IF(V$1289&gt;0,SUM($O1288:V1288),"")</f>
        <v>175</v>
      </c>
      <c r="J1288" s="57">
        <f>IF(W$1289&gt;0,SUM($O1288:W1288),"")</f>
        <v>191</v>
      </c>
      <c r="K1288" s="57">
        <f>IF(X$1289&gt;0,SUM($O1288:X1288),"")</f>
        <v>199</v>
      </c>
      <c r="L1288" s="57" t="str">
        <f>IF(Y$1289&gt;0,SUM($O1288:Y1288),"")</f>
        <v/>
      </c>
      <c r="M1288" s="57" t="str">
        <f>IF(Z$1289&gt;0,SUM($O1288:Z1288),"")</f>
        <v/>
      </c>
      <c r="N1288" s="56">
        <v>24</v>
      </c>
      <c r="O1288" s="84">
        <v>23</v>
      </c>
      <c r="P1288" s="84">
        <v>15</v>
      </c>
      <c r="Q1288" s="294">
        <v>29</v>
      </c>
      <c r="R1288" s="71">
        <v>17</v>
      </c>
      <c r="S1288" s="95">
        <v>20</v>
      </c>
      <c r="T1288" s="71">
        <v>23</v>
      </c>
      <c r="U1288" s="112">
        <v>18</v>
      </c>
      <c r="V1288" s="71">
        <v>30</v>
      </c>
      <c r="W1288" s="112">
        <v>16</v>
      </c>
      <c r="X1288" s="71">
        <v>8</v>
      </c>
      <c r="Y1288" s="58"/>
      <c r="Z1288" s="58"/>
      <c r="AA1288" s="56">
        <v>24</v>
      </c>
      <c r="AB1288" s="110"/>
    </row>
    <row r="1289" spans="1:30" x14ac:dyDescent="0.2">
      <c r="A1289" s="72" t="s">
        <v>2</v>
      </c>
      <c r="B1289" s="62">
        <f>SUM(B1265:B1288)</f>
        <v>614</v>
      </c>
      <c r="C1289" s="62">
        <f t="shared" ref="C1289:M1289" si="37">SUM(C1265:C1288)</f>
        <v>1150</v>
      </c>
      <c r="D1289" s="62">
        <f t="shared" si="37"/>
        <v>1820</v>
      </c>
      <c r="E1289" s="62">
        <f>SUM(E1265:E1288)</f>
        <v>2538</v>
      </c>
      <c r="F1289" s="62">
        <f>SUM(F1265:F1288)</f>
        <v>3254</v>
      </c>
      <c r="G1289" s="62">
        <f t="shared" si="37"/>
        <v>3832</v>
      </c>
      <c r="H1289" s="62">
        <f t="shared" si="37"/>
        <v>4595</v>
      </c>
      <c r="I1289" s="62">
        <f t="shared" si="37"/>
        <v>5195</v>
      </c>
      <c r="J1289" s="62">
        <f t="shared" si="37"/>
        <v>5912</v>
      </c>
      <c r="K1289" s="62">
        <f t="shared" si="37"/>
        <v>6472</v>
      </c>
      <c r="L1289" s="62">
        <f t="shared" si="37"/>
        <v>0</v>
      </c>
      <c r="M1289" s="62">
        <f t="shared" si="37"/>
        <v>0</v>
      </c>
      <c r="N1289" s="72" t="s">
        <v>2</v>
      </c>
      <c r="O1289" s="62">
        <f t="shared" ref="O1289:T1289" si="38">SUM(O1265:O1288)</f>
        <v>614</v>
      </c>
      <c r="P1289" s="62">
        <f t="shared" si="38"/>
        <v>536</v>
      </c>
      <c r="Q1289" s="62">
        <f t="shared" si="38"/>
        <v>670</v>
      </c>
      <c r="R1289" s="62">
        <f t="shared" si="38"/>
        <v>718</v>
      </c>
      <c r="S1289" s="62">
        <f t="shared" si="38"/>
        <v>716</v>
      </c>
      <c r="T1289" s="62">
        <f t="shared" si="38"/>
        <v>578</v>
      </c>
      <c r="U1289" s="62">
        <f t="shared" ref="U1289:Z1289" si="39">SUM(U1265:U1288)</f>
        <v>763</v>
      </c>
      <c r="V1289" s="62">
        <f t="shared" si="39"/>
        <v>600</v>
      </c>
      <c r="W1289" s="62">
        <f t="shared" si="39"/>
        <v>717</v>
      </c>
      <c r="X1289" s="62">
        <f t="shared" si="39"/>
        <v>560</v>
      </c>
      <c r="Y1289" s="62">
        <f t="shared" si="39"/>
        <v>0</v>
      </c>
      <c r="Z1289" s="62">
        <f t="shared" si="39"/>
        <v>0</v>
      </c>
      <c r="AA1289" s="72" t="s">
        <v>2</v>
      </c>
      <c r="AB1289" s="110"/>
    </row>
    <row r="1290" spans="1:30" x14ac:dyDescent="0.2">
      <c r="A1290" s="45"/>
      <c r="B1290" s="63"/>
      <c r="C1290" s="63"/>
      <c r="D1290" s="63"/>
      <c r="E1290" s="63"/>
      <c r="F1290" s="63"/>
      <c r="G1290" s="63"/>
      <c r="H1290" s="63"/>
      <c r="I1290" s="63"/>
      <c r="J1290" s="63"/>
      <c r="K1290" s="63"/>
      <c r="L1290" s="63">
        <f>L1289-K1289</f>
        <v>-6472</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f>IF(U$1319&gt;0,SUM($O1295:U1295),"")</f>
        <v>1061</v>
      </c>
      <c r="I1295" s="57">
        <f>IF(V$1319&gt;0,SUM($O1295:V1295),"")</f>
        <v>1182</v>
      </c>
      <c r="J1295" s="57">
        <f>IF(W$1319&gt;0,SUM($O1295:W1295),"")</f>
        <v>1276</v>
      </c>
      <c r="K1295" s="57">
        <f>IF(X$1319&gt;0,SUM($O1295:X1295),"")</f>
        <v>1387</v>
      </c>
      <c r="L1295" s="57" t="str">
        <f>IF(Y$1319&gt;0,SUM($O1295:Y1295),"")</f>
        <v/>
      </c>
      <c r="M1295" s="57" t="str">
        <f>IF(Z$1319&gt;0,SUM($O1295:Z1295),"")</f>
        <v/>
      </c>
      <c r="N1295" s="65">
        <v>1</v>
      </c>
      <c r="O1295" s="84">
        <v>166</v>
      </c>
      <c r="P1295" s="84">
        <v>122</v>
      </c>
      <c r="Q1295" s="294">
        <v>137</v>
      </c>
      <c r="R1295" s="297">
        <v>178</v>
      </c>
      <c r="S1295" s="70">
        <v>165</v>
      </c>
      <c r="T1295" s="297">
        <v>145</v>
      </c>
      <c r="U1295" s="295">
        <v>148</v>
      </c>
      <c r="V1295" s="71">
        <v>121</v>
      </c>
      <c r="W1295" s="295">
        <v>94</v>
      </c>
      <c r="X1295" s="297">
        <v>111</v>
      </c>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f>IF(U$1319&gt;0,SUM($O1296:U1296),"")</f>
        <v>1011</v>
      </c>
      <c r="I1296" s="57">
        <f>IF(V$1319&gt;0,SUM($O1296:V1296),"")</f>
        <v>1183</v>
      </c>
      <c r="J1296" s="57">
        <f>IF(W$1319&gt;0,SUM($O1296:W1296),"")</f>
        <v>1287</v>
      </c>
      <c r="K1296" s="57">
        <f>IF(X$1319&gt;0,SUM($O1296:X1296),"")</f>
        <v>1455</v>
      </c>
      <c r="L1296" s="57" t="str">
        <f>IF(Y$1319&gt;0,SUM($O1296:Y1296),"")</f>
        <v/>
      </c>
      <c r="M1296" s="57" t="str">
        <f>IF(Z$1319&gt;0,SUM($O1296:Z1296),"")</f>
        <v/>
      </c>
      <c r="N1296" s="65">
        <v>2</v>
      </c>
      <c r="O1296" s="84">
        <v>136</v>
      </c>
      <c r="P1296" s="84">
        <v>123</v>
      </c>
      <c r="Q1296" s="294">
        <v>155</v>
      </c>
      <c r="R1296" s="71">
        <v>132</v>
      </c>
      <c r="S1296" s="95">
        <v>139</v>
      </c>
      <c r="T1296" s="71">
        <v>162</v>
      </c>
      <c r="U1296" s="112">
        <v>164</v>
      </c>
      <c r="V1296" s="71">
        <v>172</v>
      </c>
      <c r="W1296" s="112">
        <v>104</v>
      </c>
      <c r="X1296" s="71">
        <v>168</v>
      </c>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f>IF(U$1319&gt;0,SUM($O1297:U1297),"")</f>
        <v>749</v>
      </c>
      <c r="I1297" s="57">
        <f>IF(V$1319&gt;0,SUM($O1297:V1297),"")</f>
        <v>841</v>
      </c>
      <c r="J1297" s="57">
        <f>IF(W$1319&gt;0,SUM($O1297:W1297),"")</f>
        <v>942</v>
      </c>
      <c r="K1297" s="57">
        <f>IF(X$1319&gt;0,SUM($O1297:X1297),"")</f>
        <v>1066</v>
      </c>
      <c r="L1297" s="57" t="str">
        <f>IF(Y$1319&gt;0,SUM($O1297:Y1297),"")</f>
        <v/>
      </c>
      <c r="M1297" s="57" t="str">
        <f>IF(Z$1319&gt;0,SUM($O1297:Z1297),"")</f>
        <v/>
      </c>
      <c r="N1297" s="65">
        <v>3</v>
      </c>
      <c r="O1297" s="84">
        <v>114</v>
      </c>
      <c r="P1297" s="84">
        <v>113</v>
      </c>
      <c r="Q1297" s="294">
        <v>125</v>
      </c>
      <c r="R1297" s="71">
        <v>92</v>
      </c>
      <c r="S1297" s="95">
        <v>97</v>
      </c>
      <c r="T1297" s="71">
        <v>109</v>
      </c>
      <c r="U1297" s="112">
        <v>99</v>
      </c>
      <c r="V1297" s="71">
        <v>92</v>
      </c>
      <c r="W1297" s="112">
        <v>101</v>
      </c>
      <c r="X1297" s="71">
        <v>124</v>
      </c>
      <c r="Y1297" s="58"/>
      <c r="Z1297" s="58"/>
      <c r="AA1297" s="65">
        <v>3</v>
      </c>
    </row>
    <row r="1298" spans="1:27"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f>IF(U$1319&gt;0,SUM($O1298:U1298),"")</f>
        <v>1519</v>
      </c>
      <c r="I1298" s="57">
        <f>IF(V$1319&gt;0,SUM($O1298:V1298),"")</f>
        <v>1665</v>
      </c>
      <c r="J1298" s="57">
        <f>IF(W$1319&gt;0,SUM($O1298:W1298),"")</f>
        <v>1798</v>
      </c>
      <c r="K1298" s="57">
        <f>IF(X$1319&gt;0,SUM($O1298:X1298),"")</f>
        <v>1947</v>
      </c>
      <c r="L1298" s="57" t="str">
        <f>IF(Y$1319&gt;0,SUM($O1298:Y1298),"")</f>
        <v/>
      </c>
      <c r="M1298" s="57" t="str">
        <f>IF(Z$1319&gt;0,SUM($O1298:Z1298),"")</f>
        <v/>
      </c>
      <c r="N1298" s="65">
        <v>4</v>
      </c>
      <c r="O1298" s="84">
        <v>137</v>
      </c>
      <c r="P1298" s="84">
        <v>169</v>
      </c>
      <c r="Q1298" s="294">
        <v>197</v>
      </c>
      <c r="R1298" s="71">
        <v>297</v>
      </c>
      <c r="S1298" s="95">
        <v>275</v>
      </c>
      <c r="T1298" s="71">
        <v>227</v>
      </c>
      <c r="U1298" s="112">
        <v>217</v>
      </c>
      <c r="V1298" s="71">
        <v>146</v>
      </c>
      <c r="W1298" s="112">
        <v>133</v>
      </c>
      <c r="X1298" s="71">
        <v>149</v>
      </c>
      <c r="Y1298" s="58"/>
      <c r="Z1298" s="58"/>
      <c r="AA1298" s="65">
        <v>4</v>
      </c>
    </row>
    <row r="1299" spans="1:27"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f>IF(U$1319&gt;0,SUM($O1299:U1299),"")</f>
        <v>1047</v>
      </c>
      <c r="I1299" s="57">
        <f>IF(V$1319&gt;0,SUM($O1299:V1299),"")</f>
        <v>1182</v>
      </c>
      <c r="J1299" s="57">
        <f>IF(W$1319&gt;0,SUM($O1299:W1299),"")</f>
        <v>1288</v>
      </c>
      <c r="K1299" s="57">
        <f>IF(X$1319&gt;0,SUM($O1299:X1299),"")</f>
        <v>1448</v>
      </c>
      <c r="L1299" s="57" t="str">
        <f>IF(Y$1319&gt;0,SUM($O1299:Y1299),"")</f>
        <v/>
      </c>
      <c r="M1299" s="57" t="str">
        <f>IF(Z$1319&gt;0,SUM($O1299:Z1299),"")</f>
        <v/>
      </c>
      <c r="N1299" s="65">
        <v>5</v>
      </c>
      <c r="O1299" s="84">
        <v>146</v>
      </c>
      <c r="P1299" s="84">
        <v>135</v>
      </c>
      <c r="Q1299" s="294">
        <v>176</v>
      </c>
      <c r="R1299" s="71">
        <v>173</v>
      </c>
      <c r="S1299" s="95">
        <v>164</v>
      </c>
      <c r="T1299" s="71">
        <v>116</v>
      </c>
      <c r="U1299" s="112">
        <v>137</v>
      </c>
      <c r="V1299" s="71">
        <v>135</v>
      </c>
      <c r="W1299" s="112">
        <v>106</v>
      </c>
      <c r="X1299" s="71">
        <v>160</v>
      </c>
      <c r="Y1299" s="58"/>
      <c r="Z1299" s="58"/>
      <c r="AA1299" s="65">
        <v>5</v>
      </c>
    </row>
    <row r="1300" spans="1:27"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f>IF(U$1319&gt;0,SUM($O1300:U1300),"")</f>
        <v>816</v>
      </c>
      <c r="I1300" s="57">
        <f>IF(V$1319&gt;0,SUM($O1300:V1300),"")</f>
        <v>918</v>
      </c>
      <c r="J1300" s="57">
        <f>IF(W$1319&gt;0,SUM($O1300:W1300),"")</f>
        <v>1008</v>
      </c>
      <c r="K1300" s="57">
        <f>IF(X$1319&gt;0,SUM($O1300:X1300),"")</f>
        <v>1118</v>
      </c>
      <c r="L1300" s="57" t="str">
        <f>IF(Y$1319&gt;0,SUM($O1300:Y1300),"")</f>
        <v/>
      </c>
      <c r="M1300" s="57" t="str">
        <f>IF(Z$1319&gt;0,SUM($O1300:Z1300),"")</f>
        <v/>
      </c>
      <c r="N1300" s="65">
        <v>6</v>
      </c>
      <c r="O1300" s="84">
        <v>105</v>
      </c>
      <c r="P1300" s="84">
        <v>117</v>
      </c>
      <c r="Q1300" s="294">
        <v>102</v>
      </c>
      <c r="R1300" s="71">
        <v>142</v>
      </c>
      <c r="S1300" s="95">
        <v>121</v>
      </c>
      <c r="T1300" s="71">
        <v>109</v>
      </c>
      <c r="U1300" s="112">
        <v>120</v>
      </c>
      <c r="V1300" s="71">
        <v>102</v>
      </c>
      <c r="W1300" s="112">
        <v>90</v>
      </c>
      <c r="X1300" s="71">
        <v>110</v>
      </c>
      <c r="Y1300" s="58"/>
      <c r="Z1300" s="58"/>
      <c r="AA1300" s="65">
        <v>6</v>
      </c>
    </row>
    <row r="1301" spans="1:27"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f>IF(U$1319&gt;0,SUM($O1301:U1301),"")</f>
        <v>534</v>
      </c>
      <c r="I1301" s="57">
        <f>IF(V$1319&gt;0,SUM($O1301:V1301),"")</f>
        <v>584</v>
      </c>
      <c r="J1301" s="57">
        <f>IF(W$1319&gt;0,SUM($O1301:W1301),"")</f>
        <v>632</v>
      </c>
      <c r="K1301" s="57">
        <f>IF(X$1319&gt;0,SUM($O1301:X1301),"")</f>
        <v>709</v>
      </c>
      <c r="L1301" s="57" t="str">
        <f>IF(Y$1319&gt;0,SUM($O1301:Y1301),"")</f>
        <v/>
      </c>
      <c r="M1301" s="57" t="str">
        <f>IF(Z$1319&gt;0,SUM($O1301:Z1301),"")</f>
        <v/>
      </c>
      <c r="N1301" s="65">
        <v>7</v>
      </c>
      <c r="O1301" s="84">
        <v>69</v>
      </c>
      <c r="P1301" s="84">
        <v>70</v>
      </c>
      <c r="Q1301" s="294">
        <v>71</v>
      </c>
      <c r="R1301" s="71">
        <v>80</v>
      </c>
      <c r="S1301" s="95">
        <v>108</v>
      </c>
      <c r="T1301" s="71">
        <v>66</v>
      </c>
      <c r="U1301" s="112">
        <v>70</v>
      </c>
      <c r="V1301" s="71">
        <v>50</v>
      </c>
      <c r="W1301" s="112">
        <v>48</v>
      </c>
      <c r="X1301" s="71">
        <v>77</v>
      </c>
      <c r="Y1301" s="58"/>
      <c r="Z1301" s="58"/>
      <c r="AA1301" s="65">
        <v>7</v>
      </c>
    </row>
    <row r="1302" spans="1:27"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f>IF(U$1319&gt;0,SUM($O1302:U1302),"")</f>
        <v>2279</v>
      </c>
      <c r="I1302" s="57">
        <f>IF(V$1319&gt;0,SUM($O1302:V1302),"")</f>
        <v>2485</v>
      </c>
      <c r="J1302" s="57">
        <f>IF(W$1319&gt;0,SUM($O1302:W1302),"")</f>
        <v>2677</v>
      </c>
      <c r="K1302" s="57">
        <f>IF(X$1319&gt;0,SUM($O1302:X1302),"")</f>
        <v>2943</v>
      </c>
      <c r="L1302" s="57" t="str">
        <f>IF(Y$1319&gt;0,SUM($O1302:Y1302),"")</f>
        <v/>
      </c>
      <c r="M1302" s="57" t="str">
        <f>IF(Z$1319&gt;0,SUM($O1302:Z1302),"")</f>
        <v/>
      </c>
      <c r="N1302" s="65">
        <v>8</v>
      </c>
      <c r="O1302" s="84">
        <v>317</v>
      </c>
      <c r="P1302" s="84">
        <v>293</v>
      </c>
      <c r="Q1302" s="294">
        <v>369</v>
      </c>
      <c r="R1302" s="71">
        <v>382</v>
      </c>
      <c r="S1302" s="95">
        <v>324</v>
      </c>
      <c r="T1302" s="71">
        <v>285</v>
      </c>
      <c r="U1302" s="112">
        <v>309</v>
      </c>
      <c r="V1302" s="71">
        <v>206</v>
      </c>
      <c r="W1302" s="112">
        <v>192</v>
      </c>
      <c r="X1302" s="71">
        <v>266</v>
      </c>
      <c r="Y1302" s="58"/>
      <c r="Z1302" s="58"/>
      <c r="AA1302" s="65">
        <v>8</v>
      </c>
    </row>
    <row r="1303" spans="1:27"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f>IF(U$1319&gt;0,SUM($O1303:U1303),"")</f>
        <v>369</v>
      </c>
      <c r="I1303" s="57">
        <f>IF(V$1319&gt;0,SUM($O1303:V1303),"")</f>
        <v>461</v>
      </c>
      <c r="J1303" s="57">
        <f>IF(W$1319&gt;0,SUM($O1303:W1303),"")</f>
        <v>596</v>
      </c>
      <c r="K1303" s="57">
        <f>IF(X$1319&gt;0,SUM($O1303:X1303),"")</f>
        <v>1069</v>
      </c>
      <c r="L1303" s="57" t="str">
        <f>IF(Y$1319&gt;0,SUM($O1303:Y1303),"")</f>
        <v/>
      </c>
      <c r="M1303" s="57" t="str">
        <f>IF(Z$1319&gt;0,SUM($O1303:Z1303),"")</f>
        <v/>
      </c>
      <c r="N1303" s="65">
        <v>9</v>
      </c>
      <c r="O1303" s="84">
        <v>34</v>
      </c>
      <c r="P1303" s="84">
        <v>43</v>
      </c>
      <c r="Q1303" s="294">
        <v>41</v>
      </c>
      <c r="R1303" s="71">
        <v>73</v>
      </c>
      <c r="S1303" s="95">
        <v>53</v>
      </c>
      <c r="T1303" s="71">
        <v>56</v>
      </c>
      <c r="U1303" s="112">
        <v>69</v>
      </c>
      <c r="V1303" s="71">
        <v>92</v>
      </c>
      <c r="W1303" s="112">
        <v>135</v>
      </c>
      <c r="X1303" s="71">
        <v>473</v>
      </c>
      <c r="Y1303" s="58"/>
      <c r="Z1303" s="58"/>
      <c r="AA1303" s="65">
        <v>9</v>
      </c>
    </row>
    <row r="1304" spans="1:27"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f>IF(U$1319&gt;0,SUM($O1304:U1304),"")</f>
        <v>1283</v>
      </c>
      <c r="I1304" s="57">
        <f>IF(V$1319&gt;0,SUM($O1304:V1304),"")</f>
        <v>1534</v>
      </c>
      <c r="J1304" s="57">
        <f>IF(W$1319&gt;0,SUM($O1304:W1304),"")</f>
        <v>1784</v>
      </c>
      <c r="K1304" s="57">
        <f>IF(X$1319&gt;0,SUM($O1304:X1304),"")</f>
        <v>2017</v>
      </c>
      <c r="L1304" s="57" t="str">
        <f>IF(Y$1319&gt;0,SUM($O1304:Y1304),"")</f>
        <v/>
      </c>
      <c r="M1304" s="57" t="str">
        <f>IF(Z$1319&gt;0,SUM($O1304:Z1304),"")</f>
        <v/>
      </c>
      <c r="N1304" s="65">
        <v>10</v>
      </c>
      <c r="O1304" s="84">
        <v>175</v>
      </c>
      <c r="P1304" s="84">
        <v>202</v>
      </c>
      <c r="Q1304" s="294">
        <v>208</v>
      </c>
      <c r="R1304" s="71">
        <v>111</v>
      </c>
      <c r="S1304" s="95">
        <v>91</v>
      </c>
      <c r="T1304" s="71">
        <v>169</v>
      </c>
      <c r="U1304" s="112">
        <v>327</v>
      </c>
      <c r="V1304" s="71">
        <v>251</v>
      </c>
      <c r="W1304" s="112">
        <v>250</v>
      </c>
      <c r="X1304" s="71">
        <v>233</v>
      </c>
      <c r="Y1304" s="58"/>
      <c r="Z1304" s="58"/>
      <c r="AA1304" s="65">
        <v>10</v>
      </c>
    </row>
    <row r="1305" spans="1:27"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f>IF(U$1319&gt;0,SUM($O1305:U1305),"")</f>
        <v>1285</v>
      </c>
      <c r="I1305" s="57">
        <f>IF(V$1319&gt;0,SUM($O1305:V1305),"")</f>
        <v>1468</v>
      </c>
      <c r="J1305" s="57">
        <f>IF(W$1319&gt;0,SUM($O1305:W1305),"")</f>
        <v>1642</v>
      </c>
      <c r="K1305" s="57">
        <f>IF(X$1319&gt;0,SUM($O1305:X1305),"")</f>
        <v>1792</v>
      </c>
      <c r="L1305" s="57" t="str">
        <f>IF(Y$1319&gt;0,SUM($O1305:Y1305),"")</f>
        <v/>
      </c>
      <c r="M1305" s="57" t="str">
        <f>IF(Z$1319&gt;0,SUM($O1305:Z1305),"")</f>
        <v/>
      </c>
      <c r="N1305" s="65">
        <v>11</v>
      </c>
      <c r="O1305" s="84">
        <v>201</v>
      </c>
      <c r="P1305" s="84">
        <v>148</v>
      </c>
      <c r="Q1305" s="294">
        <v>185</v>
      </c>
      <c r="R1305" s="71">
        <v>178</v>
      </c>
      <c r="S1305" s="95">
        <v>210</v>
      </c>
      <c r="T1305" s="71">
        <v>198</v>
      </c>
      <c r="U1305" s="112">
        <v>165</v>
      </c>
      <c r="V1305" s="71">
        <v>183</v>
      </c>
      <c r="W1305" s="112">
        <v>174</v>
      </c>
      <c r="X1305" s="71">
        <v>150</v>
      </c>
      <c r="Y1305" s="58"/>
      <c r="Z1305" s="58"/>
      <c r="AA1305" s="65">
        <v>11</v>
      </c>
    </row>
    <row r="1306" spans="1:27"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f>IF(U$1319&gt;0,SUM($O1306:U1306),"")</f>
        <v>2917</v>
      </c>
      <c r="I1306" s="57">
        <f>IF(V$1319&gt;0,SUM($O1306:V1306),"")</f>
        <v>3260</v>
      </c>
      <c r="J1306" s="57">
        <f>IF(W$1319&gt;0,SUM($O1306:W1306),"")</f>
        <v>3602</v>
      </c>
      <c r="K1306" s="57">
        <f>IF(X$1319&gt;0,SUM($O1306:X1306),"")</f>
        <v>3937</v>
      </c>
      <c r="L1306" s="57" t="str">
        <f>IF(Y$1319&gt;0,SUM($O1306:Y1306),"")</f>
        <v/>
      </c>
      <c r="M1306" s="57" t="str">
        <f>IF(Z$1319&gt;0,SUM($O1306:Z1306),"")</f>
        <v/>
      </c>
      <c r="N1306" s="65">
        <v>12</v>
      </c>
      <c r="O1306" s="84">
        <v>407</v>
      </c>
      <c r="P1306" s="84">
        <v>447</v>
      </c>
      <c r="Q1306" s="294">
        <v>405</v>
      </c>
      <c r="R1306" s="71">
        <v>341</v>
      </c>
      <c r="S1306" s="95">
        <v>364</v>
      </c>
      <c r="T1306" s="71">
        <v>464</v>
      </c>
      <c r="U1306" s="112">
        <v>489</v>
      </c>
      <c r="V1306" s="71">
        <v>343</v>
      </c>
      <c r="W1306" s="112">
        <v>342</v>
      </c>
      <c r="X1306" s="71">
        <v>335</v>
      </c>
      <c r="Y1306" s="58"/>
      <c r="Z1306" s="58"/>
      <c r="AA1306" s="65">
        <v>12</v>
      </c>
    </row>
    <row r="1307" spans="1:27"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f>IF(U$1319&gt;0,SUM($O1307:U1307),"")</f>
        <v>2314</v>
      </c>
      <c r="I1307" s="57">
        <f>IF(V$1319&gt;0,SUM($O1307:V1307),"")</f>
        <v>2491</v>
      </c>
      <c r="J1307" s="57">
        <f>IF(W$1319&gt;0,SUM($O1307:W1307),"")</f>
        <v>2698</v>
      </c>
      <c r="K1307" s="57">
        <f>IF(X$1319&gt;0,SUM($O1307:X1307),"")</f>
        <v>3111</v>
      </c>
      <c r="L1307" s="57" t="str">
        <f>IF(Y$1319&gt;0,SUM($O1307:Y1307),"")</f>
        <v/>
      </c>
      <c r="M1307" s="57" t="str">
        <f>IF(Z$1319&gt;0,SUM($O1307:Z1307),"")</f>
        <v/>
      </c>
      <c r="N1307" s="65">
        <v>13</v>
      </c>
      <c r="O1307" s="84">
        <v>257</v>
      </c>
      <c r="P1307" s="84">
        <v>306</v>
      </c>
      <c r="Q1307" s="294">
        <v>464</v>
      </c>
      <c r="R1307" s="71">
        <v>425</v>
      </c>
      <c r="S1307" s="95">
        <v>386</v>
      </c>
      <c r="T1307" s="71">
        <v>238</v>
      </c>
      <c r="U1307" s="112">
        <v>238</v>
      </c>
      <c r="V1307" s="71">
        <v>177</v>
      </c>
      <c r="W1307" s="112">
        <v>207</v>
      </c>
      <c r="X1307" s="71">
        <v>413</v>
      </c>
      <c r="Y1307" s="58"/>
      <c r="Z1307" s="58"/>
      <c r="AA1307" s="65">
        <v>13</v>
      </c>
    </row>
    <row r="1308" spans="1:27"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f>IF(U$1319&gt;0,SUM($O1308:U1308),"")</f>
        <v>1310</v>
      </c>
      <c r="I1308" s="57">
        <f>IF(V$1319&gt;0,SUM($O1308:V1308),"")</f>
        <v>1490</v>
      </c>
      <c r="J1308" s="57">
        <f>IF(W$1319&gt;0,SUM($O1308:W1308),"")</f>
        <v>1765</v>
      </c>
      <c r="K1308" s="57">
        <f>IF(X$1319&gt;0,SUM($O1308:X1308),"")</f>
        <v>1923</v>
      </c>
      <c r="L1308" s="57" t="str">
        <f>IF(Y$1319&gt;0,SUM($O1308:Y1308),"")</f>
        <v/>
      </c>
      <c r="M1308" s="57" t="str">
        <f>IF(Z$1319&gt;0,SUM($O1308:Z1308),"")</f>
        <v/>
      </c>
      <c r="N1308" s="65">
        <v>14</v>
      </c>
      <c r="O1308" s="84">
        <v>188</v>
      </c>
      <c r="P1308" s="84">
        <v>152</v>
      </c>
      <c r="Q1308" s="294">
        <v>181</v>
      </c>
      <c r="R1308" s="71">
        <v>195</v>
      </c>
      <c r="S1308" s="95">
        <v>213</v>
      </c>
      <c r="T1308" s="71">
        <v>171</v>
      </c>
      <c r="U1308" s="112">
        <v>210</v>
      </c>
      <c r="V1308" s="71">
        <v>180</v>
      </c>
      <c r="W1308" s="112">
        <v>275</v>
      </c>
      <c r="X1308" s="71">
        <v>158</v>
      </c>
      <c r="Y1308" s="58"/>
      <c r="Z1308" s="58"/>
      <c r="AA1308" s="65">
        <v>14</v>
      </c>
    </row>
    <row r="1309" spans="1:27"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f>IF(U$1319&gt;0,SUM($O1309:U1309),"")</f>
        <v>2357</v>
      </c>
      <c r="I1309" s="57">
        <f>IF(V$1319&gt;0,SUM($O1309:V1309),"")</f>
        <v>2544</v>
      </c>
      <c r="J1309" s="57">
        <f>IF(W$1319&gt;0,SUM($O1309:W1309),"")</f>
        <v>2781</v>
      </c>
      <c r="K1309" s="57">
        <f>IF(X$1319&gt;0,SUM($O1309:X1309),"")</f>
        <v>2983</v>
      </c>
      <c r="L1309" s="57" t="str">
        <f>IF(Y$1319&gt;0,SUM($O1309:Y1309),"")</f>
        <v/>
      </c>
      <c r="M1309" s="57" t="str">
        <f>IF(Z$1319&gt;0,SUM($O1309:Z1309),"")</f>
        <v/>
      </c>
      <c r="N1309" s="65">
        <v>15</v>
      </c>
      <c r="O1309" s="84">
        <v>205</v>
      </c>
      <c r="P1309" s="84">
        <v>285</v>
      </c>
      <c r="Q1309" s="294">
        <v>554</v>
      </c>
      <c r="R1309" s="71">
        <v>456</v>
      </c>
      <c r="S1309" s="95">
        <v>206</v>
      </c>
      <c r="T1309" s="71">
        <v>377</v>
      </c>
      <c r="U1309" s="112">
        <v>274</v>
      </c>
      <c r="V1309" s="71">
        <v>187</v>
      </c>
      <c r="W1309" s="112">
        <v>237</v>
      </c>
      <c r="X1309" s="71">
        <v>202</v>
      </c>
      <c r="Y1309" s="58"/>
      <c r="Z1309" s="58"/>
      <c r="AA1309" s="65">
        <v>15</v>
      </c>
    </row>
    <row r="1310" spans="1:27"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f>IF(U$1319&gt;0,SUM($O1310:U1310),"")</f>
        <v>702</v>
      </c>
      <c r="I1310" s="57">
        <f>IF(V$1319&gt;0,SUM($O1310:V1310),"")</f>
        <v>788</v>
      </c>
      <c r="J1310" s="57">
        <f>IF(W$1319&gt;0,SUM($O1310:W1310),"")</f>
        <v>867</v>
      </c>
      <c r="K1310" s="57">
        <f>IF(X$1319&gt;0,SUM($O1310:X1310),"")</f>
        <v>949</v>
      </c>
      <c r="L1310" s="57" t="str">
        <f>IF(Y$1319&gt;0,SUM($O1310:Y1310),"")</f>
        <v/>
      </c>
      <c r="M1310" s="57" t="str">
        <f>IF(Z$1319&gt;0,SUM($O1310:Z1310),"")</f>
        <v/>
      </c>
      <c r="N1310" s="65">
        <v>16</v>
      </c>
      <c r="O1310" s="84">
        <v>86</v>
      </c>
      <c r="P1310" s="84">
        <v>110</v>
      </c>
      <c r="Q1310" s="294">
        <v>101</v>
      </c>
      <c r="R1310" s="71">
        <v>89</v>
      </c>
      <c r="S1310" s="95">
        <v>112</v>
      </c>
      <c r="T1310" s="71">
        <v>104</v>
      </c>
      <c r="U1310" s="112">
        <v>100</v>
      </c>
      <c r="V1310" s="71">
        <v>86</v>
      </c>
      <c r="W1310" s="112">
        <v>79</v>
      </c>
      <c r="X1310" s="71">
        <v>82</v>
      </c>
      <c r="Y1310" s="58"/>
      <c r="Z1310" s="58"/>
      <c r="AA1310" s="65">
        <v>16</v>
      </c>
    </row>
    <row r="1311" spans="1:27"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f>IF(U$1319&gt;0,SUM($O1311:U1311),"")</f>
        <v>1931</v>
      </c>
      <c r="I1311" s="57">
        <f>IF(V$1319&gt;0,SUM($O1311:V1311),"")</f>
        <v>2172</v>
      </c>
      <c r="J1311" s="57">
        <f>IF(W$1319&gt;0,SUM($O1311:W1311),"")</f>
        <v>2377</v>
      </c>
      <c r="K1311" s="57">
        <f>IF(X$1319&gt;0,SUM($O1311:X1311),"")</f>
        <v>2587</v>
      </c>
      <c r="L1311" s="57" t="str">
        <f>IF(Y$1319&gt;0,SUM($O1311:Y1311),"")</f>
        <v/>
      </c>
      <c r="M1311" s="57" t="str">
        <f>IF(Z$1319&gt;0,SUM($O1311:Z1311),"")</f>
        <v/>
      </c>
      <c r="N1311" s="65">
        <v>17</v>
      </c>
      <c r="O1311" s="84">
        <v>297</v>
      </c>
      <c r="P1311" s="84">
        <v>234</v>
      </c>
      <c r="Q1311" s="294">
        <v>306</v>
      </c>
      <c r="R1311" s="71">
        <v>266</v>
      </c>
      <c r="S1311" s="95">
        <v>215</v>
      </c>
      <c r="T1311" s="71">
        <v>248</v>
      </c>
      <c r="U1311" s="112">
        <v>365</v>
      </c>
      <c r="V1311" s="71">
        <v>241</v>
      </c>
      <c r="W1311" s="112">
        <v>205</v>
      </c>
      <c r="X1311" s="71">
        <v>210</v>
      </c>
      <c r="Y1311" s="58"/>
      <c r="Z1311" s="58"/>
      <c r="AA1311" s="65">
        <v>17</v>
      </c>
    </row>
    <row r="1312" spans="1:27"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f>IF(U$1319&gt;0,SUM($O1312:U1312),"")</f>
        <v>585</v>
      </c>
      <c r="I1312" s="57">
        <f>IF(V$1319&gt;0,SUM($O1312:V1312),"")</f>
        <v>660</v>
      </c>
      <c r="J1312" s="57">
        <f>IF(W$1319&gt;0,SUM($O1312:W1312),"")</f>
        <v>723</v>
      </c>
      <c r="K1312" s="57">
        <f>IF(X$1319&gt;0,SUM($O1312:X1312),"")</f>
        <v>797</v>
      </c>
      <c r="L1312" s="57" t="str">
        <f>IF(Y$1319&gt;0,SUM($O1312:Y1312),"")</f>
        <v/>
      </c>
      <c r="M1312" s="57" t="str">
        <f>IF(Z$1319&gt;0,SUM($O1312:Z1312),"")</f>
        <v/>
      </c>
      <c r="N1312" s="65">
        <v>18</v>
      </c>
      <c r="O1312" s="84">
        <v>74</v>
      </c>
      <c r="P1312" s="84">
        <v>86</v>
      </c>
      <c r="Q1312" s="294">
        <v>75</v>
      </c>
      <c r="R1312" s="71">
        <v>78</v>
      </c>
      <c r="S1312" s="95">
        <v>104</v>
      </c>
      <c r="T1312" s="71">
        <v>79</v>
      </c>
      <c r="U1312" s="112">
        <v>89</v>
      </c>
      <c r="V1312" s="71">
        <v>75</v>
      </c>
      <c r="W1312" s="112">
        <v>63</v>
      </c>
      <c r="X1312" s="71">
        <v>74</v>
      </c>
      <c r="Y1312" s="58"/>
      <c r="Z1312" s="58"/>
      <c r="AA1312" s="65">
        <v>18</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f>IF(U$1319&gt;0,SUM($O1313:U1313),"")</f>
        <v>385</v>
      </c>
      <c r="I1313" s="57">
        <f>IF(V$1319&gt;0,SUM($O1313:V1313),"")</f>
        <v>442</v>
      </c>
      <c r="J1313" s="57">
        <f>IF(W$1319&gt;0,SUM($O1313:W1313),"")</f>
        <v>498</v>
      </c>
      <c r="K1313" s="57">
        <f>IF(X$1319&gt;0,SUM($O1313:X1313),"")</f>
        <v>550</v>
      </c>
      <c r="L1313" s="57" t="str">
        <f>IF(Y$1319&gt;0,SUM($O1313:Y1313),"")</f>
        <v/>
      </c>
      <c r="M1313" s="57" t="str">
        <f>IF(Z$1319&gt;0,SUM($O1313:Z1313),"")</f>
        <v/>
      </c>
      <c r="N1313" s="65">
        <v>19</v>
      </c>
      <c r="O1313" s="84">
        <v>34</v>
      </c>
      <c r="P1313" s="84">
        <v>58</v>
      </c>
      <c r="Q1313" s="294">
        <v>30</v>
      </c>
      <c r="R1313" s="71">
        <v>66</v>
      </c>
      <c r="S1313" s="95">
        <v>57</v>
      </c>
      <c r="T1313" s="71">
        <v>59</v>
      </c>
      <c r="U1313" s="112">
        <v>81</v>
      </c>
      <c r="V1313" s="71">
        <v>57</v>
      </c>
      <c r="W1313" s="112">
        <v>56</v>
      </c>
      <c r="X1313" s="71">
        <v>52</v>
      </c>
      <c r="Y1313" s="58"/>
      <c r="Z1313" s="58"/>
      <c r="AA1313" s="65">
        <v>19</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f>IF(U$1319&gt;0,SUM($O1314:U1314),"")</f>
        <v>765</v>
      </c>
      <c r="I1314" s="57">
        <f>IF(V$1319&gt;0,SUM($O1314:V1314),"")</f>
        <v>883</v>
      </c>
      <c r="J1314" s="57">
        <f>IF(W$1319&gt;0,SUM($O1314:W1314),"")</f>
        <v>954</v>
      </c>
      <c r="K1314" s="57">
        <f>IF(X$1319&gt;0,SUM($O1314:X1314),"")</f>
        <v>1037</v>
      </c>
      <c r="L1314" s="57" t="str">
        <f>IF(Y$1319&gt;0,SUM($O1314:Y1314),"")</f>
        <v/>
      </c>
      <c r="M1314" s="57" t="str">
        <f>IF(Z$1319&gt;0,SUM($O1314:Z1314),"")</f>
        <v/>
      </c>
      <c r="N1314" s="65">
        <v>20</v>
      </c>
      <c r="O1314" s="84">
        <v>112</v>
      </c>
      <c r="P1314" s="84">
        <v>93</v>
      </c>
      <c r="Q1314" s="294">
        <v>123</v>
      </c>
      <c r="R1314" s="71">
        <v>144</v>
      </c>
      <c r="S1314" s="95">
        <v>96</v>
      </c>
      <c r="T1314" s="71">
        <v>91</v>
      </c>
      <c r="U1314" s="112">
        <v>106</v>
      </c>
      <c r="V1314" s="71">
        <v>118</v>
      </c>
      <c r="W1314" s="112">
        <v>71</v>
      </c>
      <c r="X1314" s="71">
        <v>83</v>
      </c>
      <c r="Y1314" s="58"/>
      <c r="Z1314" s="58"/>
      <c r="AA1314" s="65">
        <v>20</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f>IF(U$1319&gt;0,SUM($O1315:U1315),"")</f>
        <v>1336</v>
      </c>
      <c r="I1315" s="57">
        <f>IF(V$1319&gt;0,SUM($O1315:V1315),"")</f>
        <v>1519</v>
      </c>
      <c r="J1315" s="57">
        <f>IF(W$1319&gt;0,SUM($O1315:W1315),"")</f>
        <v>1831</v>
      </c>
      <c r="K1315" s="57">
        <f>IF(X$1319&gt;0,SUM($O1315:X1315),"")</f>
        <v>1997</v>
      </c>
      <c r="L1315" s="57" t="str">
        <f>IF(Y$1319&gt;0,SUM($O1315:Y1315),"")</f>
        <v/>
      </c>
      <c r="M1315" s="57" t="str">
        <f>IF(Z$1319&gt;0,SUM($O1315:Z1315),"")</f>
        <v/>
      </c>
      <c r="N1315" s="65">
        <v>21</v>
      </c>
      <c r="O1315" s="84">
        <v>179</v>
      </c>
      <c r="P1315" s="84">
        <v>146</v>
      </c>
      <c r="Q1315" s="294">
        <v>202</v>
      </c>
      <c r="R1315" s="71">
        <v>221</v>
      </c>
      <c r="S1315" s="95">
        <v>196</v>
      </c>
      <c r="T1315" s="71">
        <v>189</v>
      </c>
      <c r="U1315" s="112">
        <v>203</v>
      </c>
      <c r="V1315" s="71">
        <v>183</v>
      </c>
      <c r="W1315" s="112">
        <v>312</v>
      </c>
      <c r="X1315" s="71">
        <v>166</v>
      </c>
      <c r="Y1315" s="58"/>
      <c r="Z1315" s="58"/>
      <c r="AA1315" s="65">
        <v>21</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f>IF(U$1319&gt;0,SUM($O1316:U1316),"")</f>
        <v>1586</v>
      </c>
      <c r="I1316" s="57">
        <f>IF(V$1319&gt;0,SUM($O1316:V1316),"")</f>
        <v>1763</v>
      </c>
      <c r="J1316" s="57">
        <f>IF(W$1319&gt;0,SUM($O1316:W1316),"")</f>
        <v>1942</v>
      </c>
      <c r="K1316" s="57">
        <f>IF(X$1319&gt;0,SUM($O1316:X1316),"")</f>
        <v>2343</v>
      </c>
      <c r="L1316" s="57" t="str">
        <f>IF(Y$1319&gt;0,SUM($O1316:Y1316),"")</f>
        <v/>
      </c>
      <c r="M1316" s="57" t="str">
        <f>IF(Z$1319&gt;0,SUM($O1316:Z1316),"")</f>
        <v/>
      </c>
      <c r="N1316" s="65">
        <v>22</v>
      </c>
      <c r="O1316" s="84">
        <v>163</v>
      </c>
      <c r="P1316" s="84">
        <v>167</v>
      </c>
      <c r="Q1316" s="294">
        <v>205</v>
      </c>
      <c r="R1316" s="71">
        <v>335</v>
      </c>
      <c r="S1316" s="95">
        <v>297</v>
      </c>
      <c r="T1316" s="71">
        <v>231</v>
      </c>
      <c r="U1316" s="112">
        <v>188</v>
      </c>
      <c r="V1316" s="71">
        <v>177</v>
      </c>
      <c r="W1316" s="112">
        <v>179</v>
      </c>
      <c r="X1316" s="71">
        <v>401</v>
      </c>
      <c r="Y1316" s="58"/>
      <c r="Z1316" s="58"/>
      <c r="AA1316" s="65">
        <v>22</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f>IF(U$1319&gt;0,SUM($O1317:U1317),"")</f>
        <v>2803</v>
      </c>
      <c r="I1317" s="57">
        <f>IF(V$1319&gt;0,SUM($O1317:V1317),"")</f>
        <v>3147</v>
      </c>
      <c r="J1317" s="57">
        <f>IF(W$1319&gt;0,SUM($O1317:W1317),"")</f>
        <v>3592</v>
      </c>
      <c r="K1317" s="57">
        <f>IF(X$1319&gt;0,SUM($O1317:X1317),"")</f>
        <v>4026</v>
      </c>
      <c r="L1317" s="57" t="str">
        <f>IF(Y$1319&gt;0,SUM($O1317:Y1317),"")</f>
        <v/>
      </c>
      <c r="M1317" s="57" t="str">
        <f>IF(Z$1319&gt;0,SUM($O1317:Z1317),"")</f>
        <v/>
      </c>
      <c r="N1317" s="65">
        <v>23</v>
      </c>
      <c r="O1317" s="84">
        <v>411</v>
      </c>
      <c r="P1317" s="84">
        <v>511</v>
      </c>
      <c r="Q1317" s="294">
        <v>450</v>
      </c>
      <c r="R1317" s="71">
        <v>405</v>
      </c>
      <c r="S1317" s="95">
        <v>349</v>
      </c>
      <c r="T1317" s="71">
        <v>313</v>
      </c>
      <c r="U1317" s="112">
        <v>364</v>
      </c>
      <c r="V1317" s="71">
        <v>344</v>
      </c>
      <c r="W1317" s="112">
        <v>445</v>
      </c>
      <c r="X1317" s="71">
        <v>434</v>
      </c>
      <c r="Y1317" s="58"/>
      <c r="Z1317" s="58"/>
      <c r="AA1317" s="65">
        <v>23</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f>IF(U$1319&gt;0,SUM($O1318:U1318),"")</f>
        <v>984</v>
      </c>
      <c r="I1318" s="57">
        <f>IF(V$1319&gt;0,SUM($O1318:V1318),"")</f>
        <v>1102</v>
      </c>
      <c r="J1318" s="57">
        <f>IF(W$1319&gt;0,SUM($O1318:W1318),"")</f>
        <v>1215</v>
      </c>
      <c r="K1318" s="57">
        <f>IF(X$1319&gt;0,SUM($O1318:X1318),"")</f>
        <v>1314</v>
      </c>
      <c r="L1318" s="57" t="str">
        <f>IF(Y$1319&gt;0,SUM($O1318:Y1318),"")</f>
        <v/>
      </c>
      <c r="M1318" s="57" t="str">
        <f>IF(Z$1319&gt;0,SUM($O1318:Z1318),"")</f>
        <v/>
      </c>
      <c r="N1318" s="65">
        <v>24</v>
      </c>
      <c r="O1318" s="84">
        <v>175</v>
      </c>
      <c r="P1318" s="84">
        <v>113</v>
      </c>
      <c r="Q1318" s="294">
        <v>148</v>
      </c>
      <c r="R1318" s="71">
        <v>118</v>
      </c>
      <c r="S1318" s="95">
        <v>165</v>
      </c>
      <c r="T1318" s="71">
        <v>123</v>
      </c>
      <c r="U1318" s="112">
        <v>142</v>
      </c>
      <c r="V1318" s="71">
        <v>118</v>
      </c>
      <c r="W1318" s="112">
        <v>113</v>
      </c>
      <c r="X1318" s="71">
        <v>99</v>
      </c>
      <c r="Y1318" s="58"/>
      <c r="Z1318" s="58"/>
      <c r="AA1318" s="65">
        <v>24</v>
      </c>
    </row>
    <row r="1319" spans="1:32" x14ac:dyDescent="0.2">
      <c r="A1319" s="72" t="s">
        <v>2</v>
      </c>
      <c r="B1319" s="62">
        <f>SUM(B1295:B1318)</f>
        <v>4188</v>
      </c>
      <c r="C1319" s="62">
        <f t="shared" ref="C1319:M1319" si="40">SUM(C1295:C1318)</f>
        <v>8431</v>
      </c>
      <c r="D1319" s="62">
        <f t="shared" si="40"/>
        <v>13441</v>
      </c>
      <c r="E1319" s="62">
        <f>SUM(E1295:E1318)</f>
        <v>18418</v>
      </c>
      <c r="F1319" s="62">
        <f t="shared" si="40"/>
        <v>22925</v>
      </c>
      <c r="G1319" s="62">
        <f>SUM(G1295:G1318)</f>
        <v>27254</v>
      </c>
      <c r="H1319" s="62">
        <f t="shared" si="40"/>
        <v>31928</v>
      </c>
      <c r="I1319" s="62">
        <f t="shared" si="40"/>
        <v>35764</v>
      </c>
      <c r="J1319" s="62">
        <f t="shared" si="40"/>
        <v>39775</v>
      </c>
      <c r="K1319" s="62">
        <f t="shared" si="40"/>
        <v>44505</v>
      </c>
      <c r="L1319" s="62">
        <f t="shared" si="40"/>
        <v>0</v>
      </c>
      <c r="M1319" s="62">
        <f t="shared" si="40"/>
        <v>0</v>
      </c>
      <c r="N1319" s="72" t="s">
        <v>2</v>
      </c>
      <c r="O1319" s="62">
        <f t="shared" ref="O1319:T1319" si="41">SUM(O1295:O1318)</f>
        <v>4188</v>
      </c>
      <c r="P1319" s="62">
        <f t="shared" si="41"/>
        <v>4243</v>
      </c>
      <c r="Q1319" s="62">
        <f t="shared" si="41"/>
        <v>5010</v>
      </c>
      <c r="R1319" s="62">
        <f t="shared" si="41"/>
        <v>4977</v>
      </c>
      <c r="S1319" s="62">
        <f t="shared" si="41"/>
        <v>4507</v>
      </c>
      <c r="T1319" s="62">
        <f t="shared" si="41"/>
        <v>4329</v>
      </c>
      <c r="U1319" s="62">
        <f t="shared" ref="U1319:Z1319" si="42">SUM(U1295:U1318)</f>
        <v>4674</v>
      </c>
      <c r="V1319" s="62">
        <f t="shared" si="42"/>
        <v>3836</v>
      </c>
      <c r="W1319" s="62">
        <f t="shared" si="42"/>
        <v>4011</v>
      </c>
      <c r="X1319" s="62">
        <f t="shared" si="42"/>
        <v>4730</v>
      </c>
      <c r="Y1319" s="62">
        <f t="shared" si="42"/>
        <v>0</v>
      </c>
      <c r="Z1319" s="62">
        <f t="shared" si="42"/>
        <v>0</v>
      </c>
      <c r="AA1319" s="72" t="s">
        <v>2</v>
      </c>
      <c r="AB1319" s="68"/>
    </row>
    <row r="1320" spans="1:32" x14ac:dyDescent="0.2">
      <c r="A1320" s="45"/>
      <c r="B1320" s="86"/>
      <c r="L1320" s="63">
        <f>L1319-K1319</f>
        <v>-44505</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84">
        <v>0</v>
      </c>
      <c r="P1325" s="294">
        <v>0</v>
      </c>
      <c r="Q1325" s="71">
        <v>0</v>
      </c>
      <c r="R1325" s="391"/>
      <c r="S1325" s="395">
        <v>0</v>
      </c>
      <c r="T1325" s="424">
        <v>0</v>
      </c>
      <c r="U1325" s="295">
        <v>0</v>
      </c>
      <c r="V1325" s="295">
        <v>0</v>
      </c>
      <c r="W1325" s="295">
        <v>0</v>
      </c>
      <c r="X1325" s="297">
        <v>0</v>
      </c>
      <c r="Y1325" s="58"/>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84">
        <v>0</v>
      </c>
      <c r="P1326" s="294">
        <v>0</v>
      </c>
      <c r="Q1326" s="71">
        <v>0</v>
      </c>
      <c r="R1326" s="71">
        <v>0</v>
      </c>
      <c r="S1326" s="395">
        <v>0</v>
      </c>
      <c r="T1326" s="424">
        <v>0</v>
      </c>
      <c r="U1326" s="71">
        <v>0</v>
      </c>
      <c r="V1326" s="112">
        <v>0</v>
      </c>
      <c r="W1326" s="112">
        <v>0</v>
      </c>
      <c r="X1326" s="71">
        <v>0</v>
      </c>
      <c r="Y1326" s="58"/>
      <c r="Z1326" s="58"/>
      <c r="AA1326" s="56">
        <v>2</v>
      </c>
      <c r="AC1326" s="15">
        <v>3</v>
      </c>
      <c r="AD1326" s="15">
        <v>0</v>
      </c>
      <c r="AE1326" s="15">
        <v>2</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t="str">
        <f>IF(Y$1349&gt;0,SUM($O1327:Y1327),"")</f>
        <v/>
      </c>
      <c r="M1327" s="57" t="str">
        <f>IF(Z$1349&gt;0,SUM($O1327:Z1327),"")</f>
        <v/>
      </c>
      <c r="N1327" s="56">
        <v>3</v>
      </c>
      <c r="O1327" s="84">
        <v>0</v>
      </c>
      <c r="P1327" s="294">
        <v>0</v>
      </c>
      <c r="Q1327" s="71">
        <v>0</v>
      </c>
      <c r="R1327" s="71">
        <v>0</v>
      </c>
      <c r="S1327" s="395">
        <v>0</v>
      </c>
      <c r="T1327" s="424">
        <v>0</v>
      </c>
      <c r="U1327" s="71">
        <v>0</v>
      </c>
      <c r="V1327" s="112">
        <v>0</v>
      </c>
      <c r="W1327" s="112">
        <v>0</v>
      </c>
      <c r="X1327" s="71">
        <v>0</v>
      </c>
      <c r="Y1327" s="58"/>
      <c r="Z1327" s="58"/>
      <c r="AA1327" s="56">
        <v>3</v>
      </c>
      <c r="AC1327" s="15">
        <v>5</v>
      </c>
      <c r="AD1327" s="15">
        <v>2</v>
      </c>
      <c r="AE1327" s="15">
        <v>2</v>
      </c>
      <c r="AF1327" s="15">
        <v>100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84">
        <v>0</v>
      </c>
      <c r="P1328" s="294">
        <v>0</v>
      </c>
      <c r="Q1328" s="71">
        <v>0</v>
      </c>
      <c r="R1328" s="71"/>
      <c r="S1328" s="395">
        <v>0</v>
      </c>
      <c r="T1328" s="424">
        <v>0</v>
      </c>
      <c r="U1328" s="71">
        <v>0</v>
      </c>
      <c r="V1328" s="112">
        <v>0</v>
      </c>
      <c r="W1328" s="112">
        <v>0</v>
      </c>
      <c r="X1328" s="71">
        <v>0</v>
      </c>
      <c r="Y1328" s="58"/>
      <c r="Z1328" s="58"/>
      <c r="AA1328" s="56">
        <v>4</v>
      </c>
      <c r="AC1328" s="15">
        <v>7</v>
      </c>
      <c r="AD1328" s="15">
        <v>0</v>
      </c>
      <c r="AE1328" s="15">
        <v>1</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2</v>
      </c>
      <c r="L1329" s="57" t="str">
        <f>IF(Y$1349&gt;0,SUM($O1329:Y1329),"")</f>
        <v/>
      </c>
      <c r="M1329" s="57" t="str">
        <f>IF(Z$1349&gt;0,SUM($O1329:Z1329),"")</f>
        <v/>
      </c>
      <c r="N1329" s="56">
        <v>5</v>
      </c>
      <c r="O1329" s="84">
        <v>0</v>
      </c>
      <c r="P1329" s="294">
        <v>0</v>
      </c>
      <c r="Q1329" s="71">
        <v>0</v>
      </c>
      <c r="R1329" s="71"/>
      <c r="S1329" s="395">
        <v>0</v>
      </c>
      <c r="T1329" s="424">
        <v>0</v>
      </c>
      <c r="U1329" s="71">
        <v>0</v>
      </c>
      <c r="V1329" s="112">
        <v>0</v>
      </c>
      <c r="W1329" s="112">
        <v>0</v>
      </c>
      <c r="X1329" s="71">
        <v>2</v>
      </c>
      <c r="Y1329" s="58"/>
      <c r="Z1329" s="58"/>
      <c r="AA1329" s="56">
        <v>5</v>
      </c>
      <c r="AC1329" s="15">
        <v>9</v>
      </c>
      <c r="AD1329" s="15">
        <v>0</v>
      </c>
      <c r="AE1329" s="15">
        <v>2</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f>IF(U$1349&gt;0,SUM($O1330:U1330),"")</f>
        <v>8</v>
      </c>
      <c r="I1330" s="57">
        <f>IF(V$1349&gt;0,SUM($O1330:V1330),"")</f>
        <v>9</v>
      </c>
      <c r="J1330" s="57">
        <f>IF(W$1349&gt;0,SUM($O1330:W1330),"")</f>
        <v>9</v>
      </c>
      <c r="K1330" s="57">
        <f>IF(X$1349&gt;0,SUM($O1330:X1330),"")</f>
        <v>9</v>
      </c>
      <c r="L1330" s="57" t="str">
        <f>IF(Y$1349&gt;0,SUM($O1330:Y1330),"")</f>
        <v/>
      </c>
      <c r="M1330" s="57" t="str">
        <f>IF(Z$1349&gt;0,SUM($O1330:Z1330),"")</f>
        <v/>
      </c>
      <c r="N1330" s="56">
        <v>6</v>
      </c>
      <c r="O1330" s="84">
        <v>0</v>
      </c>
      <c r="P1330" s="294">
        <v>1</v>
      </c>
      <c r="Q1330" s="71">
        <v>0</v>
      </c>
      <c r="R1330" s="71">
        <v>0</v>
      </c>
      <c r="S1330" s="395">
        <v>0</v>
      </c>
      <c r="T1330" s="424">
        <v>6</v>
      </c>
      <c r="U1330" s="71">
        <v>1</v>
      </c>
      <c r="V1330" s="112">
        <v>1</v>
      </c>
      <c r="W1330" s="112">
        <v>0</v>
      </c>
      <c r="X1330" s="71">
        <v>0</v>
      </c>
      <c r="Y1330" s="58"/>
      <c r="Z1330" s="58"/>
      <c r="AA1330" s="56">
        <v>6</v>
      </c>
      <c r="AC1330" s="15">
        <v>10</v>
      </c>
      <c r="AD1330" s="15">
        <v>0</v>
      </c>
      <c r="AE1330" s="15">
        <v>2</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84">
        <v>0</v>
      </c>
      <c r="P1331" s="294">
        <v>0</v>
      </c>
      <c r="Q1331" s="71">
        <v>0</v>
      </c>
      <c r="R1331" s="71"/>
      <c r="S1331" s="395">
        <v>0</v>
      </c>
      <c r="T1331" s="424">
        <v>0</v>
      </c>
      <c r="U1331" s="71">
        <v>0</v>
      </c>
      <c r="V1331" s="112">
        <v>0</v>
      </c>
      <c r="W1331" s="112">
        <v>0</v>
      </c>
      <c r="X1331" s="71">
        <v>0</v>
      </c>
      <c r="Y1331" s="58"/>
      <c r="Z1331" s="58"/>
      <c r="AA1331" s="56">
        <v>7</v>
      </c>
      <c r="AC1331" s="15">
        <v>11</v>
      </c>
      <c r="AD1331" s="15">
        <v>0</v>
      </c>
      <c r="AE1331" s="15">
        <v>2</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84">
        <v>0</v>
      </c>
      <c r="P1332" s="294">
        <v>0</v>
      </c>
      <c r="Q1332" s="71">
        <v>0</v>
      </c>
      <c r="R1332" s="71"/>
      <c r="S1332" s="395">
        <v>0</v>
      </c>
      <c r="T1332" s="424">
        <v>0</v>
      </c>
      <c r="U1332" s="71">
        <v>0</v>
      </c>
      <c r="V1332" s="112">
        <v>0</v>
      </c>
      <c r="W1332" s="112">
        <v>0</v>
      </c>
      <c r="X1332" s="71">
        <v>0</v>
      </c>
      <c r="Y1332" s="58"/>
      <c r="Z1332" s="58"/>
      <c r="AA1332" s="56">
        <v>8</v>
      </c>
      <c r="AC1332" s="15">
        <v>12</v>
      </c>
      <c r="AD1332" s="15">
        <v>0</v>
      </c>
      <c r="AE1332" s="15">
        <v>1</v>
      </c>
      <c r="AF1332" s="15">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84">
        <v>0</v>
      </c>
      <c r="P1333" s="294">
        <v>0</v>
      </c>
      <c r="Q1333" s="71">
        <v>0</v>
      </c>
      <c r="R1333" s="71">
        <v>0</v>
      </c>
      <c r="S1333" s="395">
        <v>0</v>
      </c>
      <c r="T1333" s="424">
        <v>0</v>
      </c>
      <c r="U1333" s="71">
        <v>0</v>
      </c>
      <c r="V1333" s="112">
        <v>0</v>
      </c>
      <c r="W1333" s="112">
        <v>0</v>
      </c>
      <c r="X1333" s="71">
        <v>0</v>
      </c>
      <c r="Y1333" s="58"/>
      <c r="Z1333" s="58"/>
      <c r="AA1333" s="56">
        <v>9</v>
      </c>
      <c r="AB1333"/>
      <c r="AC1333" s="15">
        <v>13</v>
      </c>
      <c r="AD1333" s="15">
        <v>0</v>
      </c>
      <c r="AE1333" s="15">
        <v>1</v>
      </c>
      <c r="AF1333" s="15">
        <v>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84">
        <v>0</v>
      </c>
      <c r="P1334" s="294">
        <v>0</v>
      </c>
      <c r="Q1334" s="297">
        <v>0</v>
      </c>
      <c r="R1334" s="71">
        <v>0</v>
      </c>
      <c r="S1334" s="395">
        <v>0</v>
      </c>
      <c r="T1334" s="424">
        <v>0</v>
      </c>
      <c r="U1334" s="71">
        <v>0</v>
      </c>
      <c r="V1334" s="112">
        <v>0</v>
      </c>
      <c r="W1334" s="112">
        <v>0</v>
      </c>
      <c r="X1334" s="71">
        <v>0</v>
      </c>
      <c r="Y1334" s="58"/>
      <c r="Z1334" s="58"/>
      <c r="AA1334" s="56">
        <v>10</v>
      </c>
      <c r="AB1334"/>
      <c r="AC1334" s="15">
        <v>14</v>
      </c>
      <c r="AD1334" s="15">
        <v>0</v>
      </c>
      <c r="AE1334" s="15">
        <v>2</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84">
        <v>0</v>
      </c>
      <c r="P1335" s="294">
        <v>0</v>
      </c>
      <c r="Q1335" s="71">
        <v>0</v>
      </c>
      <c r="R1335" s="71"/>
      <c r="S1335" s="395">
        <v>0</v>
      </c>
      <c r="T1335" s="424">
        <v>0</v>
      </c>
      <c r="U1335" s="71">
        <v>0</v>
      </c>
      <c r="V1335" s="71">
        <v>0</v>
      </c>
      <c r="W1335" s="112">
        <v>0</v>
      </c>
      <c r="X1335" s="71">
        <v>0</v>
      </c>
      <c r="Y1335" s="58"/>
      <c r="Z1335" s="58"/>
      <c r="AA1335" s="56">
        <v>11</v>
      </c>
      <c r="AB1335"/>
      <c r="AC1335" s="15">
        <v>15</v>
      </c>
      <c r="AD1335" s="15">
        <v>3</v>
      </c>
      <c r="AE1335" s="15">
        <v>5</v>
      </c>
      <c r="AF1335" s="15">
        <v>60</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84">
        <v>0</v>
      </c>
      <c r="P1336" s="294">
        <v>0</v>
      </c>
      <c r="Q1336" s="297">
        <v>0</v>
      </c>
      <c r="R1336" s="71"/>
      <c r="S1336" s="395">
        <v>0</v>
      </c>
      <c r="T1336" s="424">
        <v>0</v>
      </c>
      <c r="U1336" s="71">
        <v>0</v>
      </c>
      <c r="V1336" s="71">
        <v>0</v>
      </c>
      <c r="W1336" s="71">
        <v>0</v>
      </c>
      <c r="X1336" s="71">
        <v>0</v>
      </c>
      <c r="Y1336" s="58"/>
      <c r="Z1336" s="58"/>
      <c r="AA1336" s="56">
        <v>12</v>
      </c>
      <c r="AB1336"/>
      <c r="AC1336" s="15">
        <v>17</v>
      </c>
      <c r="AD1336" s="15">
        <v>1</v>
      </c>
      <c r="AE1336" s="15">
        <v>1</v>
      </c>
      <c r="AF1336" s="15">
        <v>100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84">
        <v>0</v>
      </c>
      <c r="P1337" s="294">
        <v>0</v>
      </c>
      <c r="Q1337" s="71">
        <v>0</v>
      </c>
      <c r="R1337" s="71"/>
      <c r="S1337" s="395">
        <v>0</v>
      </c>
      <c r="T1337" s="424">
        <v>0</v>
      </c>
      <c r="U1337" s="71">
        <v>0</v>
      </c>
      <c r="V1337" s="71">
        <v>0</v>
      </c>
      <c r="W1337" s="71">
        <v>0</v>
      </c>
      <c r="X1337" s="71">
        <v>0</v>
      </c>
      <c r="Y1337" s="58"/>
      <c r="Z1337" s="58"/>
      <c r="AA1337" s="56">
        <v>13</v>
      </c>
      <c r="AB1337"/>
      <c r="AC1337" s="15">
        <v>18</v>
      </c>
      <c r="AD1337" s="15">
        <v>6</v>
      </c>
      <c r="AE1337" s="15">
        <v>7</v>
      </c>
      <c r="AF1337" s="15">
        <v>85.7</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84">
        <v>0</v>
      </c>
      <c r="P1338" s="294">
        <v>0</v>
      </c>
      <c r="Q1338" s="71">
        <v>0</v>
      </c>
      <c r="R1338" s="71"/>
      <c r="S1338" s="395">
        <v>0</v>
      </c>
      <c r="T1338" s="424">
        <v>0</v>
      </c>
      <c r="U1338" s="71">
        <v>0</v>
      </c>
      <c r="V1338" s="71">
        <v>0</v>
      </c>
      <c r="W1338" s="71">
        <v>0</v>
      </c>
      <c r="X1338" s="71">
        <v>0</v>
      </c>
      <c r="Y1338" s="58"/>
      <c r="Z1338" s="58"/>
      <c r="AA1338" s="56">
        <v>14</v>
      </c>
      <c r="AB1338"/>
      <c r="AC1338" s="15">
        <v>19</v>
      </c>
      <c r="AD1338" s="15">
        <v>0</v>
      </c>
      <c r="AE1338" s="15">
        <v>2</v>
      </c>
      <c r="AF1338" s="15">
        <v>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f>IF(U$1349&gt;0,SUM($O1339:U1339),"")</f>
        <v>155</v>
      </c>
      <c r="I1339" s="57">
        <f>IF(V$1349&gt;0,SUM($O1339:V1339),"")</f>
        <v>159</v>
      </c>
      <c r="J1339" s="57">
        <f>IF(W$1349&gt;0,SUM($O1339:W1339),"")</f>
        <v>179</v>
      </c>
      <c r="K1339" s="57">
        <f>IF(X$1349&gt;0,SUM($O1339:X1339),"")</f>
        <v>182</v>
      </c>
      <c r="L1339" s="57" t="str">
        <f>IF(Y$1349&gt;0,SUM($O1339:Y1339),"")</f>
        <v/>
      </c>
      <c r="M1339" s="57" t="str">
        <f>IF(Z$1349&gt;0,SUM($O1339:Z1339),"")</f>
        <v/>
      </c>
      <c r="N1339" s="56">
        <v>15</v>
      </c>
      <c r="O1339" s="84">
        <v>116</v>
      </c>
      <c r="P1339" s="294">
        <v>16</v>
      </c>
      <c r="Q1339" s="297">
        <v>7</v>
      </c>
      <c r="R1339" s="71">
        <v>4</v>
      </c>
      <c r="S1339" s="395">
        <v>4</v>
      </c>
      <c r="T1339" s="424">
        <v>2</v>
      </c>
      <c r="U1339" s="71">
        <v>6</v>
      </c>
      <c r="V1339" s="71">
        <v>4</v>
      </c>
      <c r="W1339" s="71">
        <v>20</v>
      </c>
      <c r="X1339" s="71">
        <v>3</v>
      </c>
      <c r="Y1339" s="58"/>
      <c r="Z1339" s="58"/>
      <c r="AA1339" s="56">
        <v>15</v>
      </c>
      <c r="AB1339"/>
      <c r="AC1339" s="15">
        <v>21</v>
      </c>
      <c r="AD1339" s="15">
        <v>3</v>
      </c>
      <c r="AE1339" s="15">
        <v>4</v>
      </c>
      <c r="AF1339" s="299">
        <v>75</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84">
        <v>0</v>
      </c>
      <c r="P1340" s="294">
        <v>0</v>
      </c>
      <c r="Q1340" s="297">
        <v>0</v>
      </c>
      <c r="R1340" s="71"/>
      <c r="S1340" s="395">
        <v>0</v>
      </c>
      <c r="T1340" s="424">
        <v>0</v>
      </c>
      <c r="U1340" s="71">
        <v>0</v>
      </c>
      <c r="V1340" s="71">
        <v>0</v>
      </c>
      <c r="W1340" s="71">
        <v>0</v>
      </c>
      <c r="X1340" s="71">
        <v>0</v>
      </c>
      <c r="Y1340" s="58"/>
      <c r="Z1340" s="58"/>
      <c r="AA1340" s="56">
        <v>16</v>
      </c>
      <c r="AB1340"/>
      <c r="AC1340" s="15">
        <v>22</v>
      </c>
      <c r="AD1340" s="15">
        <v>0</v>
      </c>
      <c r="AE1340" s="15">
        <v>1</v>
      </c>
      <c r="AF1340" s="15">
        <v>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2</v>
      </c>
      <c r="J1341" s="57">
        <f>IF(W$1349&gt;0,SUM($O1341:W1341),"")</f>
        <v>3</v>
      </c>
      <c r="K1341" s="57">
        <f>IF(X$1349&gt;0,SUM($O1341:X1341),"")</f>
        <v>4</v>
      </c>
      <c r="L1341" s="57" t="str">
        <f>IF(Y$1349&gt;0,SUM($O1341:Y1341),"")</f>
        <v/>
      </c>
      <c r="M1341" s="57" t="str">
        <f>IF(Z$1349&gt;0,SUM($O1341:Z1341),"")</f>
        <v/>
      </c>
      <c r="N1341" s="56">
        <v>17</v>
      </c>
      <c r="O1341" s="84">
        <v>0</v>
      </c>
      <c r="P1341" s="294">
        <v>0</v>
      </c>
      <c r="Q1341" s="71">
        <v>0</v>
      </c>
      <c r="R1341" s="71">
        <v>0</v>
      </c>
      <c r="S1341" s="395">
        <v>0</v>
      </c>
      <c r="T1341" s="403">
        <v>0</v>
      </c>
      <c r="U1341" s="71">
        <v>0</v>
      </c>
      <c r="V1341" s="71">
        <v>2</v>
      </c>
      <c r="W1341" s="71">
        <v>1</v>
      </c>
      <c r="X1341" s="71">
        <v>1</v>
      </c>
      <c r="Y1341" s="58"/>
      <c r="Z1341" s="58"/>
      <c r="AA1341" s="56">
        <v>17</v>
      </c>
      <c r="AB1341"/>
      <c r="AC1341" s="15">
        <v>23</v>
      </c>
      <c r="AD1341" s="15">
        <v>3</v>
      </c>
      <c r="AE1341" s="15">
        <v>4</v>
      </c>
      <c r="AF1341" s="15">
        <v>75</v>
      </c>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f>IF(U$1349&gt;0,SUM($O1342:U1342),"")</f>
        <v>9</v>
      </c>
      <c r="I1342" s="57">
        <f>IF(V$1349&gt;0,SUM($O1342:V1342),"")</f>
        <v>14</v>
      </c>
      <c r="J1342" s="57">
        <f>IF(W$1349&gt;0,SUM($O1342:W1342),"")</f>
        <v>25</v>
      </c>
      <c r="K1342" s="57">
        <f>IF(X$1349&gt;0,SUM($O1342:X1342),"")</f>
        <v>31</v>
      </c>
      <c r="L1342" s="57" t="str">
        <f>IF(Y$1349&gt;0,SUM($O1342:Y1342),"")</f>
        <v/>
      </c>
      <c r="M1342" s="57" t="str">
        <f>IF(Z$1349&gt;0,SUM($O1342:Z1342),"")</f>
        <v/>
      </c>
      <c r="N1342" s="56">
        <v>18</v>
      </c>
      <c r="O1342" s="84">
        <v>0</v>
      </c>
      <c r="P1342" s="294">
        <v>1</v>
      </c>
      <c r="Q1342" s="71">
        <v>0</v>
      </c>
      <c r="R1342" s="71">
        <v>2</v>
      </c>
      <c r="S1342" s="395">
        <v>0</v>
      </c>
      <c r="T1342" s="403">
        <v>3</v>
      </c>
      <c r="U1342" s="71">
        <v>3</v>
      </c>
      <c r="V1342" s="71">
        <v>5</v>
      </c>
      <c r="W1342" s="71">
        <v>11</v>
      </c>
      <c r="X1342" s="71">
        <v>6</v>
      </c>
      <c r="Y1342" s="58"/>
      <c r="Z1342" s="58"/>
      <c r="AA1342" s="56">
        <v>18</v>
      </c>
      <c r="AB1342"/>
      <c r="AC1342" s="15">
        <v>24</v>
      </c>
      <c r="AD1342" s="15">
        <v>7</v>
      </c>
      <c r="AE1342" s="15">
        <v>7</v>
      </c>
      <c r="AF1342" s="15">
        <v>100</v>
      </c>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f>IF(U$1349&gt;0,SUM($O1343:U1343),"")</f>
        <v>4</v>
      </c>
      <c r="I1343" s="57">
        <f>IF(V$1349&gt;0,SUM($O1343:V1343),"")</f>
        <v>24</v>
      </c>
      <c r="J1343" s="57">
        <f>IF(W$1349&gt;0,SUM($O1343:W1343),"")</f>
        <v>25</v>
      </c>
      <c r="K1343" s="57">
        <f>IF(X$1349&gt;0,SUM($O1343:X1343),"")</f>
        <v>25</v>
      </c>
      <c r="L1343" s="57" t="str">
        <f>IF(Y$1349&gt;0,SUM($O1343:Y1343),"")</f>
        <v/>
      </c>
      <c r="M1343" s="57" t="str">
        <f>IF(Z$1349&gt;0,SUM($O1343:Z1343),"")</f>
        <v/>
      </c>
      <c r="N1343" s="56">
        <v>19</v>
      </c>
      <c r="O1343" s="382">
        <v>1</v>
      </c>
      <c r="P1343" s="294">
        <v>1</v>
      </c>
      <c r="Q1343" s="297">
        <v>0</v>
      </c>
      <c r="R1343" s="71">
        <v>1</v>
      </c>
      <c r="S1343" s="395">
        <v>0</v>
      </c>
      <c r="T1343" s="403">
        <v>0</v>
      </c>
      <c r="U1343" s="71">
        <v>1</v>
      </c>
      <c r="V1343" s="71">
        <v>20</v>
      </c>
      <c r="W1343" s="71">
        <v>1</v>
      </c>
      <c r="X1343" s="71">
        <v>0</v>
      </c>
      <c r="Y1343" s="58"/>
      <c r="Z1343" s="58"/>
      <c r="AA1343" s="56">
        <v>19</v>
      </c>
      <c r="AB1343"/>
      <c r="AD1343" s="15">
        <f>SUM(AD1326:AD1342)</f>
        <v>25</v>
      </c>
      <c r="AE1343" s="15">
        <f>SUM(AE1326:AE1342)</f>
        <v>46</v>
      </c>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f>IF(U$1349&gt;0,SUM($O1344:U1344),"")</f>
        <v>1</v>
      </c>
      <c r="I1344" s="57">
        <f>IF(V$1349&gt;0,SUM($O1344:V1344),"")</f>
        <v>1</v>
      </c>
      <c r="J1344" s="57">
        <f>IF(W$1349&gt;0,SUM($O1344:W1344),"")</f>
        <v>1</v>
      </c>
      <c r="K1344" s="57">
        <f>IF(X$1349&gt;0,SUM($O1344:X1344),"")</f>
        <v>1</v>
      </c>
      <c r="L1344" s="57" t="str">
        <f>IF(Y$1349&gt;0,SUM($O1344:Y1344),"")</f>
        <v/>
      </c>
      <c r="M1344" s="57" t="str">
        <f>IF(Z$1349&gt;0,SUM($O1344:Z1344),"")</f>
        <v/>
      </c>
      <c r="N1344" s="56">
        <v>20</v>
      </c>
      <c r="O1344" s="84">
        <v>0</v>
      </c>
      <c r="P1344" s="294">
        <v>1</v>
      </c>
      <c r="Q1344" s="71">
        <v>0</v>
      </c>
      <c r="R1344" s="71">
        <v>0</v>
      </c>
      <c r="S1344" s="395">
        <v>0</v>
      </c>
      <c r="T1344" s="403">
        <v>0</v>
      </c>
      <c r="U1344" s="112">
        <v>0</v>
      </c>
      <c r="V1344" s="71">
        <v>0</v>
      </c>
      <c r="W1344" s="71">
        <v>0</v>
      </c>
      <c r="X1344" s="71">
        <v>0</v>
      </c>
      <c r="Y1344" s="58"/>
      <c r="Z1344" s="58"/>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f>IF(U$1349&gt;0,SUM($O1345:U1345),"")</f>
        <v>11</v>
      </c>
      <c r="I1345" s="57">
        <f>IF(V$1349&gt;0,SUM($O1345:V1345),"")</f>
        <v>13</v>
      </c>
      <c r="J1345" s="57">
        <f>IF(W$1349&gt;0,SUM($O1345:W1345),"")</f>
        <v>17</v>
      </c>
      <c r="K1345" s="57">
        <f>IF(X$1349&gt;0,SUM($O1345:X1345),"")</f>
        <v>20</v>
      </c>
      <c r="L1345" s="57" t="str">
        <f>IF(Y$1349&gt;0,SUM($O1345:Y1345),"")</f>
        <v/>
      </c>
      <c r="M1345" s="57" t="str">
        <f>IF(Z$1349&gt;0,SUM($O1345:Z1345),"")</f>
        <v/>
      </c>
      <c r="N1345" s="56">
        <v>21</v>
      </c>
      <c r="O1345" s="84">
        <v>1</v>
      </c>
      <c r="P1345" s="294">
        <v>2</v>
      </c>
      <c r="Q1345" s="71">
        <v>0</v>
      </c>
      <c r="R1345" s="71">
        <v>0</v>
      </c>
      <c r="S1345" s="395">
        <v>2</v>
      </c>
      <c r="T1345" s="403">
        <v>0</v>
      </c>
      <c r="U1345" s="71">
        <v>6</v>
      </c>
      <c r="V1345" s="71">
        <v>2</v>
      </c>
      <c r="W1345" s="71">
        <v>4</v>
      </c>
      <c r="X1345" s="71">
        <v>3</v>
      </c>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84">
        <v>0</v>
      </c>
      <c r="P1346" s="294">
        <v>0</v>
      </c>
      <c r="Q1346" s="71">
        <v>0</v>
      </c>
      <c r="R1346" s="71">
        <v>0</v>
      </c>
      <c r="S1346" s="395">
        <v>0</v>
      </c>
      <c r="T1346" s="403">
        <v>0</v>
      </c>
      <c r="U1346" s="71">
        <v>0</v>
      </c>
      <c r="V1346" s="71">
        <v>0</v>
      </c>
      <c r="W1346" s="71">
        <v>0</v>
      </c>
      <c r="X1346" s="71">
        <v>0</v>
      </c>
      <c r="Y1346" s="58"/>
      <c r="Z1346" s="58"/>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f>IF(U$1349&gt;0,SUM($O1347:U1347),"")</f>
        <v>2</v>
      </c>
      <c r="I1347" s="57">
        <f>IF(V$1349&gt;0,SUM($O1347:V1347),"")</f>
        <v>4</v>
      </c>
      <c r="J1347" s="57">
        <f>IF(W$1349&gt;0,SUM($O1347:W1347),"")</f>
        <v>4</v>
      </c>
      <c r="K1347" s="57">
        <f>IF(X$1349&gt;0,SUM($O1347:X1347),"")</f>
        <v>7</v>
      </c>
      <c r="L1347" s="57" t="str">
        <f>IF(Y$1349&gt;0,SUM($O1347:Y1347),"")</f>
        <v/>
      </c>
      <c r="M1347" s="57" t="str">
        <f>IF(Z$1349&gt;0,SUM($O1347:Z1347),"")</f>
        <v/>
      </c>
      <c r="N1347" s="56">
        <v>23</v>
      </c>
      <c r="O1347" s="84">
        <v>1</v>
      </c>
      <c r="P1347" s="294">
        <v>0</v>
      </c>
      <c r="Q1347" s="297">
        <v>1</v>
      </c>
      <c r="R1347" s="71">
        <v>0</v>
      </c>
      <c r="S1347" s="395">
        <v>0</v>
      </c>
      <c r="T1347" s="403">
        <v>0</v>
      </c>
      <c r="U1347" s="71">
        <v>0</v>
      </c>
      <c r="V1347" s="71">
        <v>2</v>
      </c>
      <c r="W1347" s="71">
        <v>0</v>
      </c>
      <c r="X1347" s="71">
        <v>3</v>
      </c>
      <c r="Y1347" s="58"/>
      <c r="Z1347" s="58"/>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f>IF(U$1349&gt;0,SUM($O1348:U1348),"")</f>
        <v>10</v>
      </c>
      <c r="I1348" s="57">
        <f>IF(V$1349&gt;0,SUM($O1348:V1348),"")</f>
        <v>22</v>
      </c>
      <c r="J1348" s="57">
        <f>IF(W$1349&gt;0,SUM($O1348:W1348),"")</f>
        <v>25</v>
      </c>
      <c r="K1348" s="57">
        <f>IF(X$1349&gt;0,SUM($O1348:X1348),"")</f>
        <v>32</v>
      </c>
      <c r="L1348" s="57" t="str">
        <f>IF(Y$1349&gt;0,SUM($O1348:Y1348),"")</f>
        <v/>
      </c>
      <c r="M1348" s="57" t="str">
        <f>IF(Z$1349&gt;0,SUM($O1348:Z1348),"")</f>
        <v/>
      </c>
      <c r="N1348" s="56">
        <v>24</v>
      </c>
      <c r="O1348" s="382">
        <v>2</v>
      </c>
      <c r="P1348" s="294">
        <v>3</v>
      </c>
      <c r="Q1348" s="297">
        <v>0</v>
      </c>
      <c r="R1348" s="71">
        <v>0</v>
      </c>
      <c r="S1348" s="395">
        <v>0</v>
      </c>
      <c r="T1348" s="403">
        <v>1</v>
      </c>
      <c r="U1348" s="71">
        <v>4</v>
      </c>
      <c r="V1348" s="71">
        <v>12</v>
      </c>
      <c r="W1348" s="71">
        <v>3</v>
      </c>
      <c r="X1348" s="71">
        <v>7</v>
      </c>
      <c r="Y1348" s="58"/>
      <c r="Z1348" s="58"/>
      <c r="AA1348" s="56">
        <v>24</v>
      </c>
      <c r="AB1348"/>
    </row>
    <row r="1349" spans="1:32" x14ac:dyDescent="0.2">
      <c r="A1349" s="72" t="s">
        <v>2</v>
      </c>
      <c r="B1349" s="62">
        <f>SUM(B1325:B1348)</f>
        <v>121</v>
      </c>
      <c r="C1349" s="62">
        <f>SUM(C1325:C1348)</f>
        <v>146</v>
      </c>
      <c r="D1349" s="62">
        <f t="shared" ref="D1349:M1349" si="43">SUM(D1325:D1348)</f>
        <v>154</v>
      </c>
      <c r="E1349" s="62">
        <f>SUM(E1325:E1348)</f>
        <v>161</v>
      </c>
      <c r="F1349" s="62">
        <f t="shared" si="43"/>
        <v>167</v>
      </c>
      <c r="G1349" s="62">
        <f>SUM(G1325:G1348)</f>
        <v>179</v>
      </c>
      <c r="H1349" s="62">
        <f t="shared" si="43"/>
        <v>200</v>
      </c>
      <c r="I1349" s="62">
        <f t="shared" si="43"/>
        <v>248</v>
      </c>
      <c r="J1349" s="62">
        <f t="shared" si="43"/>
        <v>288</v>
      </c>
      <c r="K1349" s="62">
        <f t="shared" si="43"/>
        <v>313</v>
      </c>
      <c r="L1349" s="62">
        <f t="shared" si="43"/>
        <v>0</v>
      </c>
      <c r="M1349" s="62">
        <f t="shared" si="43"/>
        <v>0</v>
      </c>
      <c r="N1349" s="72" t="s">
        <v>2</v>
      </c>
      <c r="O1349" s="62">
        <f>SUM(O1325:O1348)</f>
        <v>121</v>
      </c>
      <c r="P1349" s="62">
        <f>SUM(P1325:P1348)</f>
        <v>25</v>
      </c>
      <c r="Q1349" s="62">
        <f>SUM(Q1325:Q1348)</f>
        <v>8</v>
      </c>
      <c r="R1349" s="62">
        <f>SUM(R1325:R1348)</f>
        <v>7</v>
      </c>
      <c r="S1349" s="62">
        <f t="shared" ref="S1349:Z1349" si="44">SUM(S1325:S1348)</f>
        <v>6</v>
      </c>
      <c r="T1349" s="62">
        <f t="shared" si="44"/>
        <v>12</v>
      </c>
      <c r="U1349" s="62">
        <f t="shared" si="44"/>
        <v>21</v>
      </c>
      <c r="V1349" s="62">
        <f t="shared" si="44"/>
        <v>48</v>
      </c>
      <c r="W1349" s="62">
        <f t="shared" si="44"/>
        <v>40</v>
      </c>
      <c r="X1349" s="62">
        <f t="shared" si="44"/>
        <v>25</v>
      </c>
      <c r="Y1349" s="62">
        <f t="shared" si="44"/>
        <v>0</v>
      </c>
      <c r="Z1349" s="62">
        <f t="shared" si="44"/>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-313</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f>IF(U$1379&gt;0,SUM($O1355:U1355),"")</f>
        <v>8</v>
      </c>
      <c r="I1355" s="57">
        <f>IF(V$1379&gt;0,SUM($O1355:V1355),"")</f>
        <v>8</v>
      </c>
      <c r="J1355" s="57">
        <f>IF(W$1379&gt;0,SUM($O1355:W1355),"")</f>
        <v>9</v>
      </c>
      <c r="K1355" s="57">
        <f>IF(X$1379&gt;0,SUM($O1355:X1355),"")</f>
        <v>9</v>
      </c>
      <c r="L1355" s="57" t="str">
        <f>IF(Y$1379&gt;0,SUM($O1355:Y1355),"")</f>
        <v/>
      </c>
      <c r="M1355" s="57" t="str">
        <f>IF(Z$1379&gt;0,SUM($O1355:Z1355),"")</f>
        <v/>
      </c>
      <c r="N1355" s="65">
        <v>1</v>
      </c>
      <c r="O1355" s="84">
        <v>0</v>
      </c>
      <c r="P1355" s="84">
        <v>0</v>
      </c>
      <c r="Q1355" s="71">
        <v>0</v>
      </c>
      <c r="R1355" s="391"/>
      <c r="S1355" s="395">
        <v>0</v>
      </c>
      <c r="T1355" s="404">
        <v>2</v>
      </c>
      <c r="U1355" s="71">
        <v>6</v>
      </c>
      <c r="V1355" s="295">
        <v>0</v>
      </c>
      <c r="W1355" s="295">
        <v>1</v>
      </c>
      <c r="X1355" s="297">
        <v>0</v>
      </c>
      <c r="Y1355" s="58"/>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f>IF(U$1379&gt;0,SUM($O1356:U1356),"")</f>
        <v>4</v>
      </c>
      <c r="I1356" s="57">
        <f>IF(V$1379&gt;0,SUM($O1356:V1356),"")</f>
        <v>4</v>
      </c>
      <c r="J1356" s="57">
        <f>IF(W$1379&gt;0,SUM($O1356:W1356),"")</f>
        <v>4</v>
      </c>
      <c r="K1356" s="57">
        <f>IF(X$1379&gt;0,SUM($O1356:X1356),"")</f>
        <v>4</v>
      </c>
      <c r="L1356" s="57" t="str">
        <f>IF(Y$1379&gt;0,SUM($O1356:Y1356),"")</f>
        <v/>
      </c>
      <c r="M1356" s="57" t="str">
        <f>IF(Z$1379&gt;0,SUM($O1356:Z1356),"")</f>
        <v/>
      </c>
      <c r="N1356" s="65">
        <v>2</v>
      </c>
      <c r="O1356" s="84">
        <v>0</v>
      </c>
      <c r="P1356" s="84">
        <v>1</v>
      </c>
      <c r="Q1356" s="71">
        <v>1</v>
      </c>
      <c r="R1356" s="71">
        <v>1</v>
      </c>
      <c r="S1356" s="395">
        <v>0</v>
      </c>
      <c r="T1356" s="404">
        <v>1</v>
      </c>
      <c r="U1356" s="71">
        <v>0</v>
      </c>
      <c r="V1356" s="112">
        <v>0</v>
      </c>
      <c r="W1356" s="112">
        <v>0</v>
      </c>
      <c r="X1356" s="71">
        <v>0</v>
      </c>
      <c r="Y1356" s="58"/>
      <c r="Z1356" s="58"/>
      <c r="AA1356" s="65">
        <v>2</v>
      </c>
      <c r="AB1356"/>
      <c r="AC1356"/>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f>IF(U$1379&gt;0,SUM($O1357:U1357),"")</f>
        <v>11</v>
      </c>
      <c r="I1357" s="57">
        <f>IF(V$1379&gt;0,SUM($O1357:V1357),"")</f>
        <v>11</v>
      </c>
      <c r="J1357" s="57">
        <f>IF(W$1379&gt;0,SUM($O1357:W1357),"")</f>
        <v>11</v>
      </c>
      <c r="K1357" s="57">
        <f>IF(X$1379&gt;0,SUM($O1357:X1357),"")</f>
        <v>13</v>
      </c>
      <c r="L1357" s="57" t="str">
        <f>IF(Y$1379&gt;0,SUM($O1357:Y1357),"")</f>
        <v/>
      </c>
      <c r="M1357" s="57" t="str">
        <f>IF(Z$1379&gt;0,SUM($O1357:Z1357),"")</f>
        <v/>
      </c>
      <c r="N1357" s="65">
        <v>3</v>
      </c>
      <c r="O1357" s="84">
        <v>3</v>
      </c>
      <c r="P1357" s="84">
        <v>2</v>
      </c>
      <c r="Q1357" s="71">
        <v>1</v>
      </c>
      <c r="R1357" s="71">
        <v>3</v>
      </c>
      <c r="S1357" s="395">
        <v>1</v>
      </c>
      <c r="T1357" s="404">
        <v>1</v>
      </c>
      <c r="U1357" s="71">
        <v>0</v>
      </c>
      <c r="V1357" s="112">
        <v>0</v>
      </c>
      <c r="W1357" s="112">
        <v>0</v>
      </c>
      <c r="X1357" s="71">
        <v>2</v>
      </c>
      <c r="Y1357" s="58"/>
      <c r="Z1357" s="58"/>
      <c r="AA1357" s="65">
        <v>3</v>
      </c>
      <c r="AC1357"/>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t="str">
        <f>IF(Y$1379&gt;0,SUM($O1358:Y1358),"")</f>
        <v/>
      </c>
      <c r="M1358" s="57" t="str">
        <f>IF(Z$1379&gt;0,SUM($O1358:Z1358),"")</f>
        <v/>
      </c>
      <c r="N1358" s="65">
        <v>4</v>
      </c>
      <c r="O1358" s="84">
        <v>0</v>
      </c>
      <c r="P1358" s="84">
        <v>0</v>
      </c>
      <c r="Q1358" s="71">
        <v>0</v>
      </c>
      <c r="R1358" s="71"/>
      <c r="S1358" s="395">
        <v>0</v>
      </c>
      <c r="T1358" s="404">
        <v>0</v>
      </c>
      <c r="U1358" s="71">
        <v>0</v>
      </c>
      <c r="V1358" s="112">
        <v>0</v>
      </c>
      <c r="W1358" s="112">
        <v>0</v>
      </c>
      <c r="X1358" s="71">
        <v>0</v>
      </c>
      <c r="Y1358" s="58"/>
      <c r="Z1358" s="58"/>
      <c r="AA1358" s="65">
        <v>4</v>
      </c>
      <c r="AB1358" s="119"/>
      <c r="AC1358"/>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f>IF(U$1379&gt;0,SUM($O1359:U1359),"")</f>
        <v>17</v>
      </c>
      <c r="I1359" s="57">
        <f>IF(V$1379&gt;0,SUM($O1359:V1359),"")</f>
        <v>17</v>
      </c>
      <c r="J1359" s="57">
        <f>IF(W$1379&gt;0,SUM($O1359:W1359),"")</f>
        <v>17</v>
      </c>
      <c r="K1359" s="57">
        <f>IF(X$1379&gt;0,SUM($O1359:X1359),"")</f>
        <v>19</v>
      </c>
      <c r="L1359" s="57" t="str">
        <f>IF(Y$1379&gt;0,SUM($O1359:Y1359),"")</f>
        <v/>
      </c>
      <c r="M1359" s="57" t="str">
        <f>IF(Z$1379&gt;0,SUM($O1359:Z1359),"")</f>
        <v/>
      </c>
      <c r="N1359" s="65">
        <v>5</v>
      </c>
      <c r="O1359" s="84">
        <v>11</v>
      </c>
      <c r="P1359" s="84">
        <v>3</v>
      </c>
      <c r="Q1359" s="297">
        <v>1</v>
      </c>
      <c r="R1359" s="71"/>
      <c r="S1359" s="395">
        <v>0</v>
      </c>
      <c r="T1359" s="404">
        <v>1</v>
      </c>
      <c r="U1359" s="71">
        <v>1</v>
      </c>
      <c r="V1359" s="112">
        <v>0</v>
      </c>
      <c r="W1359" s="112">
        <v>0</v>
      </c>
      <c r="X1359" s="71">
        <v>2</v>
      </c>
      <c r="Y1359" s="58"/>
      <c r="Z1359" s="58"/>
      <c r="AA1359" s="65">
        <v>5</v>
      </c>
      <c r="AB1359" s="119"/>
      <c r="AC1359"/>
      <c r="AE1359" s="299"/>
      <c r="AF1359" s="299"/>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f>IF(U$1379&gt;0,SUM($O1360:U1360),"")</f>
        <v>17</v>
      </c>
      <c r="I1360" s="57">
        <f>IF(V$1379&gt;0,SUM($O1360:V1360),"")</f>
        <v>18</v>
      </c>
      <c r="J1360" s="57">
        <f>IF(W$1379&gt;0,SUM($O1360:W1360),"")</f>
        <v>19</v>
      </c>
      <c r="K1360" s="57">
        <f>IF(X$1379&gt;0,SUM($O1360:X1360),"")</f>
        <v>19</v>
      </c>
      <c r="L1360" s="57" t="str">
        <f>IF(Y$1379&gt;0,SUM($O1360:Y1360),"")</f>
        <v/>
      </c>
      <c r="M1360" s="57" t="str">
        <f>IF(Z$1379&gt;0,SUM($O1360:Z1360),"")</f>
        <v/>
      </c>
      <c r="N1360" s="65">
        <v>6</v>
      </c>
      <c r="O1360" s="84">
        <v>1</v>
      </c>
      <c r="P1360" s="84">
        <v>5</v>
      </c>
      <c r="Q1360" s="297">
        <v>1</v>
      </c>
      <c r="R1360" s="71">
        <v>1</v>
      </c>
      <c r="S1360" s="395">
        <v>1</v>
      </c>
      <c r="T1360" s="404">
        <v>6</v>
      </c>
      <c r="U1360" s="71">
        <v>2</v>
      </c>
      <c r="V1360" s="112">
        <v>1</v>
      </c>
      <c r="W1360" s="112">
        <v>1</v>
      </c>
      <c r="X1360" s="71">
        <v>0</v>
      </c>
      <c r="Y1360" s="58"/>
      <c r="Z1360" s="58"/>
      <c r="AA1360" s="65">
        <v>6</v>
      </c>
      <c r="AB1360" s="119"/>
      <c r="AC1360"/>
    </row>
    <row r="1361" spans="1:29"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f>IF(U$1379&gt;0,SUM($O1361:U1361),"")</f>
        <v>7</v>
      </c>
      <c r="I1361" s="57">
        <f>IF(V$1379&gt;0,SUM($O1361:V1361),"")</f>
        <v>7</v>
      </c>
      <c r="J1361" s="57">
        <f>IF(W$1379&gt;0,SUM($O1361:W1361),"")</f>
        <v>8</v>
      </c>
      <c r="K1361" s="57">
        <f>IF(X$1379&gt;0,SUM($O1361:X1361),"")</f>
        <v>9</v>
      </c>
      <c r="L1361" s="57" t="str">
        <f>IF(Y$1379&gt;0,SUM($O1361:Y1361),"")</f>
        <v/>
      </c>
      <c r="M1361" s="57" t="str">
        <f>IF(Z$1379&gt;0,SUM($O1361:Z1361),"")</f>
        <v/>
      </c>
      <c r="N1361" s="65">
        <v>7</v>
      </c>
      <c r="O1361" s="84">
        <v>0</v>
      </c>
      <c r="P1361" s="84">
        <v>1</v>
      </c>
      <c r="Q1361" s="71">
        <v>0</v>
      </c>
      <c r="R1361" s="71"/>
      <c r="S1361" s="395">
        <v>0</v>
      </c>
      <c r="T1361" s="404">
        <v>3</v>
      </c>
      <c r="U1361" s="71">
        <v>3</v>
      </c>
      <c r="V1361" s="112">
        <v>0</v>
      </c>
      <c r="W1361" s="112">
        <v>1</v>
      </c>
      <c r="X1361" s="71">
        <v>1</v>
      </c>
      <c r="Y1361" s="58"/>
      <c r="Z1361" s="58"/>
      <c r="AA1361" s="65">
        <v>7</v>
      </c>
      <c r="AB1361" s="119"/>
      <c r="AC1361"/>
    </row>
    <row r="1362" spans="1:29"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f>IF(U$1379&gt;0,SUM($O1362:U1362),"")</f>
        <v>5</v>
      </c>
      <c r="I1362" s="57">
        <f>IF(V$1379&gt;0,SUM($O1362:V1362),"")</f>
        <v>7</v>
      </c>
      <c r="J1362" s="57">
        <f>IF(W$1379&gt;0,SUM($O1362:W1362),"")</f>
        <v>7</v>
      </c>
      <c r="K1362" s="57">
        <f>IF(X$1379&gt;0,SUM($O1362:X1362),"")</f>
        <v>7</v>
      </c>
      <c r="L1362" s="57" t="str">
        <f>IF(Y$1379&gt;0,SUM($O1362:Y1362),"")</f>
        <v/>
      </c>
      <c r="M1362" s="57" t="str">
        <f>IF(Z$1379&gt;0,SUM($O1362:Z1362),"")</f>
        <v/>
      </c>
      <c r="N1362" s="65">
        <v>8</v>
      </c>
      <c r="O1362" s="84">
        <v>0</v>
      </c>
      <c r="P1362" s="84">
        <v>0</v>
      </c>
      <c r="Q1362" s="71">
        <v>0</v>
      </c>
      <c r="R1362" s="71"/>
      <c r="S1362" s="395">
        <v>2</v>
      </c>
      <c r="T1362" s="404">
        <v>0</v>
      </c>
      <c r="U1362" s="71">
        <v>3</v>
      </c>
      <c r="V1362" s="112">
        <v>2</v>
      </c>
      <c r="W1362" s="112">
        <v>0</v>
      </c>
      <c r="X1362" s="71">
        <v>0</v>
      </c>
      <c r="Y1362" s="58"/>
      <c r="Z1362" s="58"/>
      <c r="AA1362" s="65">
        <v>8</v>
      </c>
      <c r="AB1362" s="119"/>
      <c r="AC1362"/>
    </row>
    <row r="1363" spans="1:29"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f>IF(U$1379&gt;0,SUM($O1363:U1363),"")</f>
        <v>6</v>
      </c>
      <c r="I1363" s="57">
        <f>IF(V$1379&gt;0,SUM($O1363:V1363),"")</f>
        <v>10</v>
      </c>
      <c r="J1363" s="57">
        <f>IF(W$1379&gt;0,SUM($O1363:W1363),"")</f>
        <v>13</v>
      </c>
      <c r="K1363" s="57">
        <f>IF(X$1379&gt;0,SUM($O1363:X1363),"")</f>
        <v>15</v>
      </c>
      <c r="L1363" s="57" t="str">
        <f>IF(Y$1379&gt;0,SUM($O1363:Y1363),"")</f>
        <v/>
      </c>
      <c r="M1363" s="57" t="str">
        <f>IF(Z$1379&gt;0,SUM($O1363:Z1363),"")</f>
        <v/>
      </c>
      <c r="N1363" s="65">
        <v>9</v>
      </c>
      <c r="O1363" s="84">
        <v>1</v>
      </c>
      <c r="P1363" s="84">
        <v>1</v>
      </c>
      <c r="Q1363" s="297">
        <v>1</v>
      </c>
      <c r="R1363" s="71">
        <v>1</v>
      </c>
      <c r="S1363" s="395">
        <v>1</v>
      </c>
      <c r="T1363" s="404">
        <v>0</v>
      </c>
      <c r="U1363" s="71">
        <v>1</v>
      </c>
      <c r="V1363" s="112">
        <v>4</v>
      </c>
      <c r="W1363" s="112">
        <v>3</v>
      </c>
      <c r="X1363" s="71">
        <v>2</v>
      </c>
      <c r="Y1363" s="58"/>
      <c r="Z1363" s="58"/>
      <c r="AA1363" s="65">
        <v>9</v>
      </c>
      <c r="AB1363" s="119"/>
      <c r="AC1363"/>
    </row>
    <row r="1364" spans="1:29"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f>IF(U$1379&gt;0,SUM($O1364:U1364),"")</f>
        <v>11</v>
      </c>
      <c r="I1364" s="57">
        <f>IF(V$1379&gt;0,SUM($O1364:V1364),"")</f>
        <v>13</v>
      </c>
      <c r="J1364" s="57">
        <f>IF(W$1379&gt;0,SUM($O1364:W1364),"")</f>
        <v>13</v>
      </c>
      <c r="K1364" s="57">
        <f>IF(X$1379&gt;0,SUM($O1364:X1364),"")</f>
        <v>15</v>
      </c>
      <c r="L1364" s="57" t="str">
        <f>IF(Y$1379&gt;0,SUM($O1364:Y1364),"")</f>
        <v/>
      </c>
      <c r="M1364" s="57" t="str">
        <f>IF(Z$1379&gt;0,SUM($O1364:Z1364),"")</f>
        <v/>
      </c>
      <c r="N1364" s="65">
        <v>10</v>
      </c>
      <c r="O1364" s="84">
        <v>2</v>
      </c>
      <c r="P1364" s="84">
        <v>1</v>
      </c>
      <c r="Q1364" s="297">
        <v>1</v>
      </c>
      <c r="R1364" s="71">
        <v>1</v>
      </c>
      <c r="S1364" s="395">
        <v>1</v>
      </c>
      <c r="T1364" s="404">
        <v>1</v>
      </c>
      <c r="U1364" s="71">
        <v>4</v>
      </c>
      <c r="V1364" s="71">
        <v>2</v>
      </c>
      <c r="W1364" s="112">
        <v>0</v>
      </c>
      <c r="X1364" s="71">
        <v>2</v>
      </c>
      <c r="Y1364" s="58"/>
      <c r="Z1364" s="58"/>
      <c r="AA1364" s="65">
        <v>10</v>
      </c>
      <c r="AB1364" s="119"/>
      <c r="AC1364"/>
    </row>
    <row r="1365" spans="1:29"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f>IF(U$1379&gt;0,SUM($O1365:U1365),"")</f>
        <v>3</v>
      </c>
      <c r="I1365" s="57">
        <f>IF(V$1379&gt;0,SUM($O1365:V1365),"")</f>
        <v>3</v>
      </c>
      <c r="J1365" s="57">
        <f>IF(W$1379&gt;0,SUM($O1365:W1365),"")</f>
        <v>5</v>
      </c>
      <c r="K1365" s="57">
        <f>IF(X$1379&gt;0,SUM($O1365:X1365),"")</f>
        <v>7</v>
      </c>
      <c r="L1365" s="57" t="str">
        <f>IF(Y$1379&gt;0,SUM($O1365:Y1365),"")</f>
        <v/>
      </c>
      <c r="M1365" s="57" t="str">
        <f>IF(Z$1379&gt;0,SUM($O1365:Z1365),"")</f>
        <v/>
      </c>
      <c r="N1365" s="65">
        <v>11</v>
      </c>
      <c r="O1365" s="84">
        <v>0</v>
      </c>
      <c r="P1365" s="84">
        <v>0</v>
      </c>
      <c r="Q1365" s="71">
        <v>0</v>
      </c>
      <c r="R1365" s="71"/>
      <c r="S1365" s="395">
        <v>1</v>
      </c>
      <c r="T1365" s="404">
        <v>0</v>
      </c>
      <c r="U1365" s="71">
        <v>2</v>
      </c>
      <c r="V1365" s="71">
        <v>0</v>
      </c>
      <c r="W1365" s="112">
        <v>2</v>
      </c>
      <c r="X1365" s="71">
        <v>2</v>
      </c>
      <c r="Y1365" s="58"/>
      <c r="Z1365" s="58"/>
      <c r="AA1365" s="65">
        <v>11</v>
      </c>
      <c r="AB1365" s="119"/>
      <c r="AC1365"/>
    </row>
    <row r="1366" spans="1:29"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f>IF(U$1379&gt;0,SUM($O1366:U1366),"")</f>
        <v>12</v>
      </c>
      <c r="I1366" s="57">
        <f>IF(V$1379&gt;0,SUM($O1366:V1366),"")</f>
        <v>13</v>
      </c>
      <c r="J1366" s="57">
        <f>IF(W$1379&gt;0,SUM($O1366:W1366),"")</f>
        <v>16</v>
      </c>
      <c r="K1366" s="57">
        <f>IF(X$1379&gt;0,SUM($O1366:X1366),"")</f>
        <v>17</v>
      </c>
      <c r="L1366" s="57" t="str">
        <f>IF(Y$1379&gt;0,SUM($O1366:Y1366),"")</f>
        <v/>
      </c>
      <c r="M1366" s="57" t="str">
        <f>IF(Z$1379&gt;0,SUM($O1366:Z1366),"")</f>
        <v/>
      </c>
      <c r="N1366" s="65">
        <v>12</v>
      </c>
      <c r="O1366" s="84">
        <v>0</v>
      </c>
      <c r="P1366" s="84">
        <v>2</v>
      </c>
      <c r="Q1366" s="297">
        <v>2</v>
      </c>
      <c r="R1366" s="71"/>
      <c r="S1366" s="395">
        <v>2</v>
      </c>
      <c r="T1366" s="404">
        <v>2</v>
      </c>
      <c r="U1366" s="71">
        <v>4</v>
      </c>
      <c r="V1366" s="71">
        <v>1</v>
      </c>
      <c r="W1366" s="112">
        <v>3</v>
      </c>
      <c r="X1366" s="71">
        <v>1</v>
      </c>
      <c r="Y1366" s="58"/>
      <c r="Z1366" s="58"/>
      <c r="AA1366" s="65">
        <v>12</v>
      </c>
      <c r="AB1366" s="119"/>
      <c r="AC1366"/>
    </row>
    <row r="1367" spans="1:29"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f>IF(U$1379&gt;0,SUM($O1367:U1367),"")</f>
        <v>6</v>
      </c>
      <c r="I1367" s="57">
        <f>IF(V$1379&gt;0,SUM($O1367:V1367),"")</f>
        <v>7</v>
      </c>
      <c r="J1367" s="57">
        <f>IF(W$1379&gt;0,SUM($O1367:W1367),"")</f>
        <v>8</v>
      </c>
      <c r="K1367" s="57">
        <f>IF(X$1379&gt;0,SUM($O1367:X1367),"")</f>
        <v>9</v>
      </c>
      <c r="L1367" s="57" t="str">
        <f>IF(Y$1379&gt;0,SUM($O1367:Y1367),"")</f>
        <v/>
      </c>
      <c r="M1367" s="57" t="str">
        <f>IF(Z$1379&gt;0,SUM($O1367:Z1367),"")</f>
        <v/>
      </c>
      <c r="N1367" s="65">
        <v>13</v>
      </c>
      <c r="O1367" s="84">
        <v>1</v>
      </c>
      <c r="P1367" s="84">
        <v>1</v>
      </c>
      <c r="Q1367" s="71">
        <v>1</v>
      </c>
      <c r="R1367" s="71"/>
      <c r="S1367" s="395">
        <v>1</v>
      </c>
      <c r="T1367" s="404">
        <v>2</v>
      </c>
      <c r="U1367" s="71">
        <v>0</v>
      </c>
      <c r="V1367" s="71">
        <v>1</v>
      </c>
      <c r="W1367" s="112">
        <v>1</v>
      </c>
      <c r="X1367" s="71">
        <v>1</v>
      </c>
      <c r="Y1367" s="58"/>
      <c r="Z1367" s="58"/>
      <c r="AA1367" s="65">
        <v>13</v>
      </c>
      <c r="AB1367" s="119"/>
      <c r="AC1367"/>
    </row>
    <row r="1368" spans="1:29"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3</v>
      </c>
      <c r="L1368" s="57" t="str">
        <f>IF(Y$1379&gt;0,SUM($O1368:Y1368),"")</f>
        <v/>
      </c>
      <c r="M1368" s="57" t="str">
        <f>IF(Z$1379&gt;0,SUM($O1368:Z1368),"")</f>
        <v/>
      </c>
      <c r="N1368" s="65">
        <v>14</v>
      </c>
      <c r="O1368" s="84">
        <v>1</v>
      </c>
      <c r="P1368" s="84">
        <v>0</v>
      </c>
      <c r="Q1368" s="71">
        <v>0</v>
      </c>
      <c r="R1368" s="71"/>
      <c r="S1368" s="395">
        <v>0</v>
      </c>
      <c r="T1368" s="404">
        <v>0</v>
      </c>
      <c r="U1368" s="71">
        <v>0</v>
      </c>
      <c r="V1368" s="71">
        <v>0</v>
      </c>
      <c r="W1368" s="112">
        <v>0</v>
      </c>
      <c r="X1368" s="71">
        <v>2</v>
      </c>
      <c r="Y1368" s="58"/>
      <c r="Z1368" s="58"/>
      <c r="AA1368" s="65">
        <v>14</v>
      </c>
      <c r="AB1368" s="119"/>
      <c r="AC1368"/>
    </row>
    <row r="1369" spans="1:29"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f>IF(U$1379&gt;0,SUM($O1369:U1369),"")</f>
        <v>187</v>
      </c>
      <c r="I1369" s="57">
        <f>IF(V$1379&gt;0,SUM($O1369:V1369),"")</f>
        <v>191</v>
      </c>
      <c r="J1369" s="57">
        <f>IF(W$1379&gt;0,SUM($O1369:W1369),"")</f>
        <v>212</v>
      </c>
      <c r="K1369" s="57">
        <f>IF(X$1379&gt;0,SUM($O1369:X1369),"")</f>
        <v>217</v>
      </c>
      <c r="L1369" s="57" t="str">
        <f>IF(Y$1379&gt;0,SUM($O1369:Y1369),"")</f>
        <v/>
      </c>
      <c r="M1369" s="57" t="str">
        <f>IF(Z$1379&gt;0,SUM($O1369:Z1369),"")</f>
        <v/>
      </c>
      <c r="N1369" s="65">
        <v>15</v>
      </c>
      <c r="O1369" s="84">
        <v>119</v>
      </c>
      <c r="P1369" s="84">
        <v>20</v>
      </c>
      <c r="Q1369" s="297">
        <v>17</v>
      </c>
      <c r="R1369" s="71">
        <v>6</v>
      </c>
      <c r="S1369" s="395">
        <v>8</v>
      </c>
      <c r="T1369" s="404">
        <v>8</v>
      </c>
      <c r="U1369" s="71">
        <v>9</v>
      </c>
      <c r="V1369" s="71">
        <v>4</v>
      </c>
      <c r="W1369" s="112">
        <v>21</v>
      </c>
      <c r="X1369" s="71">
        <v>5</v>
      </c>
      <c r="Y1369" s="58"/>
      <c r="Z1369" s="58"/>
      <c r="AA1369" s="65">
        <v>15</v>
      </c>
      <c r="AB1369" s="119"/>
      <c r="AC1369"/>
    </row>
    <row r="1370" spans="1:29"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f>IF(U$1379&gt;0,SUM($O1370:U1370),"")</f>
        <v>4</v>
      </c>
      <c r="I1370" s="57">
        <f>IF(V$1379&gt;0,SUM($O1370:V1370),"")</f>
        <v>5</v>
      </c>
      <c r="J1370" s="57">
        <f>IF(W$1379&gt;0,SUM($O1370:W1370),"")</f>
        <v>6</v>
      </c>
      <c r="K1370" s="57">
        <f>IF(X$1379&gt;0,SUM($O1370:X1370),"")</f>
        <v>6</v>
      </c>
      <c r="L1370" s="57" t="str">
        <f>IF(Y$1379&gt;0,SUM($O1370:Y1370),"")</f>
        <v/>
      </c>
      <c r="M1370" s="57" t="str">
        <f>IF(Z$1379&gt;0,SUM($O1370:Z1370),"")</f>
        <v/>
      </c>
      <c r="N1370" s="65">
        <v>16</v>
      </c>
      <c r="O1370" s="84">
        <v>1</v>
      </c>
      <c r="P1370" s="84">
        <v>0</v>
      </c>
      <c r="Q1370" s="297">
        <v>1</v>
      </c>
      <c r="R1370" s="71"/>
      <c r="S1370" s="395">
        <v>0</v>
      </c>
      <c r="T1370" s="404">
        <v>1</v>
      </c>
      <c r="U1370" s="71">
        <v>1</v>
      </c>
      <c r="V1370" s="71">
        <v>1</v>
      </c>
      <c r="W1370" s="112">
        <v>1</v>
      </c>
      <c r="X1370" s="71">
        <v>0</v>
      </c>
      <c r="Y1370" s="58"/>
      <c r="Z1370" s="58"/>
      <c r="AA1370" s="65">
        <v>16</v>
      </c>
      <c r="AB1370" s="119"/>
      <c r="AC1370"/>
    </row>
    <row r="1371" spans="1:29"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f>IF(U$1379&gt;0,SUM($O1371:U1371),"")</f>
        <v>21</v>
      </c>
      <c r="I1371" s="57">
        <f>IF(V$1379&gt;0,SUM($O1371:V1371),"")</f>
        <v>26</v>
      </c>
      <c r="J1371" s="57">
        <f>IF(W$1379&gt;0,SUM($O1371:W1371),"")</f>
        <v>32</v>
      </c>
      <c r="K1371" s="57">
        <f>IF(X$1379&gt;0,SUM($O1371:X1371),"")</f>
        <v>33</v>
      </c>
      <c r="L1371" s="57" t="str">
        <f>IF(Y$1379&gt;0,SUM($O1371:Y1371),"")</f>
        <v/>
      </c>
      <c r="M1371" s="57" t="str">
        <f>IF(Z$1379&gt;0,SUM($O1371:Z1371),"")</f>
        <v/>
      </c>
      <c r="N1371" s="65">
        <v>17</v>
      </c>
      <c r="O1371" s="84">
        <v>9</v>
      </c>
      <c r="P1371" s="84">
        <v>4</v>
      </c>
      <c r="Q1371" s="71">
        <v>4</v>
      </c>
      <c r="R1371" s="71">
        <v>1</v>
      </c>
      <c r="S1371" s="395">
        <v>1</v>
      </c>
      <c r="T1371" s="404">
        <v>1</v>
      </c>
      <c r="U1371" s="71">
        <v>1</v>
      </c>
      <c r="V1371" s="71">
        <v>5</v>
      </c>
      <c r="W1371" s="71">
        <v>6</v>
      </c>
      <c r="X1371" s="71">
        <v>1</v>
      </c>
      <c r="Y1371" s="58"/>
      <c r="Z1371" s="58"/>
      <c r="AA1371" s="65">
        <v>17</v>
      </c>
      <c r="AB1371" s="119"/>
      <c r="AC1371"/>
    </row>
    <row r="1372" spans="1:29"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f>IF(U$1379&gt;0,SUM($O1372:U1372),"")</f>
        <v>9</v>
      </c>
      <c r="I1372" s="57">
        <f>IF(V$1379&gt;0,SUM($O1372:V1372),"")</f>
        <v>15</v>
      </c>
      <c r="J1372" s="57">
        <f>IF(W$1379&gt;0,SUM($O1372:W1372),"")</f>
        <v>26</v>
      </c>
      <c r="K1372" s="57">
        <f>IF(X$1379&gt;0,SUM($O1372:X1372),"")</f>
        <v>33</v>
      </c>
      <c r="L1372" s="57" t="str">
        <f>IF(Y$1379&gt;0,SUM($O1372:Y1372),"")</f>
        <v/>
      </c>
      <c r="M1372" s="57" t="str">
        <f>IF(Z$1379&gt;0,SUM($O1372:Z1372),"")</f>
        <v/>
      </c>
      <c r="N1372" s="65">
        <v>18</v>
      </c>
      <c r="O1372" s="84">
        <v>0</v>
      </c>
      <c r="P1372" s="84">
        <v>1</v>
      </c>
      <c r="Q1372" s="71">
        <v>0</v>
      </c>
      <c r="R1372" s="71">
        <v>2</v>
      </c>
      <c r="S1372" s="395">
        <v>0</v>
      </c>
      <c r="T1372" s="404">
        <v>3</v>
      </c>
      <c r="U1372" s="71">
        <v>3</v>
      </c>
      <c r="V1372" s="71">
        <v>6</v>
      </c>
      <c r="W1372" s="71">
        <v>11</v>
      </c>
      <c r="X1372" s="71">
        <v>7</v>
      </c>
      <c r="Y1372" s="58"/>
      <c r="Z1372" s="58"/>
      <c r="AA1372" s="65">
        <v>18</v>
      </c>
      <c r="AB1372" s="119"/>
      <c r="AC1372"/>
    </row>
    <row r="1373" spans="1:29"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f>IF(U$1379&gt;0,SUM($O1373:U1373),"")</f>
        <v>20</v>
      </c>
      <c r="I1373" s="57">
        <f>IF(V$1379&gt;0,SUM($O1373:V1373),"")</f>
        <v>42</v>
      </c>
      <c r="J1373" s="57">
        <f>IF(W$1379&gt;0,SUM($O1373:W1373),"")</f>
        <v>44</v>
      </c>
      <c r="K1373" s="57">
        <f>IF(X$1379&gt;0,SUM($O1373:X1373),"")</f>
        <v>46</v>
      </c>
      <c r="L1373" s="57" t="str">
        <f>IF(Y$1379&gt;0,SUM($O1373:Y1373),"")</f>
        <v/>
      </c>
      <c r="M1373" s="57" t="str">
        <f>IF(Z$1379&gt;0,SUM($O1373:Z1373),"")</f>
        <v/>
      </c>
      <c r="N1373" s="65">
        <v>19</v>
      </c>
      <c r="O1373" s="84">
        <v>3</v>
      </c>
      <c r="P1373" s="84">
        <v>3</v>
      </c>
      <c r="Q1373" s="297">
        <v>2</v>
      </c>
      <c r="R1373" s="71">
        <v>1</v>
      </c>
      <c r="S1373" s="395">
        <v>8</v>
      </c>
      <c r="T1373" s="404">
        <v>1</v>
      </c>
      <c r="U1373" s="71">
        <v>2</v>
      </c>
      <c r="V1373" s="71">
        <v>22</v>
      </c>
      <c r="W1373" s="71">
        <v>2</v>
      </c>
      <c r="X1373" s="71">
        <v>2</v>
      </c>
      <c r="Y1373" s="58"/>
      <c r="Z1373" s="58"/>
      <c r="AA1373" s="65">
        <v>19</v>
      </c>
      <c r="AB1373" s="119"/>
    </row>
    <row r="1374" spans="1:29"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f>IF(U$1379&gt;0,SUM($O1374:U1374),"")</f>
        <v>7</v>
      </c>
      <c r="I1374" s="57">
        <f>IF(V$1379&gt;0,SUM($O1374:V1374),"")</f>
        <v>7</v>
      </c>
      <c r="J1374" s="57">
        <f>IF(W$1379&gt;0,SUM($O1374:W1374),"")</f>
        <v>8</v>
      </c>
      <c r="K1374" s="57">
        <f>IF(X$1379&gt;0,SUM($O1374:X1374),"")</f>
        <v>8</v>
      </c>
      <c r="L1374" s="57" t="str">
        <f>IF(Y$1379&gt;0,SUM($O1374:Y1374),"")</f>
        <v/>
      </c>
      <c r="M1374" s="57" t="str">
        <f>IF(Z$1379&gt;0,SUM($O1374:Z1374),"")</f>
        <v/>
      </c>
      <c r="N1374" s="65">
        <v>20</v>
      </c>
      <c r="O1374" s="84">
        <v>2</v>
      </c>
      <c r="P1374" s="84">
        <v>1</v>
      </c>
      <c r="Q1374" s="71">
        <v>0</v>
      </c>
      <c r="R1374" s="297">
        <v>3</v>
      </c>
      <c r="S1374" s="395">
        <v>1</v>
      </c>
      <c r="T1374" s="404">
        <v>0</v>
      </c>
      <c r="U1374" s="426">
        <v>0</v>
      </c>
      <c r="V1374" s="71">
        <v>0</v>
      </c>
      <c r="W1374" s="71">
        <v>1</v>
      </c>
      <c r="X1374" s="71">
        <v>0</v>
      </c>
      <c r="Y1374" s="58"/>
      <c r="Z1374" s="58"/>
      <c r="AA1374" s="65">
        <v>20</v>
      </c>
      <c r="AB1374" s="119"/>
    </row>
    <row r="1375" spans="1:29"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f>IF(U$1379&gt;0,SUM($O1375:U1375),"")</f>
        <v>18</v>
      </c>
      <c r="I1375" s="57">
        <f>IF(V$1379&gt;0,SUM($O1375:V1375),"")</f>
        <v>22</v>
      </c>
      <c r="J1375" s="57">
        <f>IF(W$1379&gt;0,SUM($O1375:W1375),"")</f>
        <v>31</v>
      </c>
      <c r="K1375" s="57">
        <f>IF(X$1379&gt;0,SUM($O1375:X1375),"")</f>
        <v>35</v>
      </c>
      <c r="L1375" s="57" t="str">
        <f>IF(Y$1379&gt;0,SUM($O1375:Y1375),"")</f>
        <v/>
      </c>
      <c r="M1375" s="57" t="str">
        <f>IF(Z$1379&gt;0,SUM($O1375:Z1375),"")</f>
        <v/>
      </c>
      <c r="N1375" s="65">
        <v>21</v>
      </c>
      <c r="O1375" s="84">
        <v>4</v>
      </c>
      <c r="P1375" s="84">
        <v>4</v>
      </c>
      <c r="Q1375" s="71">
        <v>1</v>
      </c>
      <c r="R1375" s="71">
        <v>1</v>
      </c>
      <c r="S1375" s="395">
        <v>2</v>
      </c>
      <c r="T1375" s="404">
        <v>0</v>
      </c>
      <c r="U1375" s="71">
        <v>6</v>
      </c>
      <c r="V1375" s="71">
        <v>4</v>
      </c>
      <c r="W1375" s="71">
        <v>9</v>
      </c>
      <c r="X1375" s="71">
        <v>4</v>
      </c>
      <c r="Y1375" s="58"/>
      <c r="Z1375" s="58"/>
      <c r="AA1375" s="65">
        <v>21</v>
      </c>
      <c r="AB1375" s="119"/>
    </row>
    <row r="1376" spans="1:29"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f>IF(U$1379&gt;0,SUM($O1376:U1376),"")</f>
        <v>3</v>
      </c>
      <c r="I1376" s="57">
        <f>IF(V$1379&gt;0,SUM($O1376:V1376),"")</f>
        <v>3</v>
      </c>
      <c r="J1376" s="57">
        <f>IF(W$1379&gt;0,SUM($O1376:W1376),"")</f>
        <v>3</v>
      </c>
      <c r="K1376" s="57">
        <f>IF(X$1379&gt;0,SUM($O1376:X1376),"")</f>
        <v>4</v>
      </c>
      <c r="L1376" s="57" t="str">
        <f>IF(Y$1379&gt;0,SUM($O1376:Y1376),"")</f>
        <v/>
      </c>
      <c r="M1376" s="57" t="str">
        <f>IF(Z$1379&gt;0,SUM($O1376:Z1376),"")</f>
        <v/>
      </c>
      <c r="N1376" s="65">
        <v>22</v>
      </c>
      <c r="O1376" s="84">
        <v>0</v>
      </c>
      <c r="P1376" s="84">
        <v>1</v>
      </c>
      <c r="Q1376" s="71">
        <v>0</v>
      </c>
      <c r="R1376" s="297">
        <v>1</v>
      </c>
      <c r="S1376" s="395">
        <v>1</v>
      </c>
      <c r="T1376" s="404">
        <v>0</v>
      </c>
      <c r="U1376" s="71">
        <v>0</v>
      </c>
      <c r="V1376" s="71">
        <v>0</v>
      </c>
      <c r="W1376" s="71">
        <v>0</v>
      </c>
      <c r="X1376" s="71">
        <v>1</v>
      </c>
      <c r="Y1376" s="58"/>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f>IF(U$1379&gt;0,SUM($O1377:U1377),"")</f>
        <v>20</v>
      </c>
      <c r="I1377" s="57">
        <f>IF(V$1379&gt;0,SUM($O1377:V1377),"")</f>
        <v>23</v>
      </c>
      <c r="J1377" s="57">
        <f>IF(W$1379&gt;0,SUM($O1377:W1377),"")</f>
        <v>27</v>
      </c>
      <c r="K1377" s="57">
        <f>IF(X$1379&gt;0,SUM($O1377:X1377),"")</f>
        <v>31</v>
      </c>
      <c r="L1377" s="57" t="str">
        <f>IF(Y$1379&gt;0,SUM($O1377:Y1377),"")</f>
        <v/>
      </c>
      <c r="M1377" s="57" t="str">
        <f>IF(Z$1379&gt;0,SUM($O1377:Z1377),"")</f>
        <v/>
      </c>
      <c r="N1377" s="65">
        <v>23</v>
      </c>
      <c r="O1377" s="84">
        <v>5</v>
      </c>
      <c r="P1377" s="84">
        <v>3</v>
      </c>
      <c r="Q1377" s="297">
        <v>1</v>
      </c>
      <c r="R1377" s="71">
        <v>2</v>
      </c>
      <c r="S1377" s="395">
        <v>2</v>
      </c>
      <c r="T1377" s="404">
        <v>2</v>
      </c>
      <c r="U1377" s="71">
        <v>5</v>
      </c>
      <c r="V1377" s="71">
        <v>3</v>
      </c>
      <c r="W1377" s="71">
        <v>4</v>
      </c>
      <c r="X1377" s="71">
        <v>4</v>
      </c>
      <c r="Y1377" s="58"/>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f>IF(U$1379&gt;0,SUM($O1378:U1378),"")</f>
        <v>15</v>
      </c>
      <c r="I1378" s="57">
        <f>IF(V$1379&gt;0,SUM($O1378:V1378),"")</f>
        <v>30</v>
      </c>
      <c r="J1378" s="57">
        <f>IF(W$1379&gt;0,SUM($O1378:W1378),"")</f>
        <v>33</v>
      </c>
      <c r="K1378" s="57">
        <f>IF(X$1379&gt;0,SUM($O1378:X1378),"")</f>
        <v>40</v>
      </c>
      <c r="L1378" s="57" t="str">
        <f>IF(Y$1379&gt;0,SUM($O1378:Y1378),"")</f>
        <v/>
      </c>
      <c r="M1378" s="57" t="str">
        <f>IF(Z$1379&gt;0,SUM($O1378:Z1378),"")</f>
        <v/>
      </c>
      <c r="N1378" s="65">
        <v>24</v>
      </c>
      <c r="O1378" s="84">
        <v>2</v>
      </c>
      <c r="P1378" s="84">
        <v>3</v>
      </c>
      <c r="Q1378" s="297">
        <v>1</v>
      </c>
      <c r="R1378" s="71">
        <v>1</v>
      </c>
      <c r="S1378" s="395">
        <v>2</v>
      </c>
      <c r="T1378" s="404">
        <v>2</v>
      </c>
      <c r="U1378" s="71">
        <v>4</v>
      </c>
      <c r="V1378" s="71">
        <v>15</v>
      </c>
      <c r="W1378" s="71">
        <v>3</v>
      </c>
      <c r="X1378" s="71">
        <v>7</v>
      </c>
      <c r="Y1378" s="58"/>
      <c r="Z1378" s="58"/>
      <c r="AA1378" s="65">
        <v>24</v>
      </c>
      <c r="AB1378" s="119"/>
    </row>
    <row r="1379" spans="1:28" x14ac:dyDescent="0.2">
      <c r="A1379" s="72" t="s">
        <v>2</v>
      </c>
      <c r="B1379" s="62">
        <f>SUM(B1355:B1378)</f>
        <v>165</v>
      </c>
      <c r="C1379" s="62">
        <f>SUM(C1355:C1378)</f>
        <v>222</v>
      </c>
      <c r="D1379" s="62">
        <f t="shared" ref="D1379:M1379" si="45">SUM(D1355:D1378)</f>
        <v>258</v>
      </c>
      <c r="E1379" s="62">
        <f>SUM(E1355:E1378)</f>
        <v>283</v>
      </c>
      <c r="F1379" s="62">
        <f t="shared" si="45"/>
        <v>318</v>
      </c>
      <c r="G1379" s="62">
        <f>SUM(G1355:G1378)</f>
        <v>355</v>
      </c>
      <c r="H1379" s="62">
        <f t="shared" si="45"/>
        <v>412</v>
      </c>
      <c r="I1379" s="62">
        <f t="shared" si="45"/>
        <v>483</v>
      </c>
      <c r="J1379" s="62">
        <f t="shared" si="45"/>
        <v>553</v>
      </c>
      <c r="K1379" s="62">
        <f t="shared" si="45"/>
        <v>599</v>
      </c>
      <c r="L1379" s="62">
        <f t="shared" si="45"/>
        <v>0</v>
      </c>
      <c r="M1379" s="62">
        <f t="shared" si="45"/>
        <v>0</v>
      </c>
      <c r="N1379" s="72" t="s">
        <v>2</v>
      </c>
      <c r="O1379" s="62">
        <f>SUM(O1355:O1378)</f>
        <v>165</v>
      </c>
      <c r="P1379" s="62">
        <f>SUM(P1355:P1378)</f>
        <v>57</v>
      </c>
      <c r="Q1379" s="62">
        <f>SUM(Q1355:Q1378)</f>
        <v>36</v>
      </c>
      <c r="R1379" s="62">
        <f>SUM(R1355:R1378)</f>
        <v>25</v>
      </c>
      <c r="S1379" s="62">
        <f t="shared" ref="S1379:Z1379" si="46">SUM(S1355:S1378)</f>
        <v>35</v>
      </c>
      <c r="T1379" s="62">
        <f t="shared" si="46"/>
        <v>37</v>
      </c>
      <c r="U1379" s="62">
        <f t="shared" si="46"/>
        <v>57</v>
      </c>
      <c r="V1379" s="62">
        <f t="shared" si="46"/>
        <v>71</v>
      </c>
      <c r="W1379" s="62">
        <f t="shared" si="46"/>
        <v>70</v>
      </c>
      <c r="X1379" s="62">
        <f t="shared" si="46"/>
        <v>46</v>
      </c>
      <c r="Y1379" s="62">
        <f t="shared" si="46"/>
        <v>0</v>
      </c>
      <c r="Z1379" s="62">
        <f t="shared" si="46"/>
        <v>0</v>
      </c>
      <c r="AA1379" s="72" t="s">
        <v>2</v>
      </c>
      <c r="AB1379" s="119"/>
    </row>
    <row r="1380" spans="1:28" x14ac:dyDescent="0.2">
      <c r="A1380" s="45"/>
      <c r="B1380" s="63"/>
      <c r="C1380" s="63"/>
      <c r="D1380" s="63"/>
      <c r="E1380" s="63"/>
      <c r="F1380" s="63"/>
      <c r="G1380" s="63"/>
      <c r="H1380" s="63"/>
      <c r="I1380" s="63"/>
      <c r="J1380" s="63"/>
      <c r="K1380" s="63"/>
      <c r="L1380" s="63">
        <f>L1379-K1379</f>
        <v>-599</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11.48</v>
      </c>
      <c r="C1385" s="294">
        <v>11.31</v>
      </c>
      <c r="D1385" s="294">
        <v>11.74</v>
      </c>
      <c r="E1385" s="297">
        <v>11.66</v>
      </c>
      <c r="F1385" s="357">
        <v>11.31</v>
      </c>
      <c r="G1385" s="297">
        <v>11.47</v>
      </c>
      <c r="H1385" s="295">
        <v>11.32</v>
      </c>
      <c r="I1385" s="295">
        <v>11.65</v>
      </c>
      <c r="J1385" s="295">
        <v>11.81</v>
      </c>
      <c r="K1385" s="297">
        <v>11.71</v>
      </c>
      <c r="L1385" s="338"/>
      <c r="M1385" s="338"/>
      <c r="N1385" s="56">
        <v>1</v>
      </c>
      <c r="O1385" s="352">
        <v>11.48</v>
      </c>
      <c r="P1385" s="294">
        <v>11.16</v>
      </c>
      <c r="Q1385" s="294">
        <v>12.76</v>
      </c>
      <c r="R1385" s="297">
        <v>12.01</v>
      </c>
      <c r="S1385" s="357">
        <v>10.08</v>
      </c>
      <c r="T1385" s="297">
        <v>12.85</v>
      </c>
      <c r="U1385" s="71">
        <v>10.42</v>
      </c>
      <c r="V1385" s="295">
        <v>13.91</v>
      </c>
      <c r="W1385" s="295">
        <v>14.15</v>
      </c>
      <c r="X1385" s="297">
        <v>10.6</v>
      </c>
      <c r="Y1385" s="338"/>
      <c r="Z1385" s="338"/>
      <c r="AA1385" s="56">
        <v>1</v>
      </c>
    </row>
    <row r="1386" spans="1:28" x14ac:dyDescent="0.2">
      <c r="A1386" s="56">
        <v>2</v>
      </c>
      <c r="B1386" s="71">
        <v>10.16</v>
      </c>
      <c r="C1386" s="294">
        <v>10.78</v>
      </c>
      <c r="D1386" s="294">
        <v>10.71</v>
      </c>
      <c r="E1386" s="71">
        <v>10.48</v>
      </c>
      <c r="F1386" s="358">
        <v>10.7</v>
      </c>
      <c r="G1386" s="71">
        <v>10.78</v>
      </c>
      <c r="H1386" s="112">
        <v>10.81</v>
      </c>
      <c r="I1386" s="112">
        <v>10.79</v>
      </c>
      <c r="J1386" s="112">
        <v>10.82</v>
      </c>
      <c r="K1386" s="71">
        <v>10.85</v>
      </c>
      <c r="L1386" s="338"/>
      <c r="M1386" s="338"/>
      <c r="N1386" s="56">
        <v>2</v>
      </c>
      <c r="O1386" s="351">
        <v>10.16</v>
      </c>
      <c r="P1386" s="294">
        <v>11.35</v>
      </c>
      <c r="Q1386" s="294">
        <v>10.42</v>
      </c>
      <c r="R1386" s="71">
        <v>10.38</v>
      </c>
      <c r="S1386" s="358">
        <v>10.92</v>
      </c>
      <c r="T1386" s="71">
        <v>11.55</v>
      </c>
      <c r="U1386" s="71">
        <v>11.17</v>
      </c>
      <c r="V1386" s="112">
        <v>10.78</v>
      </c>
      <c r="W1386" s="112">
        <v>11.22</v>
      </c>
      <c r="X1386" s="71">
        <v>11.04</v>
      </c>
      <c r="Y1386" s="338"/>
      <c r="Z1386" s="338"/>
      <c r="AA1386" s="56">
        <v>2</v>
      </c>
    </row>
    <row r="1387" spans="1:28" x14ac:dyDescent="0.2">
      <c r="A1387" s="56">
        <v>3</v>
      </c>
      <c r="B1387" s="71">
        <v>9.91</v>
      </c>
      <c r="C1387" s="294">
        <v>10.039999999999999</v>
      </c>
      <c r="D1387" s="294">
        <v>10.19</v>
      </c>
      <c r="E1387" s="71">
        <v>10.34</v>
      </c>
      <c r="F1387" s="358">
        <v>10.26</v>
      </c>
      <c r="G1387" s="71">
        <v>10.3</v>
      </c>
      <c r="H1387" s="112">
        <v>10.32</v>
      </c>
      <c r="I1387" s="112">
        <v>10.32</v>
      </c>
      <c r="J1387" s="112">
        <v>10.19</v>
      </c>
      <c r="K1387" s="71">
        <v>10.14</v>
      </c>
      <c r="L1387" s="338"/>
      <c r="M1387" s="338"/>
      <c r="N1387" s="56">
        <v>3</v>
      </c>
      <c r="O1387" s="351">
        <v>9.91</v>
      </c>
      <c r="P1387" s="294">
        <v>10.130000000000001</v>
      </c>
      <c r="Q1387" s="294">
        <v>10.56</v>
      </c>
      <c r="R1387" s="71">
        <v>10.6</v>
      </c>
      <c r="S1387" s="358">
        <v>10.09</v>
      </c>
      <c r="T1387" s="71">
        <v>10.54</v>
      </c>
      <c r="U1387" s="71">
        <v>10.51</v>
      </c>
      <c r="V1387" s="112">
        <v>10.33</v>
      </c>
      <c r="W1387" s="112">
        <v>9.49</v>
      </c>
      <c r="X1387" s="71">
        <v>9.74</v>
      </c>
      <c r="Y1387" s="338"/>
      <c r="Z1387" s="338"/>
      <c r="AA1387" s="56">
        <v>3</v>
      </c>
    </row>
    <row r="1388" spans="1:28" x14ac:dyDescent="0.2">
      <c r="A1388" s="56">
        <v>4</v>
      </c>
      <c r="B1388" s="71">
        <v>13.04</v>
      </c>
      <c r="C1388" s="294">
        <v>13.1</v>
      </c>
      <c r="D1388" s="294">
        <v>12.72</v>
      </c>
      <c r="E1388" s="71">
        <v>12.22</v>
      </c>
      <c r="F1388" s="358">
        <v>12.41</v>
      </c>
      <c r="G1388" s="71">
        <v>12.2</v>
      </c>
      <c r="H1388" s="112">
        <v>12.16</v>
      </c>
      <c r="I1388" s="112">
        <v>12.12</v>
      </c>
      <c r="J1388" s="112">
        <v>12.13</v>
      </c>
      <c r="K1388" s="71">
        <v>12.13</v>
      </c>
      <c r="L1388" s="338"/>
      <c r="M1388" s="338"/>
      <c r="N1388" s="56">
        <v>4</v>
      </c>
      <c r="O1388" s="351">
        <v>13.04</v>
      </c>
      <c r="P1388" s="294">
        <v>13.13</v>
      </c>
      <c r="Q1388" s="294">
        <v>12.3</v>
      </c>
      <c r="R1388" s="71">
        <v>11.77</v>
      </c>
      <c r="S1388" s="358">
        <v>12.39</v>
      </c>
      <c r="T1388" s="71">
        <v>11.21</v>
      </c>
      <c r="U1388" s="71">
        <v>11.7</v>
      </c>
      <c r="V1388" s="112">
        <v>11.51</v>
      </c>
      <c r="W1388" s="112">
        <v>12.73</v>
      </c>
      <c r="X1388" s="71">
        <v>11.75</v>
      </c>
      <c r="Y1388" s="338"/>
      <c r="Z1388" s="338"/>
      <c r="AA1388" s="56">
        <v>4</v>
      </c>
    </row>
    <row r="1389" spans="1:28" x14ac:dyDescent="0.2">
      <c r="A1389" s="56">
        <v>5</v>
      </c>
      <c r="B1389" s="71">
        <v>11.12</v>
      </c>
      <c r="C1389" s="294">
        <v>11.64</v>
      </c>
      <c r="D1389" s="294">
        <v>11.93</v>
      </c>
      <c r="E1389" s="71">
        <v>11.68</v>
      </c>
      <c r="F1389" s="358">
        <v>12.15</v>
      </c>
      <c r="G1389" s="71">
        <v>10.85</v>
      </c>
      <c r="H1389" s="112">
        <v>10.91</v>
      </c>
      <c r="I1389" s="112">
        <v>10.57</v>
      </c>
      <c r="J1389" s="112">
        <v>10.43</v>
      </c>
      <c r="K1389" s="71">
        <v>10.66</v>
      </c>
      <c r="L1389" s="338"/>
      <c r="M1389" s="338"/>
      <c r="N1389" s="56">
        <v>5</v>
      </c>
      <c r="O1389" s="351">
        <v>11.12</v>
      </c>
      <c r="P1389" s="294">
        <v>11.98</v>
      </c>
      <c r="Q1389" s="294">
        <v>12.5</v>
      </c>
      <c r="R1389" s="71">
        <v>13.81</v>
      </c>
      <c r="S1389" s="358">
        <v>11.79</v>
      </c>
      <c r="T1389" s="71">
        <v>9.42</v>
      </c>
      <c r="U1389" s="71">
        <v>11.52</v>
      </c>
      <c r="V1389" s="112">
        <v>9.74</v>
      </c>
      <c r="W1389" s="112">
        <v>9.7100000000000009</v>
      </c>
      <c r="X1389" s="71">
        <v>14.17</v>
      </c>
      <c r="Y1389" s="338"/>
      <c r="Z1389" s="338"/>
      <c r="AA1389" s="56">
        <v>5</v>
      </c>
    </row>
    <row r="1390" spans="1:28" x14ac:dyDescent="0.2">
      <c r="A1390" s="56">
        <v>6</v>
      </c>
      <c r="B1390" s="71">
        <v>10.81</v>
      </c>
      <c r="C1390" s="294">
        <v>10.45</v>
      </c>
      <c r="D1390" s="294">
        <v>10.44</v>
      </c>
      <c r="E1390" s="71">
        <v>10.61</v>
      </c>
      <c r="F1390" s="358">
        <v>10.38</v>
      </c>
      <c r="G1390" s="71">
        <v>10.44</v>
      </c>
      <c r="H1390" s="112">
        <v>10.44</v>
      </c>
      <c r="I1390" s="112">
        <v>10.4</v>
      </c>
      <c r="J1390" s="112">
        <v>10.32</v>
      </c>
      <c r="K1390" s="71">
        <v>10.54</v>
      </c>
      <c r="L1390" s="338"/>
      <c r="M1390" s="338"/>
      <c r="N1390" s="56">
        <v>6</v>
      </c>
      <c r="O1390" s="351">
        <v>10.81</v>
      </c>
      <c r="P1390" s="294">
        <v>10.02</v>
      </c>
      <c r="Q1390" s="294">
        <v>10.4</v>
      </c>
      <c r="R1390" s="71">
        <v>10.48</v>
      </c>
      <c r="S1390" s="358">
        <v>10.14</v>
      </c>
      <c r="T1390" s="71">
        <v>11</v>
      </c>
      <c r="U1390" s="71">
        <v>10.38</v>
      </c>
      <c r="V1390" s="112">
        <v>9.9499999999999993</v>
      </c>
      <c r="W1390" s="112">
        <v>10.67</v>
      </c>
      <c r="X1390" s="71">
        <v>11.11</v>
      </c>
      <c r="Y1390" s="338"/>
      <c r="Z1390" s="338"/>
      <c r="AA1390" s="56">
        <v>6</v>
      </c>
      <c r="AB1390"/>
    </row>
    <row r="1391" spans="1:28" x14ac:dyDescent="0.2">
      <c r="A1391" s="56">
        <v>7</v>
      </c>
      <c r="B1391" s="71">
        <v>10.63</v>
      </c>
      <c r="C1391" s="294">
        <v>9.14</v>
      </c>
      <c r="D1391" s="294">
        <v>9.42</v>
      </c>
      <c r="E1391" s="71">
        <v>9.5299999999999994</v>
      </c>
      <c r="F1391" s="358">
        <v>9.6999999999999993</v>
      </c>
      <c r="G1391" s="71">
        <v>9.89</v>
      </c>
      <c r="H1391" s="112">
        <v>9.8800000000000008</v>
      </c>
      <c r="I1391" s="112">
        <v>10</v>
      </c>
      <c r="J1391" s="112">
        <v>9.9700000000000006</v>
      </c>
      <c r="K1391" s="71">
        <v>10.01</v>
      </c>
      <c r="L1391" s="338"/>
      <c r="M1391" s="338"/>
      <c r="N1391" s="56">
        <v>7</v>
      </c>
      <c r="O1391" s="351">
        <v>10.63</v>
      </c>
      <c r="P1391" s="294">
        <v>8.8800000000000008</v>
      </c>
      <c r="Q1391" s="294">
        <v>10.71</v>
      </c>
      <c r="R1391" s="71">
        <v>10.52</v>
      </c>
      <c r="S1391" s="358">
        <v>11.72</v>
      </c>
      <c r="T1391" s="71">
        <v>11.61</v>
      </c>
      <c r="U1391" s="71">
        <v>9.7799999999999994</v>
      </c>
      <c r="V1391" s="112">
        <v>11.92</v>
      </c>
      <c r="W1391" s="112">
        <v>9.7799999999999994</v>
      </c>
      <c r="X1391" s="71">
        <v>10.29</v>
      </c>
      <c r="Y1391" s="338"/>
      <c r="Z1391" s="338"/>
      <c r="AA1391" s="56">
        <v>7</v>
      </c>
      <c r="AB1391"/>
    </row>
    <row r="1392" spans="1:28" x14ac:dyDescent="0.2">
      <c r="A1392" s="56">
        <v>8</v>
      </c>
      <c r="B1392" s="71">
        <v>11.32</v>
      </c>
      <c r="C1392" s="294">
        <v>11.19</v>
      </c>
      <c r="D1392" s="294">
        <v>11.31</v>
      </c>
      <c r="E1392" s="71">
        <v>12.51</v>
      </c>
      <c r="F1392" s="358">
        <v>10.72</v>
      </c>
      <c r="G1392" s="71">
        <v>11.22</v>
      </c>
      <c r="H1392" s="112">
        <v>11.12</v>
      </c>
      <c r="I1392" s="112">
        <v>10.95</v>
      </c>
      <c r="J1392" s="112">
        <v>11.18</v>
      </c>
      <c r="K1392" s="71">
        <v>11.21</v>
      </c>
      <c r="L1392" s="338"/>
      <c r="M1392" s="338"/>
      <c r="N1392" s="56">
        <v>8</v>
      </c>
      <c r="O1392" s="351">
        <v>11.32</v>
      </c>
      <c r="P1392" s="294">
        <v>10.99</v>
      </c>
      <c r="Q1392" s="294">
        <v>11.51</v>
      </c>
      <c r="R1392" s="71">
        <v>10.58</v>
      </c>
      <c r="S1392" s="358">
        <v>9.8800000000000008</v>
      </c>
      <c r="T1392" s="71">
        <v>13.4</v>
      </c>
      <c r="U1392" s="71">
        <v>10.32</v>
      </c>
      <c r="V1392" s="112">
        <v>9.82</v>
      </c>
      <c r="W1392" s="112">
        <v>13.89</v>
      </c>
      <c r="X1392" s="71">
        <v>12.16</v>
      </c>
      <c r="Y1392" s="338"/>
      <c r="Z1392" s="338"/>
      <c r="AA1392" s="56">
        <v>8</v>
      </c>
      <c r="AB1392"/>
    </row>
    <row r="1393" spans="1:29" x14ac:dyDescent="0.2">
      <c r="A1393" s="56">
        <v>9</v>
      </c>
      <c r="B1393" s="71">
        <v>14.22</v>
      </c>
      <c r="C1393" s="294">
        <v>13.2</v>
      </c>
      <c r="D1393" s="294">
        <v>12.32</v>
      </c>
      <c r="E1393" s="71">
        <v>12.54</v>
      </c>
      <c r="F1393" s="358">
        <v>11.77</v>
      </c>
      <c r="G1393" s="71">
        <v>11.83</v>
      </c>
      <c r="H1393" s="112">
        <v>11.84</v>
      </c>
      <c r="I1393" s="112">
        <v>11.87</v>
      </c>
      <c r="J1393" s="112">
        <v>11.73</v>
      </c>
      <c r="K1393" s="71">
        <v>11.77</v>
      </c>
      <c r="L1393" s="338"/>
      <c r="M1393" s="338"/>
      <c r="N1393" s="56">
        <v>9</v>
      </c>
      <c r="O1393" s="351">
        <v>14.22</v>
      </c>
      <c r="P1393" s="294">
        <v>12.51</v>
      </c>
      <c r="Q1393" s="294">
        <v>11.52</v>
      </c>
      <c r="R1393" s="71">
        <v>11.13</v>
      </c>
      <c r="S1393" s="358">
        <v>10.94</v>
      </c>
      <c r="T1393" s="71">
        <v>12.21</v>
      </c>
      <c r="U1393" s="71">
        <v>10.75</v>
      </c>
      <c r="V1393" s="112">
        <v>12.72</v>
      </c>
      <c r="W1393" s="112">
        <v>11.79</v>
      </c>
      <c r="X1393" s="71">
        <v>10.32</v>
      </c>
      <c r="Y1393" s="338"/>
      <c r="Z1393" s="338"/>
      <c r="AA1393" s="56">
        <v>9</v>
      </c>
      <c r="AB1393"/>
    </row>
    <row r="1394" spans="1:29" x14ac:dyDescent="0.2">
      <c r="A1394" s="56">
        <v>10</v>
      </c>
      <c r="B1394" s="71">
        <v>10.68</v>
      </c>
      <c r="C1394" s="294">
        <v>10.43</v>
      </c>
      <c r="D1394" s="294">
        <v>10.53</v>
      </c>
      <c r="E1394" s="71">
        <v>10.32</v>
      </c>
      <c r="F1394" s="358">
        <v>10.63</v>
      </c>
      <c r="G1394" s="71">
        <v>10.71</v>
      </c>
      <c r="H1394" s="112">
        <v>10.78</v>
      </c>
      <c r="I1394" s="112">
        <v>10.81</v>
      </c>
      <c r="J1394" s="112">
        <v>10.82</v>
      </c>
      <c r="K1394" s="71">
        <v>10.87</v>
      </c>
      <c r="L1394" s="338"/>
      <c r="M1394" s="338"/>
      <c r="N1394" s="56">
        <v>10</v>
      </c>
      <c r="O1394" s="351">
        <v>10.68</v>
      </c>
      <c r="P1394" s="294">
        <v>10.28</v>
      </c>
      <c r="Q1394" s="294">
        <v>10.76</v>
      </c>
      <c r="R1394" s="71">
        <v>10.98</v>
      </c>
      <c r="S1394" s="358">
        <v>10.67</v>
      </c>
      <c r="T1394" s="71">
        <v>10.96</v>
      </c>
      <c r="U1394" s="71">
        <v>11.48</v>
      </c>
      <c r="V1394" s="112">
        <v>11.04</v>
      </c>
      <c r="W1394" s="112">
        <v>11</v>
      </c>
      <c r="X1394" s="71">
        <v>11.38</v>
      </c>
      <c r="Y1394" s="338"/>
      <c r="Z1394" s="338"/>
      <c r="AA1394" s="56">
        <v>10</v>
      </c>
      <c r="AB1394"/>
    </row>
    <row r="1395" spans="1:29" x14ac:dyDescent="0.2">
      <c r="A1395" s="56">
        <v>11</v>
      </c>
      <c r="B1395" s="71">
        <v>12.18</v>
      </c>
      <c r="C1395" s="294">
        <v>12.93</v>
      </c>
      <c r="D1395" s="294">
        <v>13.38</v>
      </c>
      <c r="E1395" s="71">
        <v>12.86</v>
      </c>
      <c r="F1395" s="358">
        <v>13.29</v>
      </c>
      <c r="G1395" s="71">
        <v>11.95</v>
      </c>
      <c r="H1395" s="112">
        <v>11.99</v>
      </c>
      <c r="I1395" s="112">
        <v>12.15</v>
      </c>
      <c r="J1395" s="112">
        <v>12.17</v>
      </c>
      <c r="K1395" s="71">
        <v>12.13</v>
      </c>
      <c r="L1395" s="338"/>
      <c r="M1395" s="338"/>
      <c r="N1395" s="56">
        <v>11</v>
      </c>
      <c r="O1395" s="351">
        <v>12.18</v>
      </c>
      <c r="P1395" s="294">
        <v>13.65</v>
      </c>
      <c r="Q1395" s="294">
        <v>14.28</v>
      </c>
      <c r="R1395" s="71">
        <v>12.11</v>
      </c>
      <c r="S1395" s="358">
        <v>12.77</v>
      </c>
      <c r="T1395" s="71">
        <v>8.83</v>
      </c>
      <c r="U1395" s="71">
        <v>12.77</v>
      </c>
      <c r="V1395" s="112">
        <v>14.26</v>
      </c>
      <c r="W1395" s="112">
        <v>12.64</v>
      </c>
      <c r="X1395" s="71">
        <v>11.18</v>
      </c>
      <c r="Y1395" s="338"/>
      <c r="Z1395" s="338"/>
      <c r="AA1395" s="56">
        <v>11</v>
      </c>
      <c r="AB1395"/>
    </row>
    <row r="1396" spans="1:29" x14ac:dyDescent="0.2">
      <c r="A1396" s="56">
        <v>12</v>
      </c>
      <c r="B1396" s="71">
        <v>11.27</v>
      </c>
      <c r="C1396" s="294">
        <v>11.03</v>
      </c>
      <c r="D1396" s="294">
        <v>11.24</v>
      </c>
      <c r="E1396" s="71">
        <v>10.53</v>
      </c>
      <c r="F1396" s="358">
        <v>9.98</v>
      </c>
      <c r="G1396" s="71">
        <v>9.9</v>
      </c>
      <c r="H1396" s="112">
        <v>9.73</v>
      </c>
      <c r="I1396" s="112">
        <v>9.61</v>
      </c>
      <c r="J1396" s="112">
        <v>9.5399999999999991</v>
      </c>
      <c r="K1396" s="71">
        <v>9.64</v>
      </c>
      <c r="L1396" s="338"/>
      <c r="M1396" s="338"/>
      <c r="N1396" s="56">
        <v>12</v>
      </c>
      <c r="O1396" s="351">
        <v>11.27</v>
      </c>
      <c r="P1396" s="294">
        <v>10.86</v>
      </c>
      <c r="Q1396" s="294">
        <v>11.8</v>
      </c>
      <c r="R1396" s="71">
        <v>9.3800000000000008</v>
      </c>
      <c r="S1396" s="358">
        <v>9.36</v>
      </c>
      <c r="T1396" s="71">
        <v>9.5</v>
      </c>
      <c r="U1396" s="71">
        <v>8.9</v>
      </c>
      <c r="V1396" s="112">
        <v>9.0399999999999991</v>
      </c>
      <c r="W1396" s="112">
        <v>9.24</v>
      </c>
      <c r="X1396" s="71">
        <v>10.27</v>
      </c>
      <c r="Y1396" s="338"/>
      <c r="Z1396" s="338"/>
      <c r="AA1396" s="56">
        <v>12</v>
      </c>
      <c r="AB1396"/>
    </row>
    <row r="1397" spans="1:29" x14ac:dyDescent="0.2">
      <c r="A1397" s="56">
        <v>13</v>
      </c>
      <c r="B1397" s="71">
        <v>12.29</v>
      </c>
      <c r="C1397" s="294">
        <v>12.84</v>
      </c>
      <c r="D1397" s="294">
        <v>11.54</v>
      </c>
      <c r="E1397" s="71">
        <v>11.78</v>
      </c>
      <c r="F1397" s="358">
        <v>10.87</v>
      </c>
      <c r="G1397" s="71">
        <v>10.91</v>
      </c>
      <c r="H1397" s="112">
        <v>10.89</v>
      </c>
      <c r="I1397" s="112">
        <v>10.96</v>
      </c>
      <c r="J1397" s="112">
        <v>11.1</v>
      </c>
      <c r="K1397" s="71">
        <v>11.13</v>
      </c>
      <c r="L1397" s="338"/>
      <c r="M1397" s="338"/>
      <c r="N1397" s="56">
        <v>13</v>
      </c>
      <c r="O1397" s="351">
        <v>12.29</v>
      </c>
      <c r="P1397" s="294">
        <v>13.28</v>
      </c>
      <c r="Q1397" s="294">
        <v>10.36</v>
      </c>
      <c r="R1397" s="71">
        <v>10.41</v>
      </c>
      <c r="S1397" s="358">
        <v>10.35</v>
      </c>
      <c r="T1397" s="71">
        <v>10.98</v>
      </c>
      <c r="U1397" s="71">
        <v>10.67</v>
      </c>
      <c r="V1397" s="112">
        <v>11.99</v>
      </c>
      <c r="W1397" s="112">
        <v>12.45</v>
      </c>
      <c r="X1397" s="71">
        <v>11.53</v>
      </c>
      <c r="Y1397" s="338"/>
      <c r="Z1397" s="338"/>
      <c r="AA1397" s="56">
        <v>13</v>
      </c>
      <c r="AB1397"/>
    </row>
    <row r="1398" spans="1:29" x14ac:dyDescent="0.2">
      <c r="A1398" s="56">
        <v>14</v>
      </c>
      <c r="B1398" s="71">
        <v>17.13</v>
      </c>
      <c r="C1398" s="294">
        <v>18.28</v>
      </c>
      <c r="D1398" s="294">
        <v>18.239999999999998</v>
      </c>
      <c r="E1398" s="71">
        <v>18.059999999999999</v>
      </c>
      <c r="F1398" s="358">
        <v>18.54</v>
      </c>
      <c r="G1398" s="71">
        <v>18.32</v>
      </c>
      <c r="H1398" s="112">
        <v>18.8</v>
      </c>
      <c r="I1398" s="112">
        <v>19.100000000000001</v>
      </c>
      <c r="J1398" s="112">
        <v>19.04</v>
      </c>
      <c r="K1398" s="71">
        <v>18.89</v>
      </c>
      <c r="L1398" s="338"/>
      <c r="M1398" s="338"/>
      <c r="N1398" s="56">
        <v>14</v>
      </c>
      <c r="O1398" s="351">
        <v>17.13</v>
      </c>
      <c r="P1398" s="294">
        <v>19.260000000000002</v>
      </c>
      <c r="Q1398" s="294">
        <v>18.13</v>
      </c>
      <c r="R1398" s="71">
        <v>19.48</v>
      </c>
      <c r="S1398" s="358">
        <v>17.78</v>
      </c>
      <c r="T1398" s="71">
        <v>17.87</v>
      </c>
      <c r="U1398" s="71">
        <v>21.11</v>
      </c>
      <c r="V1398" s="112">
        <v>20.95</v>
      </c>
      <c r="W1398" s="112">
        <v>18.850000000000001</v>
      </c>
      <c r="X1398" s="71">
        <v>17.739999999999998</v>
      </c>
      <c r="Y1398" s="338"/>
      <c r="Z1398" s="338"/>
      <c r="AA1398" s="56">
        <v>14</v>
      </c>
      <c r="AB1398"/>
    </row>
    <row r="1399" spans="1:29" x14ac:dyDescent="0.2">
      <c r="A1399" s="56">
        <v>15</v>
      </c>
      <c r="B1399" s="71">
        <v>13.19</v>
      </c>
      <c r="C1399" s="294">
        <v>15.59</v>
      </c>
      <c r="D1399" s="294">
        <v>14.5</v>
      </c>
      <c r="E1399" s="71">
        <v>12.25</v>
      </c>
      <c r="F1399" s="358">
        <v>13.5</v>
      </c>
      <c r="G1399" s="71">
        <v>12.82</v>
      </c>
      <c r="H1399" s="112">
        <v>12.68</v>
      </c>
      <c r="I1399" s="112">
        <v>12.65</v>
      </c>
      <c r="J1399" s="112">
        <v>12.61</v>
      </c>
      <c r="K1399" s="71">
        <v>12.64</v>
      </c>
      <c r="L1399" s="338"/>
      <c r="M1399" s="338"/>
      <c r="N1399" s="56">
        <v>15</v>
      </c>
      <c r="O1399" s="351">
        <v>13.19</v>
      </c>
      <c r="P1399" s="294">
        <v>16.739999999999998</v>
      </c>
      <c r="Q1399" s="294">
        <v>12.4</v>
      </c>
      <c r="R1399" s="71">
        <v>12.12</v>
      </c>
      <c r="S1399" s="358">
        <v>11.68</v>
      </c>
      <c r="T1399" s="71">
        <v>10.86</v>
      </c>
      <c r="U1399" s="71">
        <v>11.8</v>
      </c>
      <c r="V1399" s="112">
        <v>12.08</v>
      </c>
      <c r="W1399" s="112">
        <v>12.58</v>
      </c>
      <c r="X1399" s="71">
        <v>13.05</v>
      </c>
      <c r="Y1399" s="338"/>
      <c r="Z1399" s="338"/>
      <c r="AA1399" s="56">
        <v>15</v>
      </c>
      <c r="AB1399"/>
    </row>
    <row r="1400" spans="1:29" x14ac:dyDescent="0.2">
      <c r="A1400" s="56">
        <v>16</v>
      </c>
      <c r="B1400" s="71">
        <v>11.7</v>
      </c>
      <c r="C1400" s="294">
        <v>12.65</v>
      </c>
      <c r="D1400" s="294">
        <v>12.31</v>
      </c>
      <c r="E1400" s="71">
        <v>12.22</v>
      </c>
      <c r="F1400" s="358">
        <v>11.47</v>
      </c>
      <c r="G1400" s="71">
        <v>11.29</v>
      </c>
      <c r="H1400" s="112">
        <v>11.35</v>
      </c>
      <c r="I1400" s="112">
        <v>11.5</v>
      </c>
      <c r="J1400" s="112">
        <v>11.46</v>
      </c>
      <c r="K1400" s="71">
        <v>11.5</v>
      </c>
      <c r="L1400" s="338"/>
      <c r="M1400" s="338"/>
      <c r="N1400" s="56">
        <v>16</v>
      </c>
      <c r="O1400" s="351">
        <v>11.7</v>
      </c>
      <c r="P1400" s="294">
        <v>13.39</v>
      </c>
      <c r="Q1400" s="294">
        <v>11.67</v>
      </c>
      <c r="R1400" s="71">
        <v>11.18</v>
      </c>
      <c r="S1400" s="358">
        <v>10.68</v>
      </c>
      <c r="T1400" s="71">
        <v>10.5</v>
      </c>
      <c r="U1400" s="71">
        <v>12.02</v>
      </c>
      <c r="V1400" s="112">
        <v>13.15</v>
      </c>
      <c r="W1400" s="112">
        <v>11.57</v>
      </c>
      <c r="X1400" s="71">
        <v>12.14</v>
      </c>
      <c r="Y1400" s="338"/>
      <c r="Z1400" s="338"/>
      <c r="AA1400" s="56">
        <v>16</v>
      </c>
      <c r="AB1400"/>
    </row>
    <row r="1401" spans="1:29" x14ac:dyDescent="0.2">
      <c r="A1401" s="56">
        <v>17</v>
      </c>
      <c r="B1401" s="71">
        <v>9.14</v>
      </c>
      <c r="C1401" s="294">
        <v>9.98</v>
      </c>
      <c r="D1401" s="294">
        <v>10.199999999999999</v>
      </c>
      <c r="E1401" s="71">
        <v>11</v>
      </c>
      <c r="F1401" s="358">
        <v>10.59</v>
      </c>
      <c r="G1401" s="71">
        <v>10.52</v>
      </c>
      <c r="H1401" s="112">
        <v>10.199999999999999</v>
      </c>
      <c r="I1401" s="112">
        <v>10.31</v>
      </c>
      <c r="J1401" s="112">
        <v>10.42</v>
      </c>
      <c r="K1401" s="71">
        <v>10.41</v>
      </c>
      <c r="L1401" s="338"/>
      <c r="M1401" s="338"/>
      <c r="N1401" s="56">
        <v>17</v>
      </c>
      <c r="O1401" s="351">
        <v>9.14</v>
      </c>
      <c r="P1401" s="294">
        <v>11.67</v>
      </c>
      <c r="Q1401" s="294">
        <v>11.72</v>
      </c>
      <c r="R1401" s="71">
        <v>11.14</v>
      </c>
      <c r="S1401" s="358">
        <v>12.95</v>
      </c>
      <c r="T1401" s="71">
        <v>10.31</v>
      </c>
      <c r="U1401" s="71">
        <v>9.6999999999999993</v>
      </c>
      <c r="V1401" s="112">
        <v>11.84</v>
      </c>
      <c r="W1401" s="112">
        <v>11.61</v>
      </c>
      <c r="X1401" s="71">
        <v>10.26</v>
      </c>
      <c r="Y1401" s="338"/>
      <c r="Z1401" s="338"/>
      <c r="AA1401" s="56">
        <v>17</v>
      </c>
      <c r="AB1401"/>
    </row>
    <row r="1402" spans="1:29" x14ac:dyDescent="0.2">
      <c r="A1402" s="56">
        <v>18</v>
      </c>
      <c r="B1402" s="71">
        <v>10.88</v>
      </c>
      <c r="C1402" s="294">
        <v>11.13</v>
      </c>
      <c r="D1402" s="294">
        <v>10.68</v>
      </c>
      <c r="E1402" s="71">
        <v>9.69</v>
      </c>
      <c r="F1402" s="358">
        <v>9.82</v>
      </c>
      <c r="G1402" s="71">
        <v>9.64</v>
      </c>
      <c r="H1402" s="112">
        <v>9.59</v>
      </c>
      <c r="I1402" s="112">
        <v>9.5399999999999991</v>
      </c>
      <c r="J1402" s="112">
        <v>9.57</v>
      </c>
      <c r="K1402" s="71">
        <v>9.6</v>
      </c>
      <c r="L1402" s="338"/>
      <c r="M1402" s="338"/>
      <c r="N1402" s="56">
        <v>18</v>
      </c>
      <c r="O1402" s="351">
        <v>10.88</v>
      </c>
      <c r="P1402" s="294">
        <v>11.22</v>
      </c>
      <c r="Q1402" s="294">
        <v>10.039999999999999</v>
      </c>
      <c r="R1402" s="71">
        <v>9.2799999999999994</v>
      </c>
      <c r="S1402" s="358">
        <v>9.27</v>
      </c>
      <c r="T1402" s="71">
        <v>9.0299999999999994</v>
      </c>
      <c r="U1402" s="71">
        <v>9.41</v>
      </c>
      <c r="V1402" s="112">
        <v>9.32</v>
      </c>
      <c r="W1402" s="112">
        <v>9.85</v>
      </c>
      <c r="X1402" s="71">
        <v>10.47</v>
      </c>
      <c r="Y1402" s="338"/>
      <c r="Z1402" s="338"/>
      <c r="AA1402" s="56">
        <v>18</v>
      </c>
      <c r="AB1402"/>
    </row>
    <row r="1403" spans="1:29" x14ac:dyDescent="0.2">
      <c r="A1403" s="56">
        <v>19</v>
      </c>
      <c r="B1403" s="71">
        <v>10.47</v>
      </c>
      <c r="C1403" s="294">
        <v>10.37</v>
      </c>
      <c r="D1403" s="294">
        <v>10.28</v>
      </c>
      <c r="E1403" s="71">
        <v>11.34</v>
      </c>
      <c r="F1403" s="358">
        <v>12.12</v>
      </c>
      <c r="G1403" s="71">
        <v>11.95</v>
      </c>
      <c r="H1403" s="112">
        <v>11.9</v>
      </c>
      <c r="I1403" s="112">
        <v>11.66</v>
      </c>
      <c r="J1403" s="112">
        <v>11.69</v>
      </c>
      <c r="K1403" s="71">
        <v>11.59</v>
      </c>
      <c r="L1403" s="338"/>
      <c r="M1403" s="338"/>
      <c r="N1403" s="56">
        <v>19</v>
      </c>
      <c r="O1403" s="351">
        <v>10.47</v>
      </c>
      <c r="P1403" s="294">
        <v>10.19</v>
      </c>
      <c r="Q1403" s="294">
        <v>10.15</v>
      </c>
      <c r="R1403" s="71">
        <v>12.54</v>
      </c>
      <c r="S1403" s="358">
        <v>13.38</v>
      </c>
      <c r="T1403" s="71">
        <v>11.55</v>
      </c>
      <c r="U1403" s="71">
        <v>11.7</v>
      </c>
      <c r="V1403" s="112">
        <v>10.029999999999999</v>
      </c>
      <c r="W1403" s="112">
        <v>12.32</v>
      </c>
      <c r="X1403" s="71">
        <v>10.97</v>
      </c>
      <c r="Y1403" s="338"/>
      <c r="Z1403" s="338"/>
      <c r="AA1403" s="56">
        <v>19</v>
      </c>
      <c r="AB1403"/>
    </row>
    <row r="1404" spans="1:29" x14ac:dyDescent="0.2">
      <c r="A1404" s="56">
        <v>20</v>
      </c>
      <c r="B1404" s="71">
        <v>10.89</v>
      </c>
      <c r="C1404" s="294">
        <v>11.91</v>
      </c>
      <c r="D1404" s="294">
        <v>12.1</v>
      </c>
      <c r="E1404" s="71">
        <v>10.61</v>
      </c>
      <c r="F1404" s="358">
        <v>11.65</v>
      </c>
      <c r="G1404" s="71">
        <v>11.55</v>
      </c>
      <c r="H1404" s="112">
        <v>11.65</v>
      </c>
      <c r="I1404" s="112">
        <v>11.71</v>
      </c>
      <c r="J1404" s="112">
        <v>11.8</v>
      </c>
      <c r="K1404" s="71">
        <v>11.92</v>
      </c>
      <c r="L1404" s="338"/>
      <c r="M1404" s="338"/>
      <c r="N1404" s="56">
        <v>20</v>
      </c>
      <c r="O1404" s="351">
        <v>10.89</v>
      </c>
      <c r="P1404" s="294">
        <v>13.05</v>
      </c>
      <c r="Q1404" s="294">
        <v>13.42</v>
      </c>
      <c r="R1404" s="71">
        <v>11.73</v>
      </c>
      <c r="S1404" s="358">
        <v>11.01</v>
      </c>
      <c r="T1404" s="71">
        <v>10.25</v>
      </c>
      <c r="U1404" s="71">
        <v>12.61</v>
      </c>
      <c r="V1404" s="112">
        <v>12.46</v>
      </c>
      <c r="W1404" s="112">
        <v>12.31</v>
      </c>
      <c r="X1404" s="71">
        <v>12.63</v>
      </c>
      <c r="Y1404" s="338"/>
      <c r="Z1404" s="338"/>
      <c r="AA1404" s="56">
        <v>20</v>
      </c>
      <c r="AB1404"/>
    </row>
    <row r="1405" spans="1:29" x14ac:dyDescent="0.2">
      <c r="A1405" s="56">
        <v>21</v>
      </c>
      <c r="B1405" s="71">
        <v>12.19</v>
      </c>
      <c r="C1405" s="294">
        <v>11.31</v>
      </c>
      <c r="D1405" s="294">
        <v>11.47</v>
      </c>
      <c r="E1405" s="71">
        <v>10.47</v>
      </c>
      <c r="F1405" s="358">
        <v>11.1</v>
      </c>
      <c r="G1405" s="71">
        <v>10.77</v>
      </c>
      <c r="H1405" s="112">
        <v>10.71</v>
      </c>
      <c r="I1405" s="112">
        <v>10.65</v>
      </c>
      <c r="J1405" s="112">
        <v>10.55</v>
      </c>
      <c r="K1405" s="71">
        <v>10.59</v>
      </c>
      <c r="L1405" s="338"/>
      <c r="M1405" s="338"/>
      <c r="N1405" s="56">
        <v>21</v>
      </c>
      <c r="O1405" s="351">
        <v>12.19</v>
      </c>
      <c r="P1405" s="294">
        <v>10.75</v>
      </c>
      <c r="Q1405" s="294">
        <v>11.84</v>
      </c>
      <c r="R1405" s="71">
        <v>10.23</v>
      </c>
      <c r="S1405" s="358">
        <v>11.35</v>
      </c>
      <c r="T1405" s="71">
        <v>9.9</v>
      </c>
      <c r="U1405" s="71">
        <v>10.39</v>
      </c>
      <c r="V1405" s="112">
        <v>10.26</v>
      </c>
      <c r="W1405" s="112">
        <v>9.7100000000000009</v>
      </c>
      <c r="X1405" s="71">
        <v>11.11</v>
      </c>
      <c r="Y1405" s="338"/>
      <c r="Z1405" s="338"/>
      <c r="AA1405" s="56">
        <v>21</v>
      </c>
      <c r="AB1405"/>
    </row>
    <row r="1406" spans="1:29" x14ac:dyDescent="0.2">
      <c r="A1406" s="56">
        <v>22</v>
      </c>
      <c r="B1406" s="71">
        <v>11.81</v>
      </c>
      <c r="C1406" s="294">
        <v>11.49</v>
      </c>
      <c r="D1406" s="294">
        <v>11.45</v>
      </c>
      <c r="E1406" s="71">
        <v>11.31</v>
      </c>
      <c r="F1406" s="358">
        <v>11.39</v>
      </c>
      <c r="G1406" s="71">
        <v>11.18</v>
      </c>
      <c r="H1406" s="112">
        <v>11.13</v>
      </c>
      <c r="I1406" s="112">
        <v>11.14</v>
      </c>
      <c r="J1406" s="112">
        <v>11.17</v>
      </c>
      <c r="K1406" s="71">
        <v>11.2</v>
      </c>
      <c r="L1406" s="338"/>
      <c r="M1406" s="338"/>
      <c r="N1406" s="56">
        <v>22</v>
      </c>
      <c r="O1406" s="351">
        <v>11.81</v>
      </c>
      <c r="P1406" s="294">
        <v>11.4</v>
      </c>
      <c r="Q1406" s="294">
        <v>11.32</v>
      </c>
      <c r="R1406" s="71">
        <v>11.36</v>
      </c>
      <c r="S1406" s="358">
        <v>11.2</v>
      </c>
      <c r="T1406" s="71">
        <v>10.14</v>
      </c>
      <c r="U1406" s="71">
        <v>10.78</v>
      </c>
      <c r="V1406" s="112">
        <v>11.11</v>
      </c>
      <c r="W1406" s="112">
        <v>11.68</v>
      </c>
      <c r="X1406" s="71">
        <v>11.56</v>
      </c>
      <c r="Y1406" s="338"/>
      <c r="Z1406" s="338"/>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v>9.84</v>
      </c>
      <c r="I1407" s="112">
        <v>9.81</v>
      </c>
      <c r="J1407" s="112">
        <v>9.81</v>
      </c>
      <c r="K1407" s="71">
        <v>9.7899999999999991</v>
      </c>
      <c r="L1407" s="338"/>
      <c r="M1407" s="338"/>
      <c r="N1407" s="56">
        <v>23</v>
      </c>
      <c r="O1407" s="351">
        <v>9.7200000000000006</v>
      </c>
      <c r="P1407" s="294">
        <v>10.29</v>
      </c>
      <c r="Q1407" s="294">
        <v>9.6</v>
      </c>
      <c r="R1407" s="71">
        <v>9.99</v>
      </c>
      <c r="S1407" s="358">
        <v>10.17</v>
      </c>
      <c r="T1407" s="71">
        <v>9.76</v>
      </c>
      <c r="U1407" s="71">
        <v>9.32</v>
      </c>
      <c r="V1407" s="112">
        <v>9.65</v>
      </c>
      <c r="W1407" s="112">
        <v>9.7799999999999994</v>
      </c>
      <c r="X1407" s="71">
        <v>9.7100000000000009</v>
      </c>
      <c r="Y1407" s="338"/>
      <c r="Z1407" s="338"/>
      <c r="AA1407" s="56">
        <v>23</v>
      </c>
      <c r="AB1407"/>
      <c r="AC1407"/>
    </row>
    <row r="1408" spans="1:29" x14ac:dyDescent="0.2">
      <c r="A1408" s="56">
        <v>24</v>
      </c>
      <c r="B1408" s="71">
        <v>9.32</v>
      </c>
      <c r="C1408" s="294">
        <v>9.5</v>
      </c>
      <c r="D1408" s="294">
        <v>9.36</v>
      </c>
      <c r="E1408" s="71">
        <v>9.1999999999999993</v>
      </c>
      <c r="F1408" s="358">
        <v>9.86</v>
      </c>
      <c r="G1408" s="71">
        <v>9.33</v>
      </c>
      <c r="H1408" s="112">
        <v>9.33</v>
      </c>
      <c r="I1408" s="112">
        <v>9.24</v>
      </c>
      <c r="J1408" s="112">
        <v>9.25</v>
      </c>
      <c r="K1408" s="71">
        <v>9.2799999999999994</v>
      </c>
      <c r="L1408" s="338"/>
      <c r="M1408" s="338"/>
      <c r="N1408" s="56">
        <v>24</v>
      </c>
      <c r="O1408" s="351">
        <v>9.32</v>
      </c>
      <c r="P1408" s="294">
        <v>9.67</v>
      </c>
      <c r="Q1408" s="294">
        <v>9.1199999999999992</v>
      </c>
      <c r="R1408" s="71">
        <v>10.09</v>
      </c>
      <c r="S1408" s="358">
        <v>9.4600000000000009</v>
      </c>
      <c r="T1408" s="71">
        <v>9.01</v>
      </c>
      <c r="U1408" s="71">
        <v>9.3000000000000007</v>
      </c>
      <c r="V1408" s="112">
        <v>8.7200000000000006</v>
      </c>
      <c r="W1408" s="112">
        <v>9.3000000000000007</v>
      </c>
      <c r="X1408" s="71">
        <v>9.75</v>
      </c>
      <c r="Y1408" s="338"/>
      <c r="Z1408" s="338"/>
      <c r="AA1408" s="56">
        <v>24</v>
      </c>
      <c r="AB1408"/>
      <c r="AC1408"/>
    </row>
    <row r="1409" spans="1:29" x14ac:dyDescent="0.2">
      <c r="A1409" s="72" t="s">
        <v>2</v>
      </c>
      <c r="B1409" s="120">
        <v>12.42</v>
      </c>
      <c r="C1409" s="90">
        <v>12.38</v>
      </c>
      <c r="D1409" s="90">
        <v>12.95</v>
      </c>
      <c r="E1409" s="90">
        <v>11.99</v>
      </c>
      <c r="F1409" s="90">
        <v>12.55</v>
      </c>
      <c r="G1409" s="90">
        <v>12.12</v>
      </c>
      <c r="H1409" s="90">
        <v>12.14</v>
      </c>
      <c r="I1409" s="120">
        <v>12.14</v>
      </c>
      <c r="J1409" s="120">
        <v>12.11</v>
      </c>
      <c r="K1409" s="121">
        <v>12.12</v>
      </c>
      <c r="L1409" s="364"/>
      <c r="M1409" s="364"/>
      <c r="N1409" s="72" t="s">
        <v>2</v>
      </c>
      <c r="O1409" s="120">
        <v>12.42</v>
      </c>
      <c r="P1409" s="134">
        <v>12.94</v>
      </c>
      <c r="Q1409" s="134">
        <v>12.24</v>
      </c>
      <c r="R1409" s="343">
        <v>11.95</v>
      </c>
      <c r="S1409" s="67">
        <v>11.81</v>
      </c>
      <c r="T1409" s="120">
        <v>10.78</v>
      </c>
      <c r="U1409" s="120">
        <v>12.23</v>
      </c>
      <c r="V1409" s="120">
        <v>12.14</v>
      </c>
      <c r="W1409" s="120">
        <v>11.95</v>
      </c>
      <c r="X1409" s="120">
        <v>12.15</v>
      </c>
      <c r="Y1409" s="363"/>
      <c r="Z1409" s="363"/>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f>IF(U$1469&gt;0,SUM($O1445:U1445),"")</f>
        <v>232</v>
      </c>
      <c r="I1445" s="57">
        <f>IF(V$1469&gt;0,SUM($O1445:V1445),"")</f>
        <v>245</v>
      </c>
      <c r="J1445" s="57">
        <f>IF(W$1469&gt;0,SUM($O1445:W1445),"")</f>
        <v>254</v>
      </c>
      <c r="K1445" s="57">
        <f>IF(X$1469&gt;0,SUM($O1445:X1445),"")</f>
        <v>274</v>
      </c>
      <c r="L1445" s="57" t="str">
        <f>IF(Y$1469&gt;0,SUM($O1445:Y1445),"")</f>
        <v/>
      </c>
      <c r="M1445" s="57" t="str">
        <f>IF(Z$1469&gt;0,SUM($O1445:Z1445),"")</f>
        <v/>
      </c>
      <c r="N1445" s="56">
        <v>1</v>
      </c>
      <c r="O1445" s="297">
        <v>49</v>
      </c>
      <c r="P1445" s="294">
        <v>42</v>
      </c>
      <c r="Q1445" s="294">
        <v>34</v>
      </c>
      <c r="R1445" s="297">
        <v>41</v>
      </c>
      <c r="S1445" s="70">
        <v>28</v>
      </c>
      <c r="T1445" s="297">
        <v>18</v>
      </c>
      <c r="U1445" s="295">
        <v>20</v>
      </c>
      <c r="V1445" s="432">
        <v>13</v>
      </c>
      <c r="W1445" s="295">
        <v>9</v>
      </c>
      <c r="X1445" s="297">
        <v>20</v>
      </c>
      <c r="Y1445" s="58"/>
      <c r="Z1445" s="58"/>
      <c r="AA1445" s="56">
        <v>1</v>
      </c>
      <c r="AD1445" s="15" t="s">
        <v>384</v>
      </c>
      <c r="AE1445" s="15" t="s">
        <v>388</v>
      </c>
      <c r="AF1445" s="15" t="s">
        <v>389</v>
      </c>
      <c r="AG1445" s="15" t="s">
        <v>387</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f>IF(U$1469&gt;0,SUM($O1446:U1446),"")</f>
        <v>493</v>
      </c>
      <c r="I1446" s="57">
        <f>IF(V$1469&gt;0,SUM($O1446:V1446),"")</f>
        <v>550</v>
      </c>
      <c r="J1446" s="57">
        <f>IF(W$1469&gt;0,SUM($O1446:W1446),"")</f>
        <v>580</v>
      </c>
      <c r="K1446" s="57">
        <f>IF(X$1469&gt;0,SUM($O1446:X1446),"")</f>
        <v>630</v>
      </c>
      <c r="L1446" s="57" t="str">
        <f>IF(Y$1469&gt;0,SUM($O1446:Y1446),"")</f>
        <v/>
      </c>
      <c r="M1446" s="57" t="str">
        <f>IF(Z$1469&gt;0,SUM($O1446:Z1446),"")</f>
        <v/>
      </c>
      <c r="N1446" s="56">
        <v>2</v>
      </c>
      <c r="O1446" s="71">
        <v>99</v>
      </c>
      <c r="P1446" s="294">
        <v>60</v>
      </c>
      <c r="Q1446" s="294">
        <v>63</v>
      </c>
      <c r="R1446" s="71">
        <v>71</v>
      </c>
      <c r="S1446" s="95">
        <v>73</v>
      </c>
      <c r="T1446" s="71">
        <v>71</v>
      </c>
      <c r="U1446" s="112">
        <v>56</v>
      </c>
      <c r="V1446" s="432">
        <v>57</v>
      </c>
      <c r="W1446" s="112">
        <v>30</v>
      </c>
      <c r="X1446" s="71">
        <v>50</v>
      </c>
      <c r="Y1446" s="58"/>
      <c r="Z1446" s="58"/>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f>IF(U$1469&gt;0,SUM($O1447:U1447),"")</f>
        <v>52</v>
      </c>
      <c r="I1447" s="57">
        <f>IF(V$1469&gt;0,SUM($O1447:V1447),"")</f>
        <v>59</v>
      </c>
      <c r="J1447" s="57">
        <f>IF(W$1469&gt;0,SUM($O1447:W1447),"")</f>
        <v>66</v>
      </c>
      <c r="K1447" s="57">
        <f>IF(X$1469&gt;0,SUM($O1447:X1447),"")</f>
        <v>69</v>
      </c>
      <c r="L1447" s="57" t="str">
        <f>IF(Y$1469&gt;0,SUM($O1447:Y1447),"")</f>
        <v/>
      </c>
      <c r="M1447" s="57" t="str">
        <f>IF(Z$1469&gt;0,SUM($O1447:Z1447),"")</f>
        <v/>
      </c>
      <c r="N1447" s="56">
        <v>3</v>
      </c>
      <c r="O1447" s="71">
        <v>11</v>
      </c>
      <c r="P1447" s="294">
        <v>14</v>
      </c>
      <c r="Q1447" s="294">
        <v>5</v>
      </c>
      <c r="R1447" s="71">
        <v>6</v>
      </c>
      <c r="S1447" s="95">
        <v>4</v>
      </c>
      <c r="T1447" s="71">
        <v>6</v>
      </c>
      <c r="U1447" s="112">
        <v>6</v>
      </c>
      <c r="V1447" s="432">
        <v>7</v>
      </c>
      <c r="W1447" s="112">
        <v>7</v>
      </c>
      <c r="X1447" s="71">
        <v>3</v>
      </c>
      <c r="Y1447" s="58"/>
      <c r="Z1447" s="58"/>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f>IF(U$1469&gt;0,SUM($O1448:U1448),"")</f>
        <v>242</v>
      </c>
      <c r="I1448" s="57">
        <f>IF(V$1469&gt;0,SUM($O1448:V1448),"")</f>
        <v>266</v>
      </c>
      <c r="J1448" s="57">
        <f>IF(W$1469&gt;0,SUM($O1448:W1448),"")</f>
        <v>282</v>
      </c>
      <c r="K1448" s="57">
        <f>IF(X$1469&gt;0,SUM($O1448:X1448),"")</f>
        <v>311</v>
      </c>
      <c r="L1448" s="57" t="str">
        <f>IF(Y$1469&gt;0,SUM($O1448:Y1448),"")</f>
        <v/>
      </c>
      <c r="M1448" s="57" t="str">
        <f>IF(Z$1469&gt;0,SUM($O1448:Z1448),"")</f>
        <v/>
      </c>
      <c r="N1448" s="56">
        <v>4</v>
      </c>
      <c r="O1448" s="71">
        <v>40</v>
      </c>
      <c r="P1448" s="294">
        <v>21</v>
      </c>
      <c r="Q1448" s="294">
        <v>34</v>
      </c>
      <c r="R1448" s="71">
        <v>40</v>
      </c>
      <c r="S1448" s="95">
        <v>48</v>
      </c>
      <c r="T1448" s="71">
        <v>30</v>
      </c>
      <c r="U1448" s="112">
        <v>29</v>
      </c>
      <c r="V1448" s="432">
        <v>24</v>
      </c>
      <c r="W1448" s="112">
        <v>16</v>
      </c>
      <c r="X1448" s="71">
        <v>29</v>
      </c>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f>IF(U$1469&gt;0,SUM($O1449:U1449),"")</f>
        <v>188</v>
      </c>
      <c r="I1449" s="57">
        <f>IF(V$1469&gt;0,SUM($O1449:V1449),"")</f>
        <v>203</v>
      </c>
      <c r="J1449" s="57">
        <f>IF(W$1469&gt;0,SUM($O1449:W1449),"")</f>
        <v>225</v>
      </c>
      <c r="K1449" s="57">
        <f>IF(X$1469&gt;0,SUM($O1449:X1449),"")</f>
        <v>243</v>
      </c>
      <c r="L1449" s="57" t="str">
        <f>IF(Y$1469&gt;0,SUM($O1449:Y1449),"")</f>
        <v/>
      </c>
      <c r="M1449" s="57" t="str">
        <f>IF(Z$1469&gt;0,SUM($O1449:Z1449),"")</f>
        <v/>
      </c>
      <c r="N1449" s="56">
        <v>5</v>
      </c>
      <c r="O1449" s="71">
        <v>23</v>
      </c>
      <c r="P1449" s="294">
        <v>28</v>
      </c>
      <c r="Q1449" s="294">
        <v>36</v>
      </c>
      <c r="R1449" s="71">
        <v>29</v>
      </c>
      <c r="S1449" s="95">
        <v>21</v>
      </c>
      <c r="T1449" s="71">
        <v>17</v>
      </c>
      <c r="U1449" s="112">
        <v>34</v>
      </c>
      <c r="V1449" s="432">
        <v>15</v>
      </c>
      <c r="W1449" s="112">
        <v>22</v>
      </c>
      <c r="X1449" s="71">
        <v>18</v>
      </c>
      <c r="Y1449" s="58"/>
      <c r="Z1449" s="58"/>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f>IF(U$1469&gt;0,SUM($O1450:U1450),"")</f>
        <v>106</v>
      </c>
      <c r="I1450" s="57">
        <f>IF(V$1469&gt;0,SUM($O1450:V1450),"")</f>
        <v>113</v>
      </c>
      <c r="J1450" s="57">
        <f>IF(W$1469&gt;0,SUM($O1450:W1450),"")</f>
        <v>119</v>
      </c>
      <c r="K1450" s="57">
        <f>IF(X$1469&gt;0,SUM($O1450:X1450),"")</f>
        <v>126</v>
      </c>
      <c r="L1450" s="57" t="str">
        <f>IF(Y$1469&gt;0,SUM($O1450:Y1450),"")</f>
        <v/>
      </c>
      <c r="M1450" s="57" t="str">
        <f>IF(Z$1469&gt;0,SUM($O1450:Z1450),"")</f>
        <v/>
      </c>
      <c r="N1450" s="56">
        <v>6</v>
      </c>
      <c r="O1450" s="71">
        <v>23</v>
      </c>
      <c r="P1450" s="294">
        <v>23</v>
      </c>
      <c r="Q1450" s="294">
        <v>8</v>
      </c>
      <c r="R1450" s="71">
        <v>17</v>
      </c>
      <c r="S1450" s="95">
        <v>15</v>
      </c>
      <c r="T1450" s="71">
        <v>10</v>
      </c>
      <c r="U1450" s="112">
        <v>10</v>
      </c>
      <c r="V1450" s="432">
        <v>7</v>
      </c>
      <c r="W1450" s="112">
        <v>6</v>
      </c>
      <c r="X1450" s="71">
        <v>7</v>
      </c>
      <c r="Y1450" s="58"/>
      <c r="Z1450" s="58"/>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f>IF(U$1469&gt;0,SUM($O1451:U1451),"")</f>
        <v>78</v>
      </c>
      <c r="I1451" s="57">
        <f>IF(V$1469&gt;0,SUM($O1451:V1451),"")</f>
        <v>90</v>
      </c>
      <c r="J1451" s="57">
        <f>IF(W$1469&gt;0,SUM($O1451:W1451),"")</f>
        <v>101</v>
      </c>
      <c r="K1451" s="57">
        <f>IF(X$1469&gt;0,SUM($O1451:X1451),"")</f>
        <v>112</v>
      </c>
      <c r="L1451" s="57" t="str">
        <f>IF(Y$1469&gt;0,SUM($O1451:Y1451),"")</f>
        <v/>
      </c>
      <c r="M1451" s="57" t="str">
        <f>IF(Z$1469&gt;0,SUM($O1451:Z1451),"")</f>
        <v/>
      </c>
      <c r="N1451" s="56">
        <v>7</v>
      </c>
      <c r="O1451" s="71">
        <v>15</v>
      </c>
      <c r="P1451" s="294">
        <v>16</v>
      </c>
      <c r="Q1451" s="294">
        <v>13</v>
      </c>
      <c r="R1451" s="71">
        <v>6</v>
      </c>
      <c r="S1451" s="95">
        <v>16</v>
      </c>
      <c r="T1451" s="71">
        <v>4</v>
      </c>
      <c r="U1451" s="112">
        <v>8</v>
      </c>
      <c r="V1451" s="432">
        <v>12</v>
      </c>
      <c r="W1451" s="112">
        <v>11</v>
      </c>
      <c r="X1451" s="71">
        <v>11</v>
      </c>
      <c r="Y1451" s="58"/>
      <c r="Z1451" s="58"/>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f>IF(U$1469&gt;0,SUM($O1452:U1452),"")</f>
        <v>708</v>
      </c>
      <c r="I1452" s="57">
        <f>IF(V$1469&gt;0,SUM($O1452:V1452),"")</f>
        <v>796</v>
      </c>
      <c r="J1452" s="57">
        <f>IF(W$1469&gt;0,SUM($O1452:W1452),"")</f>
        <v>860</v>
      </c>
      <c r="K1452" s="57">
        <f>IF(X$1469&gt;0,SUM($O1452:X1452),"")</f>
        <v>937</v>
      </c>
      <c r="L1452" s="57" t="str">
        <f>IF(Y$1469&gt;0,SUM($O1452:Y1452),"")</f>
        <v/>
      </c>
      <c r="M1452" s="57" t="str">
        <f>IF(Z$1469&gt;0,SUM($O1452:Z1452),"")</f>
        <v/>
      </c>
      <c r="N1452" s="56">
        <v>8</v>
      </c>
      <c r="O1452" s="71">
        <v>106</v>
      </c>
      <c r="P1452" s="294">
        <v>85</v>
      </c>
      <c r="Q1452" s="294">
        <v>112</v>
      </c>
      <c r="R1452" s="71">
        <v>129</v>
      </c>
      <c r="S1452" s="95">
        <v>111</v>
      </c>
      <c r="T1452" s="71">
        <v>88</v>
      </c>
      <c r="U1452" s="112">
        <v>77</v>
      </c>
      <c r="V1452" s="432">
        <v>88</v>
      </c>
      <c r="W1452" s="112">
        <v>64</v>
      </c>
      <c r="X1452" s="71">
        <v>77</v>
      </c>
      <c r="Y1452" s="58"/>
      <c r="Z1452" s="58"/>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f>IF(U$1469&gt;0,SUM($O1453:U1453),"")</f>
        <v>134</v>
      </c>
      <c r="I1453" s="57">
        <f>IF(V$1469&gt;0,SUM($O1453:V1453),"")</f>
        <v>175</v>
      </c>
      <c r="J1453" s="57">
        <f>IF(W$1469&gt;0,SUM($O1453:W1453),"")</f>
        <v>208</v>
      </c>
      <c r="K1453" s="57">
        <f>IF(X$1469&gt;0,SUM($O1453:X1453),"")</f>
        <v>262</v>
      </c>
      <c r="L1453" s="57" t="str">
        <f>IF(Y$1469&gt;0,SUM($O1453:Y1453),"")</f>
        <v/>
      </c>
      <c r="M1453" s="57" t="str">
        <f>IF(Z$1469&gt;0,SUM($O1453:Z1453),"")</f>
        <v/>
      </c>
      <c r="N1453" s="56">
        <v>9</v>
      </c>
      <c r="O1453" s="71">
        <v>13</v>
      </c>
      <c r="P1453" s="294">
        <v>12</v>
      </c>
      <c r="Q1453" s="294">
        <v>18</v>
      </c>
      <c r="R1453" s="71">
        <v>19</v>
      </c>
      <c r="S1453" s="95">
        <v>25</v>
      </c>
      <c r="T1453" s="71">
        <v>29</v>
      </c>
      <c r="U1453" s="112">
        <v>18</v>
      </c>
      <c r="V1453" s="432">
        <v>41</v>
      </c>
      <c r="W1453" s="112">
        <v>33</v>
      </c>
      <c r="X1453" s="71">
        <v>54</v>
      </c>
      <c r="Y1453" s="58"/>
      <c r="Z1453" s="58"/>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f>IF(U$1469&gt;0,SUM($O1454:U1454),"")</f>
        <v>260</v>
      </c>
      <c r="I1454" s="57">
        <f>IF(V$1469&gt;0,SUM($O1454:V1454),"")</f>
        <v>294</v>
      </c>
      <c r="J1454" s="57">
        <f>IF(W$1469&gt;0,SUM($O1454:W1454),"")</f>
        <v>326</v>
      </c>
      <c r="K1454" s="57">
        <f>IF(X$1469&gt;0,SUM($O1454:X1454),"")</f>
        <v>353</v>
      </c>
      <c r="L1454" s="57" t="str">
        <f>IF(Y$1469&gt;0,SUM($O1454:Y1454),"")</f>
        <v/>
      </c>
      <c r="M1454" s="57" t="str">
        <f>IF(Z$1469&gt;0,SUM($O1454:Z1454),"")</f>
        <v/>
      </c>
      <c r="N1454" s="56">
        <v>10</v>
      </c>
      <c r="O1454" s="71">
        <v>42</v>
      </c>
      <c r="P1454" s="294">
        <v>50</v>
      </c>
      <c r="Q1454" s="294">
        <v>32</v>
      </c>
      <c r="R1454" s="71">
        <v>24</v>
      </c>
      <c r="S1454" s="95">
        <v>34</v>
      </c>
      <c r="T1454" s="71">
        <v>33</v>
      </c>
      <c r="U1454" s="112">
        <v>45</v>
      </c>
      <c r="V1454" s="432">
        <v>34</v>
      </c>
      <c r="W1454" s="112">
        <v>32</v>
      </c>
      <c r="X1454" s="71">
        <v>27</v>
      </c>
      <c r="Y1454" s="58"/>
      <c r="Z1454" s="58"/>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f>IF(U$1469&gt;0,SUM($O1455:U1455),"")</f>
        <v>350</v>
      </c>
      <c r="I1455" s="57">
        <f>IF(V$1469&gt;0,SUM($O1455:V1455),"")</f>
        <v>403</v>
      </c>
      <c r="J1455" s="57">
        <f>IF(W$1469&gt;0,SUM($O1455:W1455),"")</f>
        <v>457</v>
      </c>
      <c r="K1455" s="57">
        <f>IF(X$1469&gt;0,SUM($O1455:X1455),"")</f>
        <v>498</v>
      </c>
      <c r="L1455" s="57" t="str">
        <f>IF(Y$1469&gt;0,SUM($O1455:Y1455),"")</f>
        <v/>
      </c>
      <c r="M1455" s="57" t="str">
        <f>IF(Z$1469&gt;0,SUM($O1455:Z1455),"")</f>
        <v/>
      </c>
      <c r="N1455" s="56">
        <v>11</v>
      </c>
      <c r="O1455" s="71">
        <v>48</v>
      </c>
      <c r="P1455" s="294">
        <v>42</v>
      </c>
      <c r="Q1455" s="294">
        <v>54</v>
      </c>
      <c r="R1455" s="71">
        <v>45</v>
      </c>
      <c r="S1455" s="95">
        <v>67</v>
      </c>
      <c r="T1455" s="71">
        <v>43</v>
      </c>
      <c r="U1455" s="112">
        <v>51</v>
      </c>
      <c r="V1455" s="432">
        <v>53</v>
      </c>
      <c r="W1455" s="112">
        <v>54</v>
      </c>
      <c r="X1455" s="71">
        <v>41</v>
      </c>
      <c r="Y1455" s="58"/>
      <c r="Z1455" s="58"/>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f>IF(U$1469&gt;0,SUM($O1456:U1456),"")</f>
        <v>682</v>
      </c>
      <c r="I1456" s="57">
        <f>IF(V$1469&gt;0,SUM($O1456:V1456),"")</f>
        <v>767</v>
      </c>
      <c r="J1456" s="57">
        <f>IF(W$1469&gt;0,SUM($O1456:W1456),"")</f>
        <v>854</v>
      </c>
      <c r="K1456" s="57">
        <f>IF(X$1469&gt;0,SUM($O1456:X1456),"")</f>
        <v>923</v>
      </c>
      <c r="L1456" s="57" t="str">
        <f>IF(Y$1469&gt;0,SUM($O1456:Y1456),"")</f>
        <v/>
      </c>
      <c r="M1456" s="57" t="str">
        <f>IF(Z$1469&gt;0,SUM($O1456:Z1456),"")</f>
        <v/>
      </c>
      <c r="N1456" s="56">
        <v>12</v>
      </c>
      <c r="O1456" s="71">
        <v>114</v>
      </c>
      <c r="P1456" s="294">
        <v>77</v>
      </c>
      <c r="Q1456" s="294">
        <v>91</v>
      </c>
      <c r="R1456" s="71">
        <v>95</v>
      </c>
      <c r="S1456" s="95">
        <v>108</v>
      </c>
      <c r="T1456" s="71">
        <v>90</v>
      </c>
      <c r="U1456" s="112">
        <v>107</v>
      </c>
      <c r="V1456" s="432">
        <v>85</v>
      </c>
      <c r="W1456" s="112">
        <v>87</v>
      </c>
      <c r="X1456" s="71">
        <v>69</v>
      </c>
      <c r="Y1456" s="58"/>
      <c r="Z1456" s="58"/>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f>IF(U$1469&gt;0,SUM($O1457:U1457),"")</f>
        <v>506</v>
      </c>
      <c r="I1457" s="57">
        <f>IF(V$1469&gt;0,SUM($O1457:V1457),"")</f>
        <v>578</v>
      </c>
      <c r="J1457" s="57">
        <f>IF(W$1469&gt;0,SUM($O1457:W1457),"")</f>
        <v>643</v>
      </c>
      <c r="K1457" s="57">
        <f>IF(X$1469&gt;0,SUM($O1457:X1457),"")</f>
        <v>704</v>
      </c>
      <c r="L1457" s="57" t="str">
        <f>IF(Y$1469&gt;0,SUM($O1457:Y1457),"")</f>
        <v/>
      </c>
      <c r="M1457" s="57" t="str">
        <f>IF(Z$1469&gt;0,SUM($O1457:Z1457),"")</f>
        <v/>
      </c>
      <c r="N1457" s="56">
        <v>13</v>
      </c>
      <c r="O1457" s="71">
        <v>62</v>
      </c>
      <c r="P1457" s="294">
        <v>61</v>
      </c>
      <c r="Q1457" s="294">
        <v>71</v>
      </c>
      <c r="R1457" s="71">
        <v>87</v>
      </c>
      <c r="S1457" s="95">
        <v>94</v>
      </c>
      <c r="T1457" s="71">
        <v>65</v>
      </c>
      <c r="U1457" s="112">
        <v>66</v>
      </c>
      <c r="V1457" s="432">
        <v>72</v>
      </c>
      <c r="W1457" s="112">
        <v>65</v>
      </c>
      <c r="X1457" s="71">
        <v>61</v>
      </c>
      <c r="Y1457" s="58"/>
      <c r="Z1457" s="58"/>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f>IF(U$1469&gt;0,SUM($O1458:U1458),"")</f>
        <v>630</v>
      </c>
      <c r="I1458" s="57">
        <f>IF(V$1469&gt;0,SUM($O1458:V1458),"")</f>
        <v>722</v>
      </c>
      <c r="J1458" s="57">
        <f>IF(W$1469&gt;0,SUM($O1458:W1458),"")</f>
        <v>798</v>
      </c>
      <c r="K1458" s="57">
        <f>IF(X$1469&gt;0,SUM($O1458:X1458),"")</f>
        <v>879</v>
      </c>
      <c r="L1458" s="57" t="str">
        <f>IF(Y$1469&gt;0,SUM($O1458:Y1458),"")</f>
        <v/>
      </c>
      <c r="M1458" s="57" t="str">
        <f>IF(Z$1469&gt;0,SUM($O1458:Z1458),"")</f>
        <v/>
      </c>
      <c r="N1458" s="56">
        <v>14</v>
      </c>
      <c r="O1458" s="71">
        <v>114</v>
      </c>
      <c r="P1458" s="294">
        <v>78</v>
      </c>
      <c r="Q1458" s="294">
        <v>110</v>
      </c>
      <c r="R1458" s="71">
        <v>94</v>
      </c>
      <c r="S1458" s="95">
        <v>98</v>
      </c>
      <c r="T1458" s="71">
        <v>50</v>
      </c>
      <c r="U1458" s="112">
        <v>86</v>
      </c>
      <c r="V1458" s="432">
        <v>92</v>
      </c>
      <c r="W1458" s="112">
        <v>76</v>
      </c>
      <c r="X1458" s="71">
        <v>81</v>
      </c>
      <c r="Y1458" s="58"/>
      <c r="Z1458" s="58"/>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f>IF(U$1469&gt;0,SUM($O1459:U1459),"")</f>
        <v>831</v>
      </c>
      <c r="I1459" s="57">
        <f>IF(V$1469&gt;0,SUM($O1459:V1459),"")</f>
        <v>930</v>
      </c>
      <c r="J1459" s="57">
        <f>IF(W$1469&gt;0,SUM($O1459:W1459),"")</f>
        <v>1041</v>
      </c>
      <c r="K1459" s="57">
        <f>IF(X$1469&gt;0,SUM($O1459:X1459),"")</f>
        <v>1141</v>
      </c>
      <c r="L1459" s="57" t="str">
        <f>IF(Y$1469&gt;0,SUM($O1459:Y1459),"")</f>
        <v/>
      </c>
      <c r="M1459" s="57" t="str">
        <f>IF(Z$1469&gt;0,SUM($O1459:Z1459),"")</f>
        <v/>
      </c>
      <c r="N1459" s="56">
        <v>15</v>
      </c>
      <c r="O1459" s="71">
        <v>70</v>
      </c>
      <c r="P1459" s="294">
        <v>120</v>
      </c>
      <c r="Q1459" s="294">
        <v>206</v>
      </c>
      <c r="R1459" s="71">
        <v>143</v>
      </c>
      <c r="S1459" s="95">
        <v>63</v>
      </c>
      <c r="T1459" s="71">
        <v>127</v>
      </c>
      <c r="U1459" s="112">
        <v>102</v>
      </c>
      <c r="V1459" s="432">
        <v>99</v>
      </c>
      <c r="W1459" s="112">
        <v>111</v>
      </c>
      <c r="X1459" s="71">
        <v>100</v>
      </c>
      <c r="Y1459" s="58"/>
      <c r="Z1459" s="58"/>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f>IF(U$1469&gt;0,SUM($O1460:U1460),"")</f>
        <v>384</v>
      </c>
      <c r="I1460" s="57">
        <f>IF(V$1469&gt;0,SUM($O1460:V1460),"")</f>
        <v>414</v>
      </c>
      <c r="J1460" s="57">
        <f>IF(W$1469&gt;0,SUM($O1460:W1460),"")</f>
        <v>468</v>
      </c>
      <c r="K1460" s="57">
        <f>IF(X$1469&gt;0,SUM($O1460:X1460),"")</f>
        <v>525</v>
      </c>
      <c r="L1460" s="57" t="str">
        <f>IF(Y$1469&gt;0,SUM($O1460:Y1460),"")</f>
        <v/>
      </c>
      <c r="M1460" s="57" t="str">
        <f>IF(Z$1469&gt;0,SUM($O1460:Z1460),"")</f>
        <v/>
      </c>
      <c r="N1460" s="56">
        <v>16</v>
      </c>
      <c r="O1460" s="71">
        <v>62</v>
      </c>
      <c r="P1460" s="294">
        <v>58</v>
      </c>
      <c r="Q1460" s="294">
        <v>68</v>
      </c>
      <c r="R1460" s="71">
        <v>40</v>
      </c>
      <c r="S1460" s="95">
        <v>46</v>
      </c>
      <c r="T1460" s="71">
        <v>71</v>
      </c>
      <c r="U1460" s="112">
        <v>39</v>
      </c>
      <c r="V1460" s="432">
        <v>30</v>
      </c>
      <c r="W1460" s="112">
        <v>54</v>
      </c>
      <c r="X1460" s="71">
        <v>57</v>
      </c>
      <c r="Y1460" s="58"/>
      <c r="Z1460" s="58"/>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f>IF(U$1469&gt;0,SUM($O1461:U1461),"")</f>
        <v>255</v>
      </c>
      <c r="I1461" s="57">
        <f>IF(V$1469&gt;0,SUM($O1461:V1461),"")</f>
        <v>280</v>
      </c>
      <c r="J1461" s="57">
        <f>IF(W$1469&gt;0,SUM($O1461:W1461),"")</f>
        <v>309</v>
      </c>
      <c r="K1461" s="57">
        <f>IF(X$1469&gt;0,SUM($O1461:X1461),"")</f>
        <v>336</v>
      </c>
      <c r="L1461" s="57" t="str">
        <f>IF(Y$1469&gt;0,SUM($O1461:Y1461),"")</f>
        <v/>
      </c>
      <c r="M1461" s="57" t="str">
        <f>IF(Z$1469&gt;0,SUM($O1461:Z1461),"")</f>
        <v/>
      </c>
      <c r="N1461" s="56">
        <v>17</v>
      </c>
      <c r="O1461" s="71">
        <v>40</v>
      </c>
      <c r="P1461" s="294">
        <v>40</v>
      </c>
      <c r="Q1461" s="294">
        <v>40</v>
      </c>
      <c r="R1461" s="71">
        <v>40</v>
      </c>
      <c r="S1461" s="95">
        <v>26</v>
      </c>
      <c r="T1461" s="71">
        <v>29</v>
      </c>
      <c r="U1461" s="112">
        <v>40</v>
      </c>
      <c r="V1461" s="432">
        <v>25</v>
      </c>
      <c r="W1461" s="112">
        <v>29</v>
      </c>
      <c r="X1461" s="71">
        <v>27</v>
      </c>
      <c r="Y1461" s="58"/>
      <c r="Z1461" s="58"/>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f>IF(U$1469&gt;0,SUM($O1462:U1462),"")</f>
        <v>181</v>
      </c>
      <c r="I1462" s="57">
        <f>IF(V$1469&gt;0,SUM($O1462:V1462),"")</f>
        <v>208</v>
      </c>
      <c r="J1462" s="57">
        <f>IF(W$1469&gt;0,SUM($O1462:W1462),"")</f>
        <v>236</v>
      </c>
      <c r="K1462" s="57">
        <f>IF(X$1469&gt;0,SUM($O1462:X1462),"")</f>
        <v>262</v>
      </c>
      <c r="L1462" s="57" t="str">
        <f>IF(Y$1469&gt;0,SUM($O1462:Y1462),"")</f>
        <v/>
      </c>
      <c r="M1462" s="57" t="str">
        <f>IF(Z$1469&gt;0,SUM($O1462:Z1462),"")</f>
        <v/>
      </c>
      <c r="N1462" s="56">
        <v>18</v>
      </c>
      <c r="O1462" s="71">
        <v>27</v>
      </c>
      <c r="P1462" s="294">
        <v>37</v>
      </c>
      <c r="Q1462" s="294">
        <v>22</v>
      </c>
      <c r="R1462" s="71">
        <v>25</v>
      </c>
      <c r="S1462" s="95">
        <v>26</v>
      </c>
      <c r="T1462" s="71">
        <v>20</v>
      </c>
      <c r="U1462" s="112">
        <v>24</v>
      </c>
      <c r="V1462" s="432">
        <v>27</v>
      </c>
      <c r="W1462" s="112">
        <v>28</v>
      </c>
      <c r="X1462" s="71">
        <v>26</v>
      </c>
      <c r="Y1462" s="58"/>
      <c r="Z1462" s="58"/>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f>IF(U$1469&gt;0,SUM($O1463:U1463),"")</f>
        <v>62</v>
      </c>
      <c r="I1463" s="57">
        <f>IF(V$1469&gt;0,SUM($O1463:V1463),"")</f>
        <v>71</v>
      </c>
      <c r="J1463" s="57">
        <f>IF(W$1469&gt;0,SUM($O1463:W1463),"")</f>
        <v>82</v>
      </c>
      <c r="K1463" s="57">
        <f>IF(X$1469&gt;0,SUM($O1463:X1463),"")</f>
        <v>89</v>
      </c>
      <c r="L1463" s="57" t="str">
        <f>IF(Y$1469&gt;0,SUM($O1463:Y1463),"")</f>
        <v/>
      </c>
      <c r="M1463" s="57" t="str">
        <f>IF(Z$1469&gt;0,SUM($O1463:Z1463),"")</f>
        <v/>
      </c>
      <c r="N1463" s="56">
        <v>19</v>
      </c>
      <c r="O1463" s="71">
        <v>7</v>
      </c>
      <c r="P1463" s="294">
        <v>6</v>
      </c>
      <c r="Q1463" s="294">
        <v>7</v>
      </c>
      <c r="R1463" s="71">
        <v>12</v>
      </c>
      <c r="S1463" s="95">
        <v>10</v>
      </c>
      <c r="T1463" s="71">
        <v>10</v>
      </c>
      <c r="U1463" s="112">
        <v>10</v>
      </c>
      <c r="V1463" s="432">
        <v>9</v>
      </c>
      <c r="W1463" s="112">
        <v>11</v>
      </c>
      <c r="X1463" s="71">
        <v>7</v>
      </c>
      <c r="Y1463" s="58"/>
      <c r="Z1463" s="58"/>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f>IF(U$1469&gt;0,SUM($O1464:U1464),"")</f>
        <v>230</v>
      </c>
      <c r="I1464" s="57">
        <f>IF(V$1469&gt;0,SUM($O1464:V1464),"")</f>
        <v>258</v>
      </c>
      <c r="J1464" s="57">
        <f>IF(W$1469&gt;0,SUM($O1464:W1464),"")</f>
        <v>284</v>
      </c>
      <c r="K1464" s="57">
        <f>IF(X$1469&gt;0,SUM($O1464:X1464),"")</f>
        <v>313</v>
      </c>
      <c r="L1464" s="57" t="str">
        <f>IF(Y$1469&gt;0,SUM($O1464:Y1464),"")</f>
        <v/>
      </c>
      <c r="M1464" s="57" t="str">
        <f>IF(Z$1469&gt;0,SUM($O1464:Z1464),"")</f>
        <v/>
      </c>
      <c r="N1464" s="56">
        <v>20</v>
      </c>
      <c r="O1464" s="71">
        <v>37</v>
      </c>
      <c r="P1464" s="294">
        <v>26</v>
      </c>
      <c r="Q1464" s="294">
        <v>40</v>
      </c>
      <c r="R1464" s="71">
        <v>42</v>
      </c>
      <c r="S1464" s="95">
        <v>24</v>
      </c>
      <c r="T1464" s="71">
        <v>28</v>
      </c>
      <c r="U1464" s="112">
        <v>33</v>
      </c>
      <c r="V1464" s="432">
        <v>28</v>
      </c>
      <c r="W1464" s="112">
        <v>26</v>
      </c>
      <c r="X1464" s="71">
        <v>29</v>
      </c>
      <c r="Y1464" s="58"/>
      <c r="Z1464" s="58"/>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f>IF(U$1469&gt;0,SUM($O1465:U1465),"")</f>
        <v>314</v>
      </c>
      <c r="I1465" s="57">
        <f>IF(V$1469&gt;0,SUM($O1465:V1465),"")</f>
        <v>352</v>
      </c>
      <c r="J1465" s="57">
        <f>IF(W$1469&gt;0,SUM($O1465:W1465),"")</f>
        <v>390</v>
      </c>
      <c r="K1465" s="57">
        <f>IF(X$1469&gt;0,SUM($O1465:X1465),"")</f>
        <v>434</v>
      </c>
      <c r="L1465" s="57" t="str">
        <f>IF(Y$1469&gt;0,SUM($O1465:Y1465),"")</f>
        <v/>
      </c>
      <c r="M1465" s="57" t="str">
        <f>IF(Z$1469&gt;0,SUM($O1465:Z1465),"")</f>
        <v/>
      </c>
      <c r="N1465" s="56">
        <v>21</v>
      </c>
      <c r="O1465" s="71">
        <v>45</v>
      </c>
      <c r="P1465" s="294">
        <v>48</v>
      </c>
      <c r="Q1465" s="294">
        <v>48</v>
      </c>
      <c r="R1465" s="71">
        <v>45</v>
      </c>
      <c r="S1465" s="95">
        <v>41</v>
      </c>
      <c r="T1465" s="71">
        <v>48</v>
      </c>
      <c r="U1465" s="112">
        <v>39</v>
      </c>
      <c r="V1465" s="432">
        <v>38</v>
      </c>
      <c r="W1465" s="112">
        <v>38</v>
      </c>
      <c r="X1465" s="71">
        <v>44</v>
      </c>
      <c r="Y1465" s="58"/>
      <c r="Z1465" s="58"/>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f>IF(U$1469&gt;0,SUM($O1466:U1466),"")</f>
        <v>510</v>
      </c>
      <c r="I1466" s="57">
        <f>IF(V$1469&gt;0,SUM($O1466:V1466),"")</f>
        <v>589</v>
      </c>
      <c r="J1466" s="57">
        <f>IF(W$1469&gt;0,SUM($O1466:W1466),"")</f>
        <v>649</v>
      </c>
      <c r="K1466" s="57">
        <f>IF(X$1469&gt;0,SUM($O1466:X1466),"")</f>
        <v>712</v>
      </c>
      <c r="L1466" s="57" t="str">
        <f>IF(Y$1469&gt;0,SUM($O1466:Y1466),"")</f>
        <v/>
      </c>
      <c r="M1466" s="57" t="str">
        <f>IF(Z$1469&gt;0,SUM($O1466:Z1466),"")</f>
        <v/>
      </c>
      <c r="N1466" s="56">
        <v>22</v>
      </c>
      <c r="O1466" s="71">
        <v>81</v>
      </c>
      <c r="P1466" s="294">
        <v>62</v>
      </c>
      <c r="Q1466" s="294">
        <v>60</v>
      </c>
      <c r="R1466" s="71">
        <v>101</v>
      </c>
      <c r="S1466" s="95">
        <v>69</v>
      </c>
      <c r="T1466" s="71">
        <v>71</v>
      </c>
      <c r="U1466" s="112">
        <v>66</v>
      </c>
      <c r="V1466" s="432">
        <v>79</v>
      </c>
      <c r="W1466" s="112">
        <v>60</v>
      </c>
      <c r="X1466" s="71">
        <v>63</v>
      </c>
      <c r="Y1466" s="58"/>
      <c r="Z1466" s="58"/>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f>IF(U$1469&gt;0,SUM($O1467:U1467),"")</f>
        <v>550</v>
      </c>
      <c r="I1467" s="57">
        <f>IF(V$1469&gt;0,SUM($O1467:V1467),"")</f>
        <v>617</v>
      </c>
      <c r="J1467" s="57">
        <f>IF(W$1469&gt;0,SUM($O1467:W1467),"")</f>
        <v>679</v>
      </c>
      <c r="K1467" s="57">
        <f>IF(X$1469&gt;0,SUM($O1467:X1467),"")</f>
        <v>744</v>
      </c>
      <c r="L1467" s="57" t="str">
        <f>IF(Y$1469&gt;0,SUM($O1467:Y1467),"")</f>
        <v/>
      </c>
      <c r="M1467" s="57" t="str">
        <f>IF(Z$1469&gt;0,SUM($O1467:Z1467),"")</f>
        <v/>
      </c>
      <c r="N1467" s="56">
        <v>23</v>
      </c>
      <c r="O1467" s="71">
        <v>78</v>
      </c>
      <c r="P1467" s="294">
        <v>75</v>
      </c>
      <c r="Q1467" s="294">
        <v>77</v>
      </c>
      <c r="R1467" s="71">
        <v>83</v>
      </c>
      <c r="S1467" s="95">
        <v>89</v>
      </c>
      <c r="T1467" s="71">
        <v>75</v>
      </c>
      <c r="U1467" s="112">
        <v>73</v>
      </c>
      <c r="V1467" s="432">
        <v>67</v>
      </c>
      <c r="W1467" s="112">
        <v>62</v>
      </c>
      <c r="X1467" s="71">
        <v>65</v>
      </c>
      <c r="Y1467" s="58"/>
      <c r="Z1467" s="58"/>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f>IF(U$1469&gt;0,SUM($O1468:U1468),"")</f>
        <v>264</v>
      </c>
      <c r="I1468" s="57">
        <f>IF(V$1469&gt;0,SUM($O1468:V1468),"")</f>
        <v>289</v>
      </c>
      <c r="J1468" s="57">
        <f>IF(W$1469&gt;0,SUM($O1468:W1468),"")</f>
        <v>305</v>
      </c>
      <c r="K1468" s="57">
        <f>IF(X$1469&gt;0,SUM($O1468:X1468),"")</f>
        <v>335</v>
      </c>
      <c r="L1468" s="57" t="str">
        <f>IF(Y$1469&gt;0,SUM($O1468:Y1468),"")</f>
        <v/>
      </c>
      <c r="M1468" s="57" t="str">
        <f>IF(Z$1469&gt;0,SUM($O1468:Z1468),"")</f>
        <v/>
      </c>
      <c r="N1468" s="56">
        <v>24</v>
      </c>
      <c r="O1468" s="71">
        <v>46</v>
      </c>
      <c r="P1468" s="294">
        <v>47</v>
      </c>
      <c r="Q1468" s="294">
        <v>35</v>
      </c>
      <c r="R1468" s="71">
        <v>32</v>
      </c>
      <c r="S1468" s="95">
        <v>36</v>
      </c>
      <c r="T1468" s="71">
        <v>25</v>
      </c>
      <c r="U1468" s="112">
        <v>43</v>
      </c>
      <c r="V1468" s="432">
        <v>25</v>
      </c>
      <c r="W1468" s="112">
        <v>16</v>
      </c>
      <c r="X1468" s="71">
        <v>30</v>
      </c>
      <c r="Y1468" s="58"/>
      <c r="Z1468" s="58"/>
      <c r="AA1468" s="56">
        <v>24</v>
      </c>
      <c r="AB1468" s="109"/>
      <c r="AC1468" s="122"/>
      <c r="AD1468" s="122">
        <v>23</v>
      </c>
      <c r="AE1468" s="122">
        <v>76</v>
      </c>
      <c r="AF1468" s="122">
        <v>102</v>
      </c>
      <c r="AG1468" s="122">
        <v>74.5</v>
      </c>
      <c r="AH1468" s="122"/>
      <c r="AI1468" s="122"/>
      <c r="AJ1468" s="122"/>
      <c r="AK1468" s="122"/>
    </row>
    <row r="1469" spans="1:37" x14ac:dyDescent="0.2">
      <c r="A1469" s="61" t="s">
        <v>2</v>
      </c>
      <c r="B1469" s="62">
        <f>SUM(B1445:B1468)</f>
        <v>1252</v>
      </c>
      <c r="C1469" s="62">
        <f t="shared" ref="C1469:M1469" si="47">SUM(C1445:C1468)</f>
        <v>2380</v>
      </c>
      <c r="D1469" s="62">
        <f>SUM(D1445:D1468)</f>
        <v>3664</v>
      </c>
      <c r="E1469" s="62">
        <f>SUM(E1445:E1468)</f>
        <v>4930</v>
      </c>
      <c r="F1469" s="62">
        <f>SUM(F1445:F1468)</f>
        <v>6102</v>
      </c>
      <c r="G1469" s="62">
        <f t="shared" si="47"/>
        <v>7160</v>
      </c>
      <c r="H1469" s="62">
        <f t="shared" si="47"/>
        <v>8242</v>
      </c>
      <c r="I1469" s="62">
        <f t="shared" si="47"/>
        <v>9269</v>
      </c>
      <c r="J1469" s="62">
        <f t="shared" si="47"/>
        <v>10216</v>
      </c>
      <c r="K1469" s="62">
        <f t="shared" si="47"/>
        <v>11212</v>
      </c>
      <c r="L1469" s="62">
        <f t="shared" si="47"/>
        <v>0</v>
      </c>
      <c r="M1469" s="62">
        <f t="shared" si="47"/>
        <v>0</v>
      </c>
      <c r="N1469" s="61" t="s">
        <v>2</v>
      </c>
      <c r="O1469" s="62">
        <f>SUM(O1445:O1468)</f>
        <v>1252</v>
      </c>
      <c r="P1469" s="62">
        <f>SUM(P1445:P1468)</f>
        <v>1128</v>
      </c>
      <c r="Q1469" s="62">
        <f>SUM(Q1445:Q1468)</f>
        <v>1284</v>
      </c>
      <c r="R1469" s="62">
        <v>1266</v>
      </c>
      <c r="S1469" s="62">
        <f t="shared" ref="S1469:X1469" si="48">SUM(S1445:S1468)</f>
        <v>1172</v>
      </c>
      <c r="T1469" s="62">
        <f t="shared" si="48"/>
        <v>1058</v>
      </c>
      <c r="U1469" s="62">
        <f t="shared" si="48"/>
        <v>1082</v>
      </c>
      <c r="V1469" s="62">
        <f t="shared" si="48"/>
        <v>1027</v>
      </c>
      <c r="W1469" s="62">
        <f t="shared" si="48"/>
        <v>947</v>
      </c>
      <c r="X1469" s="62">
        <f t="shared" si="48"/>
        <v>996</v>
      </c>
      <c r="Y1469" s="62">
        <f>SUM(Y1445:Y1468)</f>
        <v>0</v>
      </c>
      <c r="Z1469" s="62">
        <f>SUM(Z1445:Z1468)</f>
        <v>0</v>
      </c>
      <c r="AA1469" s="72" t="s">
        <v>2</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-11212</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f>IF(U$1499&gt;0,SUM($O1475:U1475),"")</f>
        <v>905</v>
      </c>
      <c r="I1475" s="57">
        <f>IF(V$1499&gt;0,SUM($O1475:V1475),"")</f>
        <v>976</v>
      </c>
      <c r="J1475" s="57">
        <f>IF(W$1499&gt;0,SUM($O1475:W1475),"")</f>
        <v>1002</v>
      </c>
      <c r="K1475" s="57">
        <f>IF(X$1499&gt;0,SUM($O1475:X1475),"")</f>
        <v>1062</v>
      </c>
      <c r="L1475" s="57" t="str">
        <f>IF(Y$1499&gt;0,SUM($O1475:Y1475),"")</f>
        <v/>
      </c>
      <c r="M1475" s="57" t="str">
        <f>IF(Z$1499&gt;0,SUM($O1475:Z1475),"")</f>
        <v/>
      </c>
      <c r="N1475" s="64">
        <v>1</v>
      </c>
      <c r="O1475" s="297">
        <v>158</v>
      </c>
      <c r="P1475" s="294">
        <v>136</v>
      </c>
      <c r="Q1475" s="294">
        <v>143</v>
      </c>
      <c r="R1475" s="297">
        <v>132</v>
      </c>
      <c r="S1475" s="70">
        <v>128</v>
      </c>
      <c r="T1475" s="297">
        <v>97</v>
      </c>
      <c r="U1475" s="295">
        <v>111</v>
      </c>
      <c r="V1475" s="432">
        <v>71</v>
      </c>
      <c r="W1475" s="295">
        <v>26</v>
      </c>
      <c r="X1475" s="297">
        <v>60</v>
      </c>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f>IF(U$1499&gt;0,SUM($O1476:U1476),"")</f>
        <v>1446</v>
      </c>
      <c r="I1476" s="57">
        <f>IF(V$1499&gt;0,SUM($O1476:V1476),"")</f>
        <v>1595</v>
      </c>
      <c r="J1476" s="57">
        <f>IF(W$1499&gt;0,SUM($O1476:W1476),"")</f>
        <v>1692</v>
      </c>
      <c r="K1476" s="57">
        <f>IF(X$1499&gt;0,SUM($O1476:X1476),"")</f>
        <v>1827</v>
      </c>
      <c r="L1476" s="57" t="str">
        <f>IF(Y$1499&gt;0,SUM($O1476:Y1476),"")</f>
        <v/>
      </c>
      <c r="M1476" s="57" t="str">
        <f>IF(Z$1499&gt;0,SUM($O1476:Z1476),"")</f>
        <v/>
      </c>
      <c r="N1476" s="65">
        <v>2</v>
      </c>
      <c r="O1476" s="71">
        <v>278</v>
      </c>
      <c r="P1476" s="294">
        <v>230</v>
      </c>
      <c r="Q1476" s="294">
        <v>159</v>
      </c>
      <c r="R1476" s="71">
        <v>177</v>
      </c>
      <c r="S1476" s="95">
        <v>229</v>
      </c>
      <c r="T1476" s="71">
        <v>191</v>
      </c>
      <c r="U1476" s="112">
        <v>182</v>
      </c>
      <c r="V1476" s="432">
        <v>149</v>
      </c>
      <c r="W1476" s="112">
        <v>97</v>
      </c>
      <c r="X1476" s="71">
        <v>135</v>
      </c>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f>IF(U$1499&gt;0,SUM($O1477:U1477),"")</f>
        <v>161</v>
      </c>
      <c r="I1477" s="57">
        <f>IF(V$1499&gt;0,SUM($O1477:V1477),"")</f>
        <v>181</v>
      </c>
      <c r="J1477" s="57">
        <f>IF(W$1499&gt;0,SUM($O1477:W1477),"")</f>
        <v>199</v>
      </c>
      <c r="K1477" s="57">
        <f>IF(X$1499&gt;0,SUM($O1477:X1477),"")</f>
        <v>211</v>
      </c>
      <c r="L1477" s="57" t="str">
        <f>IF(Y$1499&gt;0,SUM($O1477:Y1477),"")</f>
        <v/>
      </c>
      <c r="M1477" s="57" t="str">
        <f>IF(Z$1499&gt;0,SUM($O1477:Z1477),"")</f>
        <v/>
      </c>
      <c r="N1477" s="65">
        <v>3</v>
      </c>
      <c r="O1477" s="71">
        <v>40</v>
      </c>
      <c r="P1477" s="294">
        <v>41</v>
      </c>
      <c r="Q1477" s="294">
        <v>19</v>
      </c>
      <c r="R1477" s="71">
        <v>12</v>
      </c>
      <c r="S1477" s="95">
        <v>17</v>
      </c>
      <c r="T1477" s="71">
        <v>18</v>
      </c>
      <c r="U1477" s="112">
        <v>14</v>
      </c>
      <c r="V1477" s="432">
        <v>20</v>
      </c>
      <c r="W1477" s="112">
        <v>18</v>
      </c>
      <c r="X1477" s="71">
        <v>12</v>
      </c>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f>IF(U$1499&gt;0,SUM($O1478:U1478),"")</f>
        <v>667</v>
      </c>
      <c r="I1478" s="57">
        <f>IF(V$1499&gt;0,SUM($O1478:V1478),"")</f>
        <v>743</v>
      </c>
      <c r="J1478" s="57">
        <f>IF(W$1499&gt;0,SUM($O1478:W1478),"")</f>
        <v>799</v>
      </c>
      <c r="K1478" s="57">
        <f>IF(X$1499&gt;0,SUM($O1478:X1478),"")</f>
        <v>878</v>
      </c>
      <c r="L1478" s="57" t="str">
        <f>IF(Y$1499&gt;0,SUM($O1478:Y1478),"")</f>
        <v/>
      </c>
      <c r="M1478" s="57" t="str">
        <f>IF(Z$1499&gt;0,SUM($O1478:Z1478),"")</f>
        <v/>
      </c>
      <c r="N1478" s="65">
        <v>4</v>
      </c>
      <c r="O1478" s="71">
        <v>83</v>
      </c>
      <c r="P1478" s="294">
        <v>100</v>
      </c>
      <c r="Q1478" s="294">
        <v>103</v>
      </c>
      <c r="R1478" s="71">
        <v>94</v>
      </c>
      <c r="S1478" s="95">
        <v>107</v>
      </c>
      <c r="T1478" s="71">
        <v>92</v>
      </c>
      <c r="U1478" s="112">
        <v>88</v>
      </c>
      <c r="V1478" s="432">
        <v>76</v>
      </c>
      <c r="W1478" s="112">
        <v>56</v>
      </c>
      <c r="X1478" s="71">
        <v>79</v>
      </c>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f>IF(U$1499&gt;0,SUM($O1479:U1479),"")</f>
        <v>354</v>
      </c>
      <c r="I1479" s="57">
        <f>IF(V$1499&gt;0,SUM($O1479:V1479),"")</f>
        <v>383</v>
      </c>
      <c r="J1479" s="57">
        <f>IF(W$1499&gt;0,SUM($O1479:W1479),"")</f>
        <v>422</v>
      </c>
      <c r="K1479" s="57">
        <f>IF(X$1499&gt;0,SUM($O1479:X1479),"")</f>
        <v>464</v>
      </c>
      <c r="L1479" s="57" t="str">
        <f>IF(Y$1499&gt;0,SUM($O1479:Y1479),"")</f>
        <v/>
      </c>
      <c r="M1479" s="57" t="str">
        <f>IF(Z$1499&gt;0,SUM($O1479:Z1479),"")</f>
        <v/>
      </c>
      <c r="N1479" s="65">
        <v>5</v>
      </c>
      <c r="O1479" s="71">
        <v>44</v>
      </c>
      <c r="P1479" s="294">
        <v>42</v>
      </c>
      <c r="Q1479" s="294">
        <v>73</v>
      </c>
      <c r="R1479" s="71">
        <v>43</v>
      </c>
      <c r="S1479" s="95">
        <v>52</v>
      </c>
      <c r="T1479" s="71">
        <v>39</v>
      </c>
      <c r="U1479" s="112">
        <v>61</v>
      </c>
      <c r="V1479" s="432">
        <v>29</v>
      </c>
      <c r="W1479" s="112">
        <v>39</v>
      </c>
      <c r="X1479" s="71">
        <v>42</v>
      </c>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f>IF(U$1499&gt;0,SUM($O1480:U1480),"")</f>
        <v>256</v>
      </c>
      <c r="I1480" s="57">
        <f>IF(V$1499&gt;0,SUM($O1480:V1480),"")</f>
        <v>281</v>
      </c>
      <c r="J1480" s="57">
        <f>IF(W$1499&gt;0,SUM($O1480:W1480),"")</f>
        <v>313</v>
      </c>
      <c r="K1480" s="57">
        <f>IF(X$1499&gt;0,SUM($O1480:X1480),"")</f>
        <v>346</v>
      </c>
      <c r="L1480" s="57" t="str">
        <f>IF(Y$1499&gt;0,SUM($O1480:Y1480),"")</f>
        <v/>
      </c>
      <c r="M1480" s="57" t="str">
        <f>IF(Z$1499&gt;0,SUM($O1480:Z1480),"")</f>
        <v/>
      </c>
      <c r="N1480" s="65">
        <v>6</v>
      </c>
      <c r="O1480" s="71">
        <v>44</v>
      </c>
      <c r="P1480" s="294">
        <v>49</v>
      </c>
      <c r="Q1480" s="294">
        <v>34</v>
      </c>
      <c r="R1480" s="71">
        <v>37</v>
      </c>
      <c r="S1480" s="95">
        <v>36</v>
      </c>
      <c r="T1480" s="71">
        <v>32</v>
      </c>
      <c r="U1480" s="112">
        <v>24</v>
      </c>
      <c r="V1480" s="432">
        <v>25</v>
      </c>
      <c r="W1480" s="112">
        <v>32</v>
      </c>
      <c r="X1480" s="71">
        <v>33</v>
      </c>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f>IF(U$1499&gt;0,SUM($O1481:U1481),"")</f>
        <v>180</v>
      </c>
      <c r="I1481" s="57">
        <f>IF(V$1499&gt;0,SUM($O1481:V1481),"")</f>
        <v>206</v>
      </c>
      <c r="J1481" s="57">
        <f>IF(W$1499&gt;0,SUM($O1481:W1481),"")</f>
        <v>222</v>
      </c>
      <c r="K1481" s="57">
        <f>IF(X$1499&gt;0,SUM($O1481:X1481),"")</f>
        <v>246</v>
      </c>
      <c r="L1481" s="57" t="str">
        <f>IF(Y$1499&gt;0,SUM($O1481:Y1481),"")</f>
        <v/>
      </c>
      <c r="M1481" s="57" t="str">
        <f>IF(Z$1499&gt;0,SUM($O1481:Z1481),"")</f>
        <v/>
      </c>
      <c r="N1481" s="65">
        <v>7</v>
      </c>
      <c r="O1481" s="71">
        <v>27</v>
      </c>
      <c r="P1481" s="294">
        <v>37</v>
      </c>
      <c r="Q1481" s="294">
        <v>21</v>
      </c>
      <c r="R1481" s="71">
        <v>20</v>
      </c>
      <c r="S1481" s="95">
        <v>33</v>
      </c>
      <c r="T1481" s="71">
        <v>18</v>
      </c>
      <c r="U1481" s="112">
        <v>24</v>
      </c>
      <c r="V1481" s="432">
        <v>26</v>
      </c>
      <c r="W1481" s="112">
        <v>16</v>
      </c>
      <c r="X1481" s="71">
        <v>24</v>
      </c>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f>IF(U$1499&gt;0,SUM($O1482:U1482),"")</f>
        <v>2399</v>
      </c>
      <c r="I1482" s="57">
        <f>IF(V$1499&gt;0,SUM($O1482:V1482),"")</f>
        <v>2710</v>
      </c>
      <c r="J1482" s="57">
        <f>IF(W$1499&gt;0,SUM($O1482:W1482),"")</f>
        <v>2955</v>
      </c>
      <c r="K1482" s="57">
        <f>IF(X$1499&gt;0,SUM($O1482:X1482),"")</f>
        <v>3212</v>
      </c>
      <c r="L1482" s="57" t="str">
        <f>IF(Y$1499&gt;0,SUM($O1482:Y1482),"")</f>
        <v/>
      </c>
      <c r="M1482" s="57" t="str">
        <f>IF(Z$1499&gt;0,SUM($O1482:Z1482),"")</f>
        <v/>
      </c>
      <c r="N1482" s="65">
        <v>8</v>
      </c>
      <c r="O1482" s="71">
        <v>345</v>
      </c>
      <c r="P1482" s="294">
        <v>334</v>
      </c>
      <c r="Q1482" s="294">
        <v>391</v>
      </c>
      <c r="R1482" s="71">
        <v>416</v>
      </c>
      <c r="S1482" s="95">
        <v>354</v>
      </c>
      <c r="T1482" s="71">
        <v>288</v>
      </c>
      <c r="U1482" s="112">
        <v>271</v>
      </c>
      <c r="V1482" s="432">
        <v>311</v>
      </c>
      <c r="W1482" s="112">
        <v>245</v>
      </c>
      <c r="X1482" s="71">
        <v>257</v>
      </c>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f>IF(U$1499&gt;0,SUM($O1483:U1483),"")</f>
        <v>183</v>
      </c>
      <c r="I1483" s="57">
        <f>IF(V$1499&gt;0,SUM($O1483:V1483),"")</f>
        <v>235</v>
      </c>
      <c r="J1483" s="57">
        <f>IF(W$1499&gt;0,SUM($O1483:W1483),"")</f>
        <v>304</v>
      </c>
      <c r="K1483" s="57">
        <f>IF(X$1499&gt;0,SUM($O1483:X1483),"")</f>
        <v>559</v>
      </c>
      <c r="L1483" s="57" t="str">
        <f>IF(Y$1499&gt;0,SUM($O1483:Y1483),"")</f>
        <v/>
      </c>
      <c r="M1483" s="57" t="str">
        <f>IF(Z$1499&gt;0,SUM($O1483:Z1483),"")</f>
        <v/>
      </c>
      <c r="N1483" s="65">
        <v>9</v>
      </c>
      <c r="O1483" s="71">
        <v>19</v>
      </c>
      <c r="P1483" s="294">
        <v>18</v>
      </c>
      <c r="Q1483" s="294">
        <v>28</v>
      </c>
      <c r="R1483" s="71">
        <v>31</v>
      </c>
      <c r="S1483" s="95">
        <v>37</v>
      </c>
      <c r="T1483" s="71">
        <v>29</v>
      </c>
      <c r="U1483" s="112">
        <v>21</v>
      </c>
      <c r="V1483" s="432">
        <v>52</v>
      </c>
      <c r="W1483" s="112">
        <v>69</v>
      </c>
      <c r="X1483" s="71">
        <v>255</v>
      </c>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f>IF(U$1499&gt;0,SUM($O1484:U1484),"")</f>
        <v>684</v>
      </c>
      <c r="I1484" s="57">
        <f>IF(V$1499&gt;0,SUM($O1484:V1484),"")</f>
        <v>830</v>
      </c>
      <c r="J1484" s="57">
        <f>IF(W$1499&gt;0,SUM($O1484:W1484),"")</f>
        <v>925</v>
      </c>
      <c r="K1484" s="57">
        <f>IF(X$1499&gt;0,SUM($O1484:X1484),"")</f>
        <v>1002</v>
      </c>
      <c r="L1484" s="57" t="str">
        <f>IF(Y$1499&gt;0,SUM($O1484:Y1484),"")</f>
        <v/>
      </c>
      <c r="M1484" s="57" t="str">
        <f>IF(Z$1499&gt;0,SUM($O1484:Z1484),"")</f>
        <v/>
      </c>
      <c r="N1484" s="65">
        <v>10</v>
      </c>
      <c r="O1484" s="71">
        <v>160</v>
      </c>
      <c r="P1484" s="294">
        <v>144</v>
      </c>
      <c r="Q1484" s="294">
        <v>61</v>
      </c>
      <c r="R1484" s="71">
        <v>28</v>
      </c>
      <c r="S1484" s="95">
        <v>36</v>
      </c>
      <c r="T1484" s="71">
        <v>96</v>
      </c>
      <c r="U1484" s="112">
        <v>159</v>
      </c>
      <c r="V1484" s="432">
        <v>146</v>
      </c>
      <c r="W1484" s="112">
        <v>95</v>
      </c>
      <c r="X1484" s="71">
        <v>77</v>
      </c>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f>IF(U$1499&gt;0,SUM($O1485:U1485),"")</f>
        <v>896</v>
      </c>
      <c r="I1485" s="57">
        <f>IF(V$1499&gt;0,SUM($O1485:V1485),"")</f>
        <v>1028</v>
      </c>
      <c r="J1485" s="57">
        <f>IF(W$1499&gt;0,SUM($O1485:W1485),"")</f>
        <v>1164</v>
      </c>
      <c r="K1485" s="57">
        <f>IF(X$1499&gt;0,SUM($O1485:X1485),"")</f>
        <v>1273</v>
      </c>
      <c r="L1485" s="57" t="str">
        <f>IF(Y$1499&gt;0,SUM($O1485:Y1485),"")</f>
        <v/>
      </c>
      <c r="M1485" s="57" t="str">
        <f>IF(Z$1499&gt;0,SUM($O1485:Z1485),"")</f>
        <v/>
      </c>
      <c r="N1485" s="65">
        <v>11</v>
      </c>
      <c r="O1485" s="71">
        <v>135</v>
      </c>
      <c r="P1485" s="294">
        <v>110</v>
      </c>
      <c r="Q1485" s="294">
        <v>134</v>
      </c>
      <c r="R1485" s="71">
        <v>118</v>
      </c>
      <c r="S1485" s="95">
        <v>149</v>
      </c>
      <c r="T1485" s="71">
        <v>130</v>
      </c>
      <c r="U1485" s="112">
        <v>120</v>
      </c>
      <c r="V1485" s="432">
        <v>132</v>
      </c>
      <c r="W1485" s="112">
        <v>136</v>
      </c>
      <c r="X1485" s="71">
        <v>109</v>
      </c>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f>IF(U$1499&gt;0,SUM($O1486:U1486),"")</f>
        <v>2009</v>
      </c>
      <c r="I1486" s="57">
        <f>IF(V$1499&gt;0,SUM($O1486:V1486),"")</f>
        <v>2248</v>
      </c>
      <c r="J1486" s="57">
        <f>IF(W$1499&gt;0,SUM($O1486:W1486),"")</f>
        <v>2511</v>
      </c>
      <c r="K1486" s="57">
        <f>IF(X$1499&gt;0,SUM($O1486:X1486),"")</f>
        <v>2762</v>
      </c>
      <c r="L1486" s="57" t="str">
        <f>IF(Y$1499&gt;0,SUM($O1486:Y1486),"")</f>
        <v/>
      </c>
      <c r="M1486" s="57" t="str">
        <f>IF(Z$1499&gt;0,SUM($O1486:Z1486),"")</f>
        <v/>
      </c>
      <c r="N1486" s="65">
        <v>12</v>
      </c>
      <c r="O1486" s="71">
        <v>325</v>
      </c>
      <c r="P1486" s="294">
        <v>242</v>
      </c>
      <c r="Q1486" s="294">
        <v>281</v>
      </c>
      <c r="R1486" s="71">
        <v>302</v>
      </c>
      <c r="S1486" s="95">
        <v>285</v>
      </c>
      <c r="T1486" s="71">
        <v>294</v>
      </c>
      <c r="U1486" s="112">
        <v>280</v>
      </c>
      <c r="V1486" s="432">
        <v>239</v>
      </c>
      <c r="W1486" s="112">
        <v>263</v>
      </c>
      <c r="X1486" s="71">
        <v>251</v>
      </c>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f>IF(U$1499&gt;0,SUM($O1487:U1487),"")</f>
        <v>1046</v>
      </c>
      <c r="I1487" s="57">
        <f>IF(V$1499&gt;0,SUM($O1487:V1487),"")</f>
        <v>1146</v>
      </c>
      <c r="J1487" s="57">
        <f>IF(W$1499&gt;0,SUM($O1487:W1487),"")</f>
        <v>1246</v>
      </c>
      <c r="K1487" s="57">
        <f>IF(X$1499&gt;0,SUM($O1487:X1487),"")</f>
        <v>1466</v>
      </c>
      <c r="L1487" s="57" t="str">
        <f>IF(Y$1499&gt;0,SUM($O1487:Y1487),"")</f>
        <v/>
      </c>
      <c r="M1487" s="57" t="str">
        <f>IF(Z$1499&gt;0,SUM($O1487:Z1487),"")</f>
        <v/>
      </c>
      <c r="N1487" s="65">
        <v>13</v>
      </c>
      <c r="O1487" s="71">
        <v>95</v>
      </c>
      <c r="P1487" s="294">
        <v>178</v>
      </c>
      <c r="Q1487" s="294">
        <v>196</v>
      </c>
      <c r="R1487" s="71">
        <v>161</v>
      </c>
      <c r="S1487" s="95">
        <v>218</v>
      </c>
      <c r="T1487" s="71">
        <v>109</v>
      </c>
      <c r="U1487" s="112">
        <v>89</v>
      </c>
      <c r="V1487" s="432">
        <v>100</v>
      </c>
      <c r="W1487" s="112">
        <v>100</v>
      </c>
      <c r="X1487" s="71">
        <v>220</v>
      </c>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f>IF(U$1499&gt;0,SUM($O1488:U1488),"")</f>
        <v>975</v>
      </c>
      <c r="I1488" s="57">
        <f>IF(V$1499&gt;0,SUM($O1488:V1488),"")</f>
        <v>1090</v>
      </c>
      <c r="J1488" s="57">
        <f>IF(W$1499&gt;0,SUM($O1488:W1488),"")</f>
        <v>1171</v>
      </c>
      <c r="K1488" s="57">
        <f>IF(X$1499&gt;0,SUM($O1488:X1488),"")</f>
        <v>1265</v>
      </c>
      <c r="L1488" s="57" t="str">
        <f>IF(Y$1499&gt;0,SUM($O1488:Y1488),"")</f>
        <v/>
      </c>
      <c r="M1488" s="57" t="str">
        <f>IF(Z$1499&gt;0,SUM($O1488:Z1488),"")</f>
        <v/>
      </c>
      <c r="N1488" s="65">
        <v>14</v>
      </c>
      <c r="O1488" s="71">
        <v>346</v>
      </c>
      <c r="P1488" s="294">
        <v>116</v>
      </c>
      <c r="Q1488" s="294">
        <v>124</v>
      </c>
      <c r="R1488" s="71">
        <v>108</v>
      </c>
      <c r="S1488" s="95">
        <v>117</v>
      </c>
      <c r="T1488" s="71">
        <v>61</v>
      </c>
      <c r="U1488" s="112">
        <v>103</v>
      </c>
      <c r="V1488" s="432">
        <v>115</v>
      </c>
      <c r="W1488" s="112">
        <v>81</v>
      </c>
      <c r="X1488" s="71">
        <v>94</v>
      </c>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f>IF(U$1499&gt;0,SUM($O1489:U1489),"")</f>
        <v>1520</v>
      </c>
      <c r="I1489" s="57">
        <f>IF(V$1499&gt;0,SUM($O1489:V1489),"")</f>
        <v>1657</v>
      </c>
      <c r="J1489" s="57">
        <f>IF(W$1499&gt;0,SUM($O1489:W1489),"")</f>
        <v>1790</v>
      </c>
      <c r="K1489" s="57">
        <f>IF(X$1499&gt;0,SUM($O1489:X1489),"")</f>
        <v>1945</v>
      </c>
      <c r="L1489" s="57" t="str">
        <f>IF(Y$1499&gt;0,SUM($O1489:Y1489),"")</f>
        <v/>
      </c>
      <c r="M1489" s="57" t="str">
        <f>IF(Z$1499&gt;0,SUM($O1489:Z1489),"")</f>
        <v/>
      </c>
      <c r="N1489" s="65">
        <v>15</v>
      </c>
      <c r="O1489" s="71">
        <v>80</v>
      </c>
      <c r="P1489" s="294">
        <v>261</v>
      </c>
      <c r="Q1489" s="294">
        <v>488</v>
      </c>
      <c r="R1489" s="71">
        <v>325</v>
      </c>
      <c r="S1489" s="95">
        <v>70</v>
      </c>
      <c r="T1489" s="71">
        <v>178</v>
      </c>
      <c r="U1489" s="112">
        <v>118</v>
      </c>
      <c r="V1489" s="432">
        <v>137</v>
      </c>
      <c r="W1489" s="112">
        <v>133</v>
      </c>
      <c r="X1489" s="71">
        <v>155</v>
      </c>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f>IF(U$1499&gt;0,SUM($O1490:U1490),"")</f>
        <v>447</v>
      </c>
      <c r="I1490" s="57">
        <f>IF(V$1499&gt;0,SUM($O1490:V1490),"")</f>
        <v>487</v>
      </c>
      <c r="J1490" s="57">
        <f>IF(W$1499&gt;0,SUM($O1490:W1490),"")</f>
        <v>558</v>
      </c>
      <c r="K1490" s="57">
        <f>IF(X$1499&gt;0,SUM($O1490:X1490),"")</f>
        <v>626</v>
      </c>
      <c r="L1490" s="57" t="str">
        <f>IF(Y$1499&gt;0,SUM($O1490:Y1490),"")</f>
        <v/>
      </c>
      <c r="M1490" s="57" t="str">
        <f>IF(Z$1499&gt;0,SUM($O1490:Z1490),"")</f>
        <v/>
      </c>
      <c r="N1490" s="65">
        <v>16</v>
      </c>
      <c r="O1490" s="71">
        <v>71</v>
      </c>
      <c r="P1490" s="294">
        <v>67</v>
      </c>
      <c r="Q1490" s="294">
        <v>74</v>
      </c>
      <c r="R1490" s="71">
        <v>52</v>
      </c>
      <c r="S1490" s="95">
        <v>59</v>
      </c>
      <c r="T1490" s="71">
        <v>81</v>
      </c>
      <c r="U1490" s="112">
        <v>43</v>
      </c>
      <c r="V1490" s="432">
        <v>40</v>
      </c>
      <c r="W1490" s="112">
        <v>71</v>
      </c>
      <c r="X1490" s="71">
        <v>68</v>
      </c>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f>IF(U$1499&gt;0,SUM($O1491:U1491),"")</f>
        <v>668</v>
      </c>
      <c r="I1491" s="57">
        <f>IF(V$1499&gt;0,SUM($O1491:V1491),"")</f>
        <v>741</v>
      </c>
      <c r="J1491" s="57">
        <f>IF(W$1499&gt;0,SUM($O1491:W1491),"")</f>
        <v>814</v>
      </c>
      <c r="K1491" s="57">
        <f>IF(X$1499&gt;0,SUM($O1491:X1491),"")</f>
        <v>883</v>
      </c>
      <c r="L1491" s="57" t="str">
        <f>IF(Y$1499&gt;0,SUM($O1491:Y1491),"")</f>
        <v/>
      </c>
      <c r="M1491" s="57" t="str">
        <f>IF(Z$1499&gt;0,SUM($O1491:Z1491),"")</f>
        <v/>
      </c>
      <c r="N1491" s="65">
        <v>17</v>
      </c>
      <c r="O1491" s="71">
        <v>121</v>
      </c>
      <c r="P1491" s="294">
        <v>85</v>
      </c>
      <c r="Q1491" s="294">
        <v>108</v>
      </c>
      <c r="R1491" s="71">
        <v>96</v>
      </c>
      <c r="S1491" s="95">
        <v>75</v>
      </c>
      <c r="T1491" s="71">
        <v>73</v>
      </c>
      <c r="U1491" s="112">
        <v>110</v>
      </c>
      <c r="V1491" s="432">
        <v>73</v>
      </c>
      <c r="W1491" s="112">
        <v>73</v>
      </c>
      <c r="X1491" s="71">
        <v>69</v>
      </c>
      <c r="Y1491" s="58"/>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f>IF(U$1499&gt;0,SUM($O1492:U1492),"")</f>
        <v>511</v>
      </c>
      <c r="I1492" s="57">
        <f>IF(V$1499&gt;0,SUM($O1492:V1492),"")</f>
        <v>585</v>
      </c>
      <c r="J1492" s="57">
        <f>IF(W$1499&gt;0,SUM($O1492:W1492),"")</f>
        <v>642</v>
      </c>
      <c r="K1492" s="57">
        <f>IF(X$1499&gt;0,SUM($O1492:X1492),"")</f>
        <v>707</v>
      </c>
      <c r="L1492" s="57" t="str">
        <f>IF(Y$1499&gt;0,SUM($O1492:Y1492),"")</f>
        <v/>
      </c>
      <c r="M1492" s="57" t="str">
        <f>IF(Z$1499&gt;0,SUM($O1492:Z1492),"")</f>
        <v/>
      </c>
      <c r="N1492" s="65">
        <v>18</v>
      </c>
      <c r="O1492" s="71">
        <v>75</v>
      </c>
      <c r="P1492" s="294">
        <v>77</v>
      </c>
      <c r="Q1492" s="294">
        <v>69</v>
      </c>
      <c r="R1492" s="71">
        <v>84</v>
      </c>
      <c r="S1492" s="95">
        <v>71</v>
      </c>
      <c r="T1492" s="71">
        <v>67</v>
      </c>
      <c r="U1492" s="112">
        <v>68</v>
      </c>
      <c r="V1492" s="432">
        <v>74</v>
      </c>
      <c r="W1492" s="112">
        <v>57</v>
      </c>
      <c r="X1492" s="71">
        <v>65</v>
      </c>
      <c r="Y1492" s="58"/>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f>IF(U$1499&gt;0,SUM($O1493:U1493),"")</f>
        <v>181</v>
      </c>
      <c r="I1493" s="57">
        <f>IF(V$1499&gt;0,SUM($O1493:V1493),"")</f>
        <v>205</v>
      </c>
      <c r="J1493" s="57">
        <f>IF(W$1499&gt;0,SUM($O1493:W1493),"")</f>
        <v>227</v>
      </c>
      <c r="K1493" s="57">
        <f>IF(X$1499&gt;0,SUM($O1493:X1493),"")</f>
        <v>248</v>
      </c>
      <c r="L1493" s="57" t="str">
        <f>IF(Y$1499&gt;0,SUM($O1493:Y1493),"")</f>
        <v/>
      </c>
      <c r="M1493" s="57" t="str">
        <f>IF(Z$1499&gt;0,SUM($O1493:Z1493),"")</f>
        <v/>
      </c>
      <c r="N1493" s="65">
        <v>19</v>
      </c>
      <c r="O1493" s="71">
        <v>25</v>
      </c>
      <c r="P1493" s="294">
        <v>29</v>
      </c>
      <c r="Q1493" s="294">
        <v>19</v>
      </c>
      <c r="R1493" s="71">
        <v>26</v>
      </c>
      <c r="S1493" s="95">
        <v>28</v>
      </c>
      <c r="T1493" s="71">
        <v>27</v>
      </c>
      <c r="U1493" s="112">
        <v>27</v>
      </c>
      <c r="V1493" s="432">
        <v>24</v>
      </c>
      <c r="W1493" s="112">
        <v>22</v>
      </c>
      <c r="X1493" s="71">
        <v>21</v>
      </c>
      <c r="Y1493" s="58"/>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f>IF(U$1499&gt;0,SUM($O1494:U1494),"")</f>
        <v>615</v>
      </c>
      <c r="I1494" s="57">
        <f>IF(V$1499&gt;0,SUM($O1494:V1494),"")</f>
        <v>693</v>
      </c>
      <c r="J1494" s="57">
        <f>IF(W$1499&gt;0,SUM($O1494:W1494),"")</f>
        <v>753</v>
      </c>
      <c r="K1494" s="57">
        <f>IF(X$1499&gt;0,SUM($O1494:X1494),"")</f>
        <v>825</v>
      </c>
      <c r="L1494" s="57" t="str">
        <f>IF(Y$1499&gt;0,SUM($O1494:Y1494),"")</f>
        <v/>
      </c>
      <c r="M1494" s="57" t="str">
        <f>IF(Z$1499&gt;0,SUM($O1494:Z1494),"")</f>
        <v/>
      </c>
      <c r="N1494" s="65">
        <v>20</v>
      </c>
      <c r="O1494" s="71">
        <v>84</v>
      </c>
      <c r="P1494" s="294">
        <v>91</v>
      </c>
      <c r="Q1494" s="294">
        <v>113</v>
      </c>
      <c r="R1494" s="71">
        <v>105</v>
      </c>
      <c r="S1494" s="95">
        <v>72</v>
      </c>
      <c r="T1494" s="71">
        <v>77</v>
      </c>
      <c r="U1494" s="112">
        <v>73</v>
      </c>
      <c r="V1494" s="432">
        <v>78</v>
      </c>
      <c r="W1494" s="112">
        <v>60</v>
      </c>
      <c r="X1494" s="71">
        <v>72</v>
      </c>
      <c r="Y1494" s="58"/>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f>IF(U$1499&gt;0,SUM($O1495:U1495),"")</f>
        <v>916</v>
      </c>
      <c r="I1495" s="57">
        <f>IF(V$1499&gt;0,SUM($O1495:V1495),"")</f>
        <v>1030</v>
      </c>
      <c r="J1495" s="57">
        <f>IF(W$1499&gt;0,SUM($O1495:W1495),"")</f>
        <v>1144</v>
      </c>
      <c r="K1495" s="57">
        <f>IF(X$1499&gt;0,SUM($O1495:X1495),"")</f>
        <v>1257</v>
      </c>
      <c r="L1495" s="57" t="str">
        <f>IF(Y$1499&gt;0,SUM($O1495:Y1495),"")</f>
        <v/>
      </c>
      <c r="M1495" s="57" t="str">
        <f>IF(Z$1499&gt;0,SUM($O1495:Z1495),"")</f>
        <v/>
      </c>
      <c r="N1495" s="65">
        <v>21</v>
      </c>
      <c r="O1495" s="71">
        <v>133</v>
      </c>
      <c r="P1495" s="294">
        <v>132</v>
      </c>
      <c r="Q1495" s="294">
        <v>139</v>
      </c>
      <c r="R1495" s="71">
        <v>150</v>
      </c>
      <c r="S1495" s="95">
        <v>119</v>
      </c>
      <c r="T1495" s="71">
        <v>137</v>
      </c>
      <c r="U1495" s="112">
        <v>106</v>
      </c>
      <c r="V1495" s="432">
        <v>114</v>
      </c>
      <c r="W1495" s="112">
        <v>114</v>
      </c>
      <c r="X1495" s="71">
        <v>113</v>
      </c>
      <c r="Y1495" s="58"/>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f>IF(U$1499&gt;0,SUM($O1496:U1496),"")</f>
        <v>678</v>
      </c>
      <c r="I1496" s="57">
        <f>IF(V$1499&gt;0,SUM($O1496:V1496),"")</f>
        <v>757</v>
      </c>
      <c r="J1496" s="57">
        <f>IF(W$1499&gt;0,SUM($O1496:W1496),"")</f>
        <v>818</v>
      </c>
      <c r="K1496" s="57">
        <f>IF(X$1499&gt;0,SUM($O1496:X1496),"")</f>
        <v>910</v>
      </c>
      <c r="L1496" s="57" t="str">
        <f>IF(Y$1499&gt;0,SUM($O1496:Y1496),"")</f>
        <v/>
      </c>
      <c r="M1496" s="57" t="str">
        <f>IF(Z$1499&gt;0,SUM($O1496:Z1496),"")</f>
        <v/>
      </c>
      <c r="N1496" s="65">
        <v>22</v>
      </c>
      <c r="O1496" s="71">
        <v>88</v>
      </c>
      <c r="P1496" s="294">
        <v>66</v>
      </c>
      <c r="Q1496" s="294">
        <v>80</v>
      </c>
      <c r="R1496" s="71">
        <v>229</v>
      </c>
      <c r="S1496" s="95">
        <v>76</v>
      </c>
      <c r="T1496" s="71">
        <v>72</v>
      </c>
      <c r="U1496" s="112">
        <v>67</v>
      </c>
      <c r="V1496" s="432">
        <v>79</v>
      </c>
      <c r="W1496" s="112">
        <v>61</v>
      </c>
      <c r="X1496" s="71">
        <v>92</v>
      </c>
      <c r="Y1496" s="58"/>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f>IF(U$1499&gt;0,SUM($O1497:U1497),"")</f>
        <v>769</v>
      </c>
      <c r="I1497" s="57">
        <f>IF(V$1499&gt;0,SUM($O1497:V1497),"")</f>
        <v>857</v>
      </c>
      <c r="J1497" s="57">
        <f>IF(W$1499&gt;0,SUM($O1497:W1497),"")</f>
        <v>977</v>
      </c>
      <c r="K1497" s="57">
        <f>IF(X$1499&gt;0,SUM($O1497:X1497),"")</f>
        <v>1083</v>
      </c>
      <c r="L1497" s="57" t="str">
        <f>IF(Y$1499&gt;0,SUM($O1497:Y1497),"")</f>
        <v/>
      </c>
      <c r="M1497" s="57" t="str">
        <f>IF(Z$1499&gt;0,SUM($O1497:Z1497),"")</f>
        <v/>
      </c>
      <c r="N1497" s="65">
        <v>23</v>
      </c>
      <c r="O1497" s="71">
        <v>121</v>
      </c>
      <c r="P1497" s="294">
        <v>104</v>
      </c>
      <c r="Q1497" s="294">
        <v>112</v>
      </c>
      <c r="R1497" s="71">
        <v>119</v>
      </c>
      <c r="S1497" s="95">
        <v>115</v>
      </c>
      <c r="T1497" s="71">
        <v>102</v>
      </c>
      <c r="U1497" s="112">
        <v>96</v>
      </c>
      <c r="V1497" s="432">
        <v>88</v>
      </c>
      <c r="W1497" s="112">
        <v>120</v>
      </c>
      <c r="X1497" s="71">
        <v>106</v>
      </c>
      <c r="Y1497" s="58"/>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f>IF(U$1499&gt;0,SUM($O1498:U1498),"")</f>
        <v>705</v>
      </c>
      <c r="I1498" s="57">
        <f>IF(V$1499&gt;0,SUM($O1498:V1498),"")</f>
        <v>769</v>
      </c>
      <c r="J1498" s="57">
        <f>IF(W$1499&gt;0,SUM($O1498:W1498),"")</f>
        <v>823</v>
      </c>
      <c r="K1498" s="57">
        <f>IF(X$1499&gt;0,SUM($O1498:X1498),"")</f>
        <v>898</v>
      </c>
      <c r="L1498" s="57" t="str">
        <f>IF(Y$1499&gt;0,SUM($O1498:Y1498),"")</f>
        <v/>
      </c>
      <c r="M1498" s="57" t="str">
        <f>IF(Z$1499&gt;0,SUM($O1498:Z1498),"")</f>
        <v/>
      </c>
      <c r="N1498" s="65">
        <v>24</v>
      </c>
      <c r="O1498" s="71">
        <v>110</v>
      </c>
      <c r="P1498" s="294">
        <v>130</v>
      </c>
      <c r="Q1498" s="294">
        <v>113</v>
      </c>
      <c r="R1498" s="71">
        <v>88</v>
      </c>
      <c r="S1498" s="95">
        <v>102</v>
      </c>
      <c r="T1498" s="71">
        <v>73</v>
      </c>
      <c r="U1498" s="112">
        <v>89</v>
      </c>
      <c r="V1498" s="432">
        <v>64</v>
      </c>
      <c r="W1498" s="112">
        <v>54</v>
      </c>
      <c r="X1498" s="71">
        <v>75</v>
      </c>
      <c r="Y1498" s="58"/>
      <c r="Z1498" s="58"/>
      <c r="AA1498" s="65">
        <v>24</v>
      </c>
      <c r="AB1498" s="109"/>
    </row>
    <row r="1499" spans="1:32" x14ac:dyDescent="0.2">
      <c r="A1499" s="65" t="s">
        <v>2</v>
      </c>
      <c r="B1499" s="62">
        <f>SUM(B1475:B1498)</f>
        <v>3007</v>
      </c>
      <c r="C1499" s="62">
        <f t="shared" ref="C1499:M1499" si="49">SUM(C1475:C1498)</f>
        <v>5826</v>
      </c>
      <c r="D1499" s="62">
        <f>SUM(D1475:D1498)</f>
        <v>8908</v>
      </c>
      <c r="E1499" s="62">
        <f>SUM(E1475:E1498)</f>
        <v>11861</v>
      </c>
      <c r="F1499" s="62">
        <f>SUM(F1475:F1498)</f>
        <v>14446</v>
      </c>
      <c r="G1499" s="62">
        <f t="shared" si="49"/>
        <v>16827</v>
      </c>
      <c r="H1499" s="62">
        <f t="shared" si="49"/>
        <v>19171</v>
      </c>
      <c r="I1499" s="62">
        <f t="shared" si="49"/>
        <v>21433</v>
      </c>
      <c r="J1499" s="62">
        <f t="shared" si="49"/>
        <v>23471</v>
      </c>
      <c r="K1499" s="62">
        <f t="shared" si="49"/>
        <v>25955</v>
      </c>
      <c r="L1499" s="62">
        <f t="shared" si="49"/>
        <v>0</v>
      </c>
      <c r="M1499" s="62">
        <f t="shared" si="49"/>
        <v>0</v>
      </c>
      <c r="N1499" s="65" t="s">
        <v>2</v>
      </c>
      <c r="O1499" s="62">
        <f>SUM(O1475:O1498)</f>
        <v>3007</v>
      </c>
      <c r="P1499" s="62">
        <f>SUM(P1475:P1498)</f>
        <v>2819</v>
      </c>
      <c r="Q1499" s="62">
        <f>SUM(Q1475:Q1498)</f>
        <v>3082</v>
      </c>
      <c r="R1499" s="62">
        <v>2953</v>
      </c>
      <c r="S1499" s="62">
        <f t="shared" ref="S1499:X1499" si="50">SUM(S1475:S1498)</f>
        <v>2585</v>
      </c>
      <c r="T1499" s="62">
        <f t="shared" si="50"/>
        <v>2381</v>
      </c>
      <c r="U1499" s="62">
        <f t="shared" si="50"/>
        <v>2344</v>
      </c>
      <c r="V1499" s="62">
        <f t="shared" si="50"/>
        <v>2262</v>
      </c>
      <c r="W1499" s="62">
        <f t="shared" si="50"/>
        <v>2038</v>
      </c>
      <c r="X1499" s="62">
        <f t="shared" si="50"/>
        <v>2484</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f>L1499-K1499</f>
        <v>-25955</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f>IF(U$1529&gt;0,SUM($O1505:U1505),"")</f>
        <v>75</v>
      </c>
      <c r="I1505" s="57">
        <f>IF(V$1529&gt;0,SUM($O1505:V1505),"")</f>
        <v>78</v>
      </c>
      <c r="J1505" s="57">
        <f>IF(W$1529&gt;0,SUM($O1505:W1505),"")</f>
        <v>79</v>
      </c>
      <c r="K1505" s="57">
        <f>IF(X$1529&gt;0,SUM($O1505:X1505),"")</f>
        <v>82</v>
      </c>
      <c r="L1505" s="57" t="str">
        <f>IF(Y$1529&gt;0,SUM($O1505:Y1505),"")</f>
        <v/>
      </c>
      <c r="M1505" s="57" t="str">
        <f>IF(Z$1529&gt;0,SUM($O1505:Z1505),"")</f>
        <v/>
      </c>
      <c r="N1505" s="56">
        <v>1</v>
      </c>
      <c r="O1505" s="297">
        <v>14</v>
      </c>
      <c r="P1505" s="294">
        <v>15</v>
      </c>
      <c r="Q1505" s="294">
        <v>15</v>
      </c>
      <c r="R1505" s="297">
        <v>15</v>
      </c>
      <c r="S1505" s="70">
        <v>5</v>
      </c>
      <c r="T1505" s="297">
        <v>4</v>
      </c>
      <c r="U1505" s="295">
        <v>7</v>
      </c>
      <c r="V1505" s="71">
        <v>3</v>
      </c>
      <c r="W1505" s="295">
        <v>1</v>
      </c>
      <c r="X1505" s="297">
        <v>3</v>
      </c>
      <c r="Y1505" s="58"/>
      <c r="Z1505" s="58"/>
      <c r="AA1505" s="56">
        <v>1</v>
      </c>
      <c r="AB1505" s="299"/>
      <c r="AD1505" s="15" t="s">
        <v>384</v>
      </c>
      <c r="AE1505" s="15" t="s">
        <v>388</v>
      </c>
      <c r="AF1505" s="15" t="s">
        <v>389</v>
      </c>
      <c r="AG1505" s="15" t="s">
        <v>387</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f>IF(U$1529&gt;0,SUM($O1506:U1506),"")</f>
        <v>144</v>
      </c>
      <c r="I1506" s="57">
        <f>IF(V$1529&gt;0,SUM($O1506:V1506),"")</f>
        <v>160</v>
      </c>
      <c r="J1506" s="57">
        <f>IF(W$1529&gt;0,SUM($O1506:W1506),"")</f>
        <v>177</v>
      </c>
      <c r="K1506" s="57">
        <f>IF(X$1529&gt;0,SUM($O1506:X1506),"")</f>
        <v>197</v>
      </c>
      <c r="L1506" s="57" t="str">
        <f>IF(Y$1529&gt;0,SUM($O1506:Y1506),"")</f>
        <v/>
      </c>
      <c r="M1506" s="57" t="str">
        <f>IF(Z$1529&gt;0,SUM($O1506:Z1506),"")</f>
        <v/>
      </c>
      <c r="N1506" s="56">
        <v>2</v>
      </c>
      <c r="O1506" s="71">
        <v>17</v>
      </c>
      <c r="P1506" s="294">
        <v>19</v>
      </c>
      <c r="Q1506" s="294">
        <v>25</v>
      </c>
      <c r="R1506" s="71">
        <v>19</v>
      </c>
      <c r="S1506" s="95">
        <v>19</v>
      </c>
      <c r="T1506" s="71">
        <v>23</v>
      </c>
      <c r="U1506" s="112">
        <v>22</v>
      </c>
      <c r="V1506" s="297">
        <v>16</v>
      </c>
      <c r="W1506" s="112">
        <v>17</v>
      </c>
      <c r="X1506" s="71">
        <v>20</v>
      </c>
      <c r="Y1506" s="58"/>
      <c r="Z1506" s="58"/>
      <c r="AA1506" s="56">
        <v>2</v>
      </c>
      <c r="AD1506" s="15">
        <v>1</v>
      </c>
      <c r="AE1506" s="15">
        <v>4</v>
      </c>
      <c r="AF1506" s="15">
        <v>32</v>
      </c>
      <c r="AG1506" s="15">
        <v>12.5</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f>IF(U$1529&gt;0,SUM($O1507:U1507),"")</f>
        <v>25</v>
      </c>
      <c r="I1507" s="57">
        <f>IF(V$1529&gt;0,SUM($O1507:V1507),"")</f>
        <v>26</v>
      </c>
      <c r="J1507" s="57">
        <f>IF(W$1529&gt;0,SUM($O1507:W1507),"")</f>
        <v>27</v>
      </c>
      <c r="K1507" s="57">
        <f>IF(X$1529&gt;0,SUM($O1507:X1507),"")</f>
        <v>27</v>
      </c>
      <c r="L1507" s="57" t="str">
        <f>IF(Y$1529&gt;0,SUM($O1507:Y1507),"")</f>
        <v/>
      </c>
      <c r="M1507" s="57" t="str">
        <f>IF(Z$1529&gt;0,SUM($O1507:Z1507),"")</f>
        <v/>
      </c>
      <c r="N1507" s="56">
        <v>3</v>
      </c>
      <c r="O1507" s="71">
        <v>4</v>
      </c>
      <c r="P1507" s="294">
        <v>10</v>
      </c>
      <c r="Q1507" s="294">
        <v>2</v>
      </c>
      <c r="R1507" s="71">
        <v>2</v>
      </c>
      <c r="S1507" s="95">
        <v>3</v>
      </c>
      <c r="T1507" s="71">
        <v>2</v>
      </c>
      <c r="U1507" s="112">
        <v>2</v>
      </c>
      <c r="V1507" s="71">
        <v>1</v>
      </c>
      <c r="W1507" s="112">
        <v>1</v>
      </c>
      <c r="X1507" s="71">
        <v>0</v>
      </c>
      <c r="Y1507" s="58"/>
      <c r="Z1507" s="58"/>
      <c r="AA1507" s="56">
        <v>3</v>
      </c>
      <c r="AC1507" s="15"/>
      <c r="AD1507" s="15">
        <v>2</v>
      </c>
      <c r="AE1507" s="15">
        <v>26</v>
      </c>
      <c r="AF1507" s="15">
        <v>92</v>
      </c>
      <c r="AG1507" s="15">
        <v>28.3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f>IF(U$1529&gt;0,SUM($O1508:U1508),"")</f>
        <v>79</v>
      </c>
      <c r="I1508" s="57">
        <f>IF(V$1529&gt;0,SUM($O1508:V1508),"")</f>
        <v>86</v>
      </c>
      <c r="J1508" s="57">
        <f>IF(W$1529&gt;0,SUM($O1508:W1508),"")</f>
        <v>93</v>
      </c>
      <c r="K1508" s="57">
        <f>IF(X$1529&gt;0,SUM($O1508:X1508),"")</f>
        <v>102</v>
      </c>
      <c r="L1508" s="57" t="str">
        <f>IF(Y$1529&gt;0,SUM($O1508:Y1508),"")</f>
        <v/>
      </c>
      <c r="M1508" s="57" t="str">
        <f>IF(Z$1529&gt;0,SUM($O1508:Z1508),"")</f>
        <v/>
      </c>
      <c r="N1508" s="56">
        <v>4</v>
      </c>
      <c r="O1508" s="71">
        <v>8</v>
      </c>
      <c r="P1508" s="294">
        <v>10</v>
      </c>
      <c r="Q1508" s="294">
        <v>14</v>
      </c>
      <c r="R1508" s="71">
        <v>15</v>
      </c>
      <c r="S1508" s="95">
        <v>9</v>
      </c>
      <c r="T1508" s="71">
        <v>9</v>
      </c>
      <c r="U1508" s="112">
        <v>14</v>
      </c>
      <c r="V1508" s="71">
        <v>7</v>
      </c>
      <c r="W1508" s="112">
        <v>7</v>
      </c>
      <c r="X1508" s="71">
        <v>9</v>
      </c>
      <c r="Y1508" s="58"/>
      <c r="Z1508" s="58"/>
      <c r="AA1508" s="56">
        <v>4</v>
      </c>
      <c r="AD1508" s="15">
        <v>3</v>
      </c>
      <c r="AE1508" s="15">
        <v>2</v>
      </c>
      <c r="AF1508" s="15">
        <v>6</v>
      </c>
      <c r="AG1508" s="15">
        <v>33.299999999999997</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f>IF(U$1529&gt;0,SUM($O1509:U1509),"")</f>
        <v>24</v>
      </c>
      <c r="I1509" s="57">
        <f>IF(V$1529&gt;0,SUM($O1509:V1509),"")</f>
        <v>27</v>
      </c>
      <c r="J1509" s="57">
        <f>IF(W$1529&gt;0,SUM($O1509:W1509),"")</f>
        <v>29</v>
      </c>
      <c r="K1509" s="57">
        <f>IF(X$1529&gt;0,SUM($O1509:X1509),"")</f>
        <v>30</v>
      </c>
      <c r="L1509" s="57" t="str">
        <f>IF(Y$1529&gt;0,SUM($O1509:Y1509),"")</f>
        <v/>
      </c>
      <c r="M1509" s="57" t="str">
        <f>IF(Z$1529&gt;0,SUM($O1509:Z1509),"")</f>
        <v/>
      </c>
      <c r="N1509" s="56">
        <v>5</v>
      </c>
      <c r="O1509" s="71">
        <v>3</v>
      </c>
      <c r="P1509" s="294">
        <v>6</v>
      </c>
      <c r="Q1509" s="294">
        <v>3</v>
      </c>
      <c r="R1509" s="71">
        <v>3</v>
      </c>
      <c r="S1509" s="95">
        <v>2</v>
      </c>
      <c r="T1509" s="71">
        <v>3</v>
      </c>
      <c r="U1509" s="112">
        <v>4</v>
      </c>
      <c r="V1509" s="71">
        <v>3</v>
      </c>
      <c r="W1509" s="112">
        <v>2</v>
      </c>
      <c r="X1509" s="71">
        <v>1</v>
      </c>
      <c r="Y1509" s="58"/>
      <c r="Z1509" s="58"/>
      <c r="AA1509" s="56">
        <v>5</v>
      </c>
      <c r="AD1509" s="15">
        <v>4</v>
      </c>
      <c r="AE1509" s="15">
        <v>9</v>
      </c>
      <c r="AF1509" s="15">
        <v>32</v>
      </c>
      <c r="AG1509" s="15">
        <v>28.1</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f>IF(U$1529&gt;0,SUM($O1510:U1510),"")</f>
        <v>28</v>
      </c>
      <c r="I1510" s="57">
        <f>IF(V$1529&gt;0,SUM($O1510:V1510),"")</f>
        <v>29</v>
      </c>
      <c r="J1510" s="57">
        <f>IF(W$1529&gt;0,SUM($O1510:W1510),"")</f>
        <v>32</v>
      </c>
      <c r="K1510" s="57">
        <f>IF(X$1529&gt;0,SUM($O1510:X1510),"")</f>
        <v>36</v>
      </c>
      <c r="L1510" s="57" t="str">
        <f>IF(Y$1529&gt;0,SUM($O1510:Y1510),"")</f>
        <v/>
      </c>
      <c r="M1510" s="57" t="str">
        <f>IF(Z$1529&gt;0,SUM($O1510:Z1510),"")</f>
        <v/>
      </c>
      <c r="N1510" s="56">
        <v>6</v>
      </c>
      <c r="O1510" s="71">
        <v>4</v>
      </c>
      <c r="P1510" s="294">
        <v>3</v>
      </c>
      <c r="Q1510" s="294">
        <v>3</v>
      </c>
      <c r="R1510" s="71">
        <v>6</v>
      </c>
      <c r="S1510" s="95">
        <v>3</v>
      </c>
      <c r="T1510" s="71">
        <v>3</v>
      </c>
      <c r="U1510" s="112">
        <v>6</v>
      </c>
      <c r="V1510" s="71">
        <v>1</v>
      </c>
      <c r="W1510" s="112">
        <v>3</v>
      </c>
      <c r="X1510" s="71">
        <v>4</v>
      </c>
      <c r="Y1510" s="58"/>
      <c r="Z1510" s="58"/>
      <c r="AA1510" s="56">
        <v>6</v>
      </c>
      <c r="AD1510" s="15">
        <v>5</v>
      </c>
      <c r="AE1510" s="15">
        <v>3</v>
      </c>
      <c r="AF1510" s="15">
        <v>17</v>
      </c>
      <c r="AG1510" s="15">
        <v>17.600000000000001</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f>IF(U$1529&gt;0,SUM($O1511:U1511),"")</f>
        <v>19</v>
      </c>
      <c r="I1511" s="57">
        <f>IF(V$1529&gt;0,SUM($O1511:V1511),"")</f>
        <v>20</v>
      </c>
      <c r="J1511" s="57">
        <f>IF(W$1529&gt;0,SUM($O1511:W1511),"")</f>
        <v>22</v>
      </c>
      <c r="K1511" s="57">
        <f>IF(X$1529&gt;0,SUM($O1511:X1511),"")</f>
        <v>26</v>
      </c>
      <c r="L1511" s="57" t="str">
        <f>IF(Y$1529&gt;0,SUM($O1511:Y1511),"")</f>
        <v/>
      </c>
      <c r="M1511" s="57" t="str">
        <f>IF(Z$1529&gt;0,SUM($O1511:Z1511),"")</f>
        <v/>
      </c>
      <c r="N1511" s="56">
        <v>7</v>
      </c>
      <c r="O1511" s="71">
        <v>1</v>
      </c>
      <c r="P1511" s="294">
        <v>4</v>
      </c>
      <c r="Q1511" s="294">
        <v>1</v>
      </c>
      <c r="R1511" s="71">
        <v>3</v>
      </c>
      <c r="S1511" s="95">
        <v>3</v>
      </c>
      <c r="T1511" s="71">
        <v>6</v>
      </c>
      <c r="U1511" s="112">
        <v>1</v>
      </c>
      <c r="V1511" s="71">
        <v>1</v>
      </c>
      <c r="W1511" s="112">
        <v>2</v>
      </c>
      <c r="X1511" s="71">
        <v>4</v>
      </c>
      <c r="Y1511" s="58"/>
      <c r="Z1511" s="58"/>
      <c r="AA1511" s="56">
        <v>7</v>
      </c>
      <c r="AD1511" s="15">
        <v>6</v>
      </c>
      <c r="AE1511" s="15">
        <v>3</v>
      </c>
      <c r="AF1511" s="15">
        <v>10</v>
      </c>
      <c r="AG1511" s="298">
        <v>30</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f>IF(U$1529&gt;0,SUM($O1512:U1512),"")</f>
        <v>171</v>
      </c>
      <c r="I1512" s="57">
        <f>IF(V$1529&gt;0,SUM($O1512:V1512),"")</f>
        <v>185</v>
      </c>
      <c r="J1512" s="57">
        <f>IF(W$1529&gt;0,SUM($O1512:W1512),"")</f>
        <v>205</v>
      </c>
      <c r="K1512" s="57">
        <f>IF(X$1529&gt;0,SUM($O1512:X1512),"")</f>
        <v>218</v>
      </c>
      <c r="L1512" s="57" t="str">
        <f>IF(Y$1529&gt;0,SUM($O1512:Y1512),"")</f>
        <v/>
      </c>
      <c r="M1512" s="57" t="str">
        <f>IF(Z$1529&gt;0,SUM($O1512:Z1512),"")</f>
        <v/>
      </c>
      <c r="N1512" s="56">
        <v>8</v>
      </c>
      <c r="O1512" s="71">
        <v>23</v>
      </c>
      <c r="P1512" s="294">
        <v>30</v>
      </c>
      <c r="Q1512" s="294">
        <v>32</v>
      </c>
      <c r="R1512" s="71">
        <v>35</v>
      </c>
      <c r="S1512" s="95">
        <v>20</v>
      </c>
      <c r="T1512" s="71">
        <v>16</v>
      </c>
      <c r="U1512" s="112">
        <v>15</v>
      </c>
      <c r="V1512" s="71">
        <v>14</v>
      </c>
      <c r="W1512" s="112">
        <v>20</v>
      </c>
      <c r="X1512" s="71">
        <v>13</v>
      </c>
      <c r="Y1512" s="58"/>
      <c r="Z1512" s="58"/>
      <c r="AA1512" s="56">
        <v>8</v>
      </c>
      <c r="AD1512" s="15">
        <v>7</v>
      </c>
      <c r="AE1512" s="15">
        <v>6</v>
      </c>
      <c r="AF1512" s="15">
        <v>14</v>
      </c>
      <c r="AG1512" s="15">
        <v>42.9</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f>IF(U$1529&gt;0,SUM($O1513:U1513),"")</f>
        <v>34</v>
      </c>
      <c r="I1513" s="57">
        <f>IF(V$1529&gt;0,SUM($O1513:V1513),"")</f>
        <v>47</v>
      </c>
      <c r="J1513" s="57">
        <f>IF(W$1529&gt;0,SUM($O1513:W1513),"")</f>
        <v>56</v>
      </c>
      <c r="K1513" s="57">
        <f>IF(X$1529&gt;0,SUM($O1513:X1513),"")</f>
        <v>70</v>
      </c>
      <c r="L1513" s="57" t="str">
        <f>IF(Y$1529&gt;0,SUM($O1513:Y1513),"")</f>
        <v/>
      </c>
      <c r="M1513" s="57" t="str">
        <f>IF(Z$1529&gt;0,SUM($O1513:Z1513),"")</f>
        <v/>
      </c>
      <c r="N1513" s="56">
        <v>9</v>
      </c>
      <c r="O1513" s="349">
        <v>4</v>
      </c>
      <c r="P1513" s="294">
        <v>5</v>
      </c>
      <c r="Q1513" s="294">
        <v>5</v>
      </c>
      <c r="R1513" s="71">
        <v>1</v>
      </c>
      <c r="S1513" s="95">
        <v>4</v>
      </c>
      <c r="T1513" s="71">
        <v>7</v>
      </c>
      <c r="U1513" s="112">
        <v>8</v>
      </c>
      <c r="V1513" s="71">
        <v>13</v>
      </c>
      <c r="W1513" s="112">
        <v>9</v>
      </c>
      <c r="X1513" s="71">
        <v>14</v>
      </c>
      <c r="Y1513" s="58"/>
      <c r="Z1513" s="58"/>
      <c r="AA1513" s="56">
        <v>9</v>
      </c>
      <c r="AD1513" s="15">
        <v>8</v>
      </c>
      <c r="AE1513" s="15">
        <v>18</v>
      </c>
      <c r="AF1513" s="15">
        <v>79</v>
      </c>
      <c r="AG1513" s="15">
        <v>22.8</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f>IF(U$1529&gt;0,SUM($O1514:U1514),"")</f>
        <v>64</v>
      </c>
      <c r="I1514" s="57">
        <f>IF(V$1529&gt;0,SUM($O1514:V1514),"")</f>
        <v>75</v>
      </c>
      <c r="J1514" s="57">
        <f>IF(W$1529&gt;0,SUM($O1514:W1514),"")</f>
        <v>81</v>
      </c>
      <c r="K1514" s="57">
        <f>IF(X$1529&gt;0,SUM($O1514:X1514),"")</f>
        <v>91</v>
      </c>
      <c r="L1514" s="57" t="str">
        <f>IF(Y$1529&gt;0,SUM($O1514:Y1514),"")</f>
        <v/>
      </c>
      <c r="M1514" s="57" t="str">
        <f>IF(Z$1529&gt;0,SUM($O1514:Z1514),"")</f>
        <v/>
      </c>
      <c r="N1514" s="56">
        <v>10</v>
      </c>
      <c r="O1514" s="71">
        <v>4</v>
      </c>
      <c r="P1514" s="294">
        <v>15</v>
      </c>
      <c r="Q1514" s="294">
        <v>8</v>
      </c>
      <c r="R1514" s="71">
        <v>9</v>
      </c>
      <c r="S1514" s="95">
        <v>8</v>
      </c>
      <c r="T1514" s="71">
        <v>8</v>
      </c>
      <c r="U1514" s="112">
        <v>12</v>
      </c>
      <c r="V1514" s="71">
        <v>11</v>
      </c>
      <c r="W1514" s="112">
        <v>6</v>
      </c>
      <c r="X1514" s="71">
        <v>10</v>
      </c>
      <c r="Y1514" s="58"/>
      <c r="Z1514" s="58"/>
      <c r="AA1514" s="56">
        <v>10</v>
      </c>
      <c r="AD1514" s="15">
        <v>9</v>
      </c>
      <c r="AE1514" s="15">
        <v>7</v>
      </c>
      <c r="AF1514" s="15">
        <v>9</v>
      </c>
      <c r="AG1514" s="15">
        <v>77.8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f>IF(U$1529&gt;0,SUM($O1515:U1515),"")</f>
        <v>88</v>
      </c>
      <c r="I1515" s="57">
        <f>IF(V$1529&gt;0,SUM($O1515:V1515),"")</f>
        <v>97</v>
      </c>
      <c r="J1515" s="57">
        <f>IF(W$1529&gt;0,SUM($O1515:W1515),"")</f>
        <v>105</v>
      </c>
      <c r="K1515" s="57">
        <f>IF(X$1529&gt;0,SUM($O1515:X1515),"")</f>
        <v>112</v>
      </c>
      <c r="L1515" s="57" t="str">
        <f>IF(Y$1529&gt;0,SUM($O1515:Y1515),"")</f>
        <v/>
      </c>
      <c r="M1515" s="57" t="str">
        <f>IF(Z$1529&gt;0,SUM($O1515:Z1515),"")</f>
        <v/>
      </c>
      <c r="N1515" s="56">
        <v>11</v>
      </c>
      <c r="O1515" s="71">
        <v>21</v>
      </c>
      <c r="P1515" s="294">
        <v>9</v>
      </c>
      <c r="Q1515" s="294">
        <v>21</v>
      </c>
      <c r="R1515" s="71">
        <v>13</v>
      </c>
      <c r="S1515" s="95">
        <v>8</v>
      </c>
      <c r="T1515" s="71">
        <v>9</v>
      </c>
      <c r="U1515" s="112">
        <v>7</v>
      </c>
      <c r="V1515" s="71">
        <v>9</v>
      </c>
      <c r="W1515" s="112">
        <v>8</v>
      </c>
      <c r="X1515" s="71">
        <v>7</v>
      </c>
      <c r="Y1515" s="58"/>
      <c r="Z1515" s="58"/>
      <c r="AA1515" s="56">
        <v>11</v>
      </c>
      <c r="AD1515" s="15">
        <v>10</v>
      </c>
      <c r="AE1515" s="15">
        <v>10</v>
      </c>
      <c r="AF1515" s="15">
        <v>40</v>
      </c>
      <c r="AG1515" s="15">
        <v>25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f>IF(U$1529&gt;0,SUM($O1516:U1516),"")</f>
        <v>136</v>
      </c>
      <c r="I1516" s="57">
        <f>IF(V$1529&gt;0,SUM($O1516:V1516),"")</f>
        <v>153</v>
      </c>
      <c r="J1516" s="57">
        <f>IF(W$1529&gt;0,SUM($O1516:W1516),"")</f>
        <v>175</v>
      </c>
      <c r="K1516" s="57">
        <f>IF(X$1529&gt;0,SUM($O1516:X1516),"")</f>
        <v>198</v>
      </c>
      <c r="L1516" s="57" t="str">
        <f>IF(Y$1529&gt;0,SUM($O1516:Y1516),"")</f>
        <v/>
      </c>
      <c r="M1516" s="57" t="str">
        <f>IF(Z$1529&gt;0,SUM($O1516:Z1516),"")</f>
        <v/>
      </c>
      <c r="N1516" s="56">
        <v>12</v>
      </c>
      <c r="O1516" s="71">
        <v>19</v>
      </c>
      <c r="P1516" s="294">
        <v>24</v>
      </c>
      <c r="Q1516" s="294">
        <v>19</v>
      </c>
      <c r="R1516" s="71">
        <v>21</v>
      </c>
      <c r="S1516" s="95">
        <v>16</v>
      </c>
      <c r="T1516" s="71">
        <v>14</v>
      </c>
      <c r="U1516" s="112">
        <v>23</v>
      </c>
      <c r="V1516" s="71">
        <v>17</v>
      </c>
      <c r="W1516" s="112">
        <v>22</v>
      </c>
      <c r="X1516" s="71">
        <v>23</v>
      </c>
      <c r="Y1516" s="58"/>
      <c r="Z1516" s="58"/>
      <c r="AA1516" s="56">
        <v>12</v>
      </c>
      <c r="AD1516" s="15">
        <v>11</v>
      </c>
      <c r="AE1516" s="15">
        <v>11</v>
      </c>
      <c r="AF1516" s="15">
        <v>29</v>
      </c>
      <c r="AG1516" s="15">
        <v>37.9</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f>IF(U$1529&gt;0,SUM($O1517:U1517),"")</f>
        <v>150</v>
      </c>
      <c r="I1517" s="57">
        <f>IF(V$1529&gt;0,SUM($O1517:V1517),"")</f>
        <v>165</v>
      </c>
      <c r="J1517" s="57">
        <f>IF(W$1529&gt;0,SUM($O1517:W1517),"")</f>
        <v>186</v>
      </c>
      <c r="K1517" s="57">
        <f>IF(X$1529&gt;0,SUM($O1517:X1517),"")</f>
        <v>216</v>
      </c>
      <c r="L1517" s="57" t="str">
        <f>IF(Y$1529&gt;0,SUM($O1517:Y1517),"")</f>
        <v/>
      </c>
      <c r="M1517" s="57" t="str">
        <f>IF(Z$1529&gt;0,SUM($O1517:Z1517),"")</f>
        <v/>
      </c>
      <c r="N1517" s="56">
        <v>13</v>
      </c>
      <c r="O1517" s="71">
        <v>15</v>
      </c>
      <c r="P1517" s="294">
        <v>15</v>
      </c>
      <c r="Q1517" s="294">
        <v>20</v>
      </c>
      <c r="R1517" s="71">
        <v>29</v>
      </c>
      <c r="S1517" s="95">
        <v>26</v>
      </c>
      <c r="T1517" s="71">
        <v>31</v>
      </c>
      <c r="U1517" s="112">
        <v>14</v>
      </c>
      <c r="V1517" s="71">
        <v>15</v>
      </c>
      <c r="W1517" s="112">
        <v>21</v>
      </c>
      <c r="X1517" s="71">
        <v>30</v>
      </c>
      <c r="Y1517" s="58"/>
      <c r="Z1517" s="58"/>
      <c r="AA1517" s="56">
        <v>13</v>
      </c>
      <c r="AD1517" s="15">
        <v>12</v>
      </c>
      <c r="AE1517" s="15">
        <v>14</v>
      </c>
      <c r="AF1517" s="15">
        <v>59</v>
      </c>
      <c r="AG1517" s="15">
        <v>23.7</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f>IF(U$1529&gt;0,SUM($O1518:U1518),"")</f>
        <v>129</v>
      </c>
      <c r="I1518" s="57">
        <f>IF(V$1529&gt;0,SUM($O1518:V1518),"")</f>
        <v>147</v>
      </c>
      <c r="J1518" s="57">
        <f>IF(W$1529&gt;0,SUM($O1518:W1518),"")</f>
        <v>162</v>
      </c>
      <c r="K1518" s="57">
        <f>IF(X$1529&gt;0,SUM($O1518:X1518),"")</f>
        <v>172</v>
      </c>
      <c r="L1518" s="57" t="str">
        <f>IF(Y$1529&gt;0,SUM($O1518:Y1518),"")</f>
        <v/>
      </c>
      <c r="M1518" s="57" t="str">
        <f>IF(Z$1529&gt;0,SUM($O1518:Z1518),"")</f>
        <v/>
      </c>
      <c r="N1518" s="56">
        <v>14</v>
      </c>
      <c r="O1518" s="71">
        <v>16</v>
      </c>
      <c r="P1518" s="294">
        <v>20</v>
      </c>
      <c r="Q1518" s="294">
        <v>28</v>
      </c>
      <c r="R1518" s="71">
        <v>16</v>
      </c>
      <c r="S1518" s="95">
        <v>18</v>
      </c>
      <c r="T1518" s="71">
        <v>18</v>
      </c>
      <c r="U1518" s="112">
        <v>13</v>
      </c>
      <c r="V1518" s="71">
        <v>18</v>
      </c>
      <c r="W1518" s="112">
        <v>15</v>
      </c>
      <c r="X1518" s="71">
        <v>10</v>
      </c>
      <c r="Y1518" s="58"/>
      <c r="Z1518" s="58"/>
      <c r="AA1518" s="56">
        <v>14</v>
      </c>
      <c r="AD1518" s="15">
        <v>13</v>
      </c>
      <c r="AE1518" s="15">
        <v>31</v>
      </c>
      <c r="AF1518" s="15">
        <v>45</v>
      </c>
      <c r="AG1518" s="15">
        <v>68.900000000000006</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f>IF(U$1529&gt;0,SUM($O1519:U1519),"")</f>
        <v>196</v>
      </c>
      <c r="I1519" s="57">
        <f>IF(V$1529&gt;0,SUM($O1519:V1519),"")</f>
        <v>219</v>
      </c>
      <c r="J1519" s="57">
        <f>IF(W$1529&gt;0,SUM($O1519:W1519),"")</f>
        <v>241</v>
      </c>
      <c r="K1519" s="57">
        <f>IF(X$1529&gt;0,SUM($O1519:X1519),"")</f>
        <v>258</v>
      </c>
      <c r="L1519" s="57" t="str">
        <f>IF(Y$1529&gt;0,SUM($O1519:Y1519),"")</f>
        <v/>
      </c>
      <c r="M1519" s="57" t="str">
        <f>IF(Z$1529&gt;0,SUM($O1519:Z1519),"")</f>
        <v/>
      </c>
      <c r="N1519" s="56">
        <v>15</v>
      </c>
      <c r="O1519" s="71">
        <v>19</v>
      </c>
      <c r="P1519" s="294">
        <v>29</v>
      </c>
      <c r="Q1519" s="294">
        <v>42</v>
      </c>
      <c r="R1519" s="71">
        <v>23</v>
      </c>
      <c r="S1519" s="95">
        <v>34</v>
      </c>
      <c r="T1519" s="71">
        <v>26</v>
      </c>
      <c r="U1519" s="112">
        <v>23</v>
      </c>
      <c r="V1519" s="71">
        <v>23</v>
      </c>
      <c r="W1519" s="112">
        <v>22</v>
      </c>
      <c r="X1519" s="71">
        <v>17</v>
      </c>
      <c r="Y1519" s="58"/>
      <c r="Z1519" s="58"/>
      <c r="AA1519" s="56">
        <v>15</v>
      </c>
      <c r="AD1519" s="15">
        <v>14</v>
      </c>
      <c r="AE1519" s="15">
        <v>18</v>
      </c>
      <c r="AF1519" s="15">
        <v>19</v>
      </c>
      <c r="AG1519" s="15">
        <v>94.7</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f>IF(U$1529&gt;0,SUM($O1520:U1520),"")</f>
        <v>50</v>
      </c>
      <c r="I1520" s="57">
        <f>IF(V$1529&gt;0,SUM($O1520:V1520),"")</f>
        <v>56</v>
      </c>
      <c r="J1520" s="57">
        <f>IF(W$1529&gt;0,SUM($O1520:W1520),"")</f>
        <v>60</v>
      </c>
      <c r="K1520" s="57">
        <f>IF(X$1529&gt;0,SUM($O1520:X1520),"")</f>
        <v>69</v>
      </c>
      <c r="L1520" s="57" t="str">
        <f>IF(Y$1529&gt;0,SUM($O1520:Y1520),"")</f>
        <v/>
      </c>
      <c r="M1520" s="57" t="str">
        <f>IF(Z$1529&gt;0,SUM($O1520:Z1520),"")</f>
        <v/>
      </c>
      <c r="N1520" s="56">
        <v>16</v>
      </c>
      <c r="O1520" s="71">
        <v>6</v>
      </c>
      <c r="P1520" s="294">
        <v>9</v>
      </c>
      <c r="Q1520" s="294">
        <v>10</v>
      </c>
      <c r="R1520" s="71">
        <v>8</v>
      </c>
      <c r="S1520" s="95">
        <v>2</v>
      </c>
      <c r="T1520" s="71">
        <v>9</v>
      </c>
      <c r="U1520" s="112">
        <v>6</v>
      </c>
      <c r="V1520" s="71">
        <v>6</v>
      </c>
      <c r="W1520" s="112">
        <v>4</v>
      </c>
      <c r="X1520" s="71">
        <v>9</v>
      </c>
      <c r="Y1520" s="58"/>
      <c r="Z1520" s="58"/>
      <c r="AA1520" s="56">
        <v>16</v>
      </c>
      <c r="AC1520" s="83"/>
      <c r="AD1520" s="15">
        <v>15</v>
      </c>
      <c r="AE1520" s="15">
        <v>26</v>
      </c>
      <c r="AF1520" s="15">
        <v>42</v>
      </c>
      <c r="AG1520" s="15">
        <v>61.9</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f>IF(U$1529&gt;0,SUM($O1521:U1521),"")</f>
        <v>62</v>
      </c>
      <c r="I1521" s="57">
        <f>IF(V$1529&gt;0,SUM($O1521:V1521),"")</f>
        <v>69</v>
      </c>
      <c r="J1521" s="57">
        <f>IF(W$1529&gt;0,SUM($O1521:W1521),"")</f>
        <v>74</v>
      </c>
      <c r="K1521" s="57">
        <f>IF(X$1529&gt;0,SUM($O1521:X1521),"")</f>
        <v>83</v>
      </c>
      <c r="L1521" s="57" t="str">
        <f>IF(Y$1529&gt;0,SUM($O1521:Y1521),"")</f>
        <v/>
      </c>
      <c r="M1521" s="57" t="str">
        <f>IF(Z$1529&gt;0,SUM($O1521:Z1521),"")</f>
        <v/>
      </c>
      <c r="N1521" s="56">
        <v>17</v>
      </c>
      <c r="O1521" s="71">
        <v>8</v>
      </c>
      <c r="P1521" s="294">
        <v>10</v>
      </c>
      <c r="Q1521" s="294">
        <v>15</v>
      </c>
      <c r="R1521" s="71">
        <v>4</v>
      </c>
      <c r="S1521" s="95">
        <v>8</v>
      </c>
      <c r="T1521" s="71">
        <v>7</v>
      </c>
      <c r="U1521" s="112">
        <v>10</v>
      </c>
      <c r="V1521" s="71">
        <v>7</v>
      </c>
      <c r="W1521" s="112">
        <v>5</v>
      </c>
      <c r="X1521" s="71">
        <v>9</v>
      </c>
      <c r="Y1521" s="58"/>
      <c r="Z1521" s="58"/>
      <c r="AA1521" s="56">
        <v>17</v>
      </c>
      <c r="AC1521" s="83"/>
      <c r="AD1521" s="15">
        <v>16</v>
      </c>
      <c r="AE1521" s="15">
        <v>9</v>
      </c>
      <c r="AF1521" s="15">
        <v>10</v>
      </c>
      <c r="AG1521" s="15">
        <v>90</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f>IF(U$1529&gt;0,SUM($O1522:U1522),"")</f>
        <v>43</v>
      </c>
      <c r="I1522" s="57">
        <f>IF(V$1529&gt;0,SUM($O1522:V1522),"")</f>
        <v>44</v>
      </c>
      <c r="J1522" s="57">
        <f>IF(W$1529&gt;0,SUM($O1522:W1522),"")</f>
        <v>48</v>
      </c>
      <c r="K1522" s="57">
        <f>IF(X$1529&gt;0,SUM($O1522:X1522),"")</f>
        <v>50</v>
      </c>
      <c r="L1522" s="57" t="str">
        <f>IF(Y$1529&gt;0,SUM($O1522:Y1522),"")</f>
        <v/>
      </c>
      <c r="M1522" s="57" t="str">
        <f>IF(Z$1529&gt;0,SUM($O1522:Z1522),"")</f>
        <v/>
      </c>
      <c r="N1522" s="56">
        <v>18</v>
      </c>
      <c r="O1522" s="71">
        <v>5</v>
      </c>
      <c r="P1522" s="294">
        <v>7</v>
      </c>
      <c r="Q1522" s="294">
        <v>6</v>
      </c>
      <c r="R1522" s="71">
        <v>9</v>
      </c>
      <c r="S1522" s="95">
        <v>8</v>
      </c>
      <c r="T1522" s="71">
        <v>2</v>
      </c>
      <c r="U1522" s="112">
        <v>6</v>
      </c>
      <c r="V1522" s="71">
        <v>1</v>
      </c>
      <c r="W1522" s="112">
        <v>4</v>
      </c>
      <c r="X1522" s="71">
        <v>2</v>
      </c>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f>IF(U$1529&gt;0,SUM($O1523:U1523),"")</f>
        <v>17</v>
      </c>
      <c r="I1523" s="57">
        <f>IF(V$1529&gt;0,SUM($O1523:V1523),"")</f>
        <v>22</v>
      </c>
      <c r="J1523" s="57">
        <f>IF(W$1529&gt;0,SUM($O1523:W1523),"")</f>
        <v>24</v>
      </c>
      <c r="K1523" s="57">
        <f>IF(X$1529&gt;0,SUM($O1523:X1523),"")</f>
        <v>25</v>
      </c>
      <c r="L1523" s="57" t="str">
        <f>IF(Y$1529&gt;0,SUM($O1523:Y1523),"")</f>
        <v/>
      </c>
      <c r="M1523" s="57" t="str">
        <f>IF(Z$1529&gt;0,SUM($O1523:Z1523),"")</f>
        <v/>
      </c>
      <c r="N1523" s="56">
        <v>19</v>
      </c>
      <c r="O1523" s="71">
        <v>2</v>
      </c>
      <c r="P1523" s="294">
        <v>2</v>
      </c>
      <c r="Q1523" s="294">
        <v>0</v>
      </c>
      <c r="R1523" s="71">
        <v>5</v>
      </c>
      <c r="S1523" s="95">
        <v>2</v>
      </c>
      <c r="T1523" s="71">
        <v>3</v>
      </c>
      <c r="U1523" s="112">
        <v>3</v>
      </c>
      <c r="V1523" s="71">
        <v>5</v>
      </c>
      <c r="W1523" s="112">
        <v>2</v>
      </c>
      <c r="X1523" s="71">
        <v>1</v>
      </c>
      <c r="Y1523" s="58"/>
      <c r="Z1523" s="58"/>
      <c r="AA1523" s="56">
        <v>19</v>
      </c>
      <c r="AC1523" s="299"/>
      <c r="AD1523" s="15">
        <v>18</v>
      </c>
      <c r="AE1523" s="15">
        <v>2</v>
      </c>
      <c r="AF1523" s="15">
        <v>10</v>
      </c>
      <c r="AG1523" s="15">
        <v>20</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f>IF(U$1529&gt;0,SUM($O1524:U1524),"")</f>
        <v>52</v>
      </c>
      <c r="I1524" s="57">
        <f>IF(V$1529&gt;0,SUM($O1524:V1524),"")</f>
        <v>58</v>
      </c>
      <c r="J1524" s="57">
        <f>IF(W$1529&gt;0,SUM($O1524:W1524),"")</f>
        <v>65</v>
      </c>
      <c r="K1524" s="57">
        <f>IF(X$1529&gt;0,SUM($O1524:X1524),"")</f>
        <v>71</v>
      </c>
      <c r="L1524" s="57" t="str">
        <f>IF(Y$1529&gt;0,SUM($O1524:Y1524),"")</f>
        <v/>
      </c>
      <c r="M1524" s="57" t="str">
        <f>IF(Z$1529&gt;0,SUM($O1524:Z1524),"")</f>
        <v/>
      </c>
      <c r="N1524" s="56">
        <v>20</v>
      </c>
      <c r="O1524" s="71">
        <v>11</v>
      </c>
      <c r="P1524" s="294">
        <v>7</v>
      </c>
      <c r="Q1524" s="294">
        <v>6</v>
      </c>
      <c r="R1524" s="71">
        <v>7</v>
      </c>
      <c r="S1524" s="95">
        <v>7</v>
      </c>
      <c r="T1524" s="71">
        <v>7</v>
      </c>
      <c r="U1524" s="112">
        <v>7</v>
      </c>
      <c r="V1524" s="71">
        <v>6</v>
      </c>
      <c r="W1524" s="112">
        <v>7</v>
      </c>
      <c r="X1524" s="71">
        <v>6</v>
      </c>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f>IF(U$1529&gt;0,SUM($O1525:U1525),"")</f>
        <v>64</v>
      </c>
      <c r="I1525" s="57">
        <f>IF(V$1529&gt;0,SUM($O1525:V1525),"")</f>
        <v>69</v>
      </c>
      <c r="J1525" s="57">
        <f>IF(W$1529&gt;0,SUM($O1525:W1525),"")</f>
        <v>74</v>
      </c>
      <c r="K1525" s="57">
        <f>IF(X$1529&gt;0,SUM($O1525:X1525),"")</f>
        <v>80</v>
      </c>
      <c r="L1525" s="57" t="str">
        <f>IF(Y$1529&gt;0,SUM($O1525:Y1525),"")</f>
        <v/>
      </c>
      <c r="M1525" s="57" t="str">
        <f>IF(Z$1529&gt;0,SUM($O1525:Z1525),"")</f>
        <v/>
      </c>
      <c r="N1525" s="56">
        <v>21</v>
      </c>
      <c r="O1525" s="71">
        <v>8</v>
      </c>
      <c r="P1525" s="294">
        <v>6</v>
      </c>
      <c r="Q1525" s="294">
        <v>10</v>
      </c>
      <c r="R1525" s="71">
        <v>14</v>
      </c>
      <c r="S1525" s="95">
        <v>14</v>
      </c>
      <c r="T1525" s="71">
        <v>2</v>
      </c>
      <c r="U1525" s="112">
        <v>10</v>
      </c>
      <c r="V1525" s="71">
        <v>5</v>
      </c>
      <c r="W1525" s="112">
        <v>5</v>
      </c>
      <c r="X1525" s="71">
        <v>6</v>
      </c>
      <c r="Y1525" s="58"/>
      <c r="Z1525" s="58"/>
      <c r="AA1525" s="56">
        <v>21</v>
      </c>
      <c r="AC1525" s="83"/>
      <c r="AD1525" s="83">
        <v>20</v>
      </c>
      <c r="AE1525" s="83">
        <v>7</v>
      </c>
      <c r="AF1525" s="83">
        <v>24</v>
      </c>
      <c r="AG1525" s="15">
        <v>29.2</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f>IF(U$1529&gt;0,SUM($O1526:U1526),"")</f>
        <v>95</v>
      </c>
      <c r="I1526" s="57">
        <f>IF(V$1529&gt;0,SUM($O1526:V1526),"")</f>
        <v>100</v>
      </c>
      <c r="J1526" s="57">
        <f>IF(W$1529&gt;0,SUM($O1526:W1526),"")</f>
        <v>115</v>
      </c>
      <c r="K1526" s="57">
        <f>IF(X$1529&gt;0,SUM($O1526:X1526),"")</f>
        <v>132</v>
      </c>
      <c r="L1526" s="57" t="str">
        <f>IF(Y$1529&gt;0,SUM($O1526:Y1526),"")</f>
        <v/>
      </c>
      <c r="M1526" s="57" t="str">
        <f>IF(Z$1529&gt;0,SUM($O1526:Z1526),"")</f>
        <v/>
      </c>
      <c r="N1526" s="56">
        <v>22</v>
      </c>
      <c r="O1526" s="71">
        <v>11</v>
      </c>
      <c r="P1526" s="294">
        <v>12</v>
      </c>
      <c r="Q1526" s="294">
        <v>13</v>
      </c>
      <c r="R1526" s="71">
        <v>11</v>
      </c>
      <c r="S1526" s="95">
        <v>12</v>
      </c>
      <c r="T1526" s="71">
        <v>18</v>
      </c>
      <c r="U1526" s="112">
        <v>18</v>
      </c>
      <c r="V1526" s="71">
        <v>5</v>
      </c>
      <c r="W1526" s="112">
        <v>15</v>
      </c>
      <c r="X1526" s="71">
        <v>17</v>
      </c>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f>IF(U$1529&gt;0,SUM($O1527:U1527),"")</f>
        <v>74</v>
      </c>
      <c r="I1527" s="57">
        <f>IF(V$1529&gt;0,SUM($O1527:V1527),"")</f>
        <v>82</v>
      </c>
      <c r="J1527" s="57">
        <f>IF(W$1529&gt;0,SUM($O1527:W1527),"")</f>
        <v>88</v>
      </c>
      <c r="K1527" s="57">
        <f>IF(X$1529&gt;0,SUM($O1527:X1527),"")</f>
        <v>99</v>
      </c>
      <c r="L1527" s="57" t="str">
        <f>IF(Y$1529&gt;0,SUM($O1527:Y1527),"")</f>
        <v/>
      </c>
      <c r="M1527" s="57" t="str">
        <f>IF(Z$1529&gt;0,SUM($O1527:Z1527),"")</f>
        <v/>
      </c>
      <c r="N1527" s="56">
        <v>23</v>
      </c>
      <c r="O1527" s="71">
        <v>11</v>
      </c>
      <c r="P1527" s="294">
        <v>13</v>
      </c>
      <c r="Q1527" s="294">
        <v>12</v>
      </c>
      <c r="R1527" s="71">
        <v>13</v>
      </c>
      <c r="S1527" s="95">
        <v>5</v>
      </c>
      <c r="T1527" s="71">
        <v>10</v>
      </c>
      <c r="U1527" s="112">
        <v>10</v>
      </c>
      <c r="V1527" s="71">
        <v>8</v>
      </c>
      <c r="W1527" s="112">
        <v>6</v>
      </c>
      <c r="X1527" s="71">
        <v>11</v>
      </c>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f>IF(U$1529&gt;0,SUM($O1528:U1528),"")</f>
        <v>40</v>
      </c>
      <c r="I1528" s="57">
        <f>IF(V$1529&gt;0,SUM($O1528:V1528),"")</f>
        <v>44</v>
      </c>
      <c r="J1528" s="57">
        <f>IF(W$1529&gt;0,SUM($O1528:W1528),"")</f>
        <v>51</v>
      </c>
      <c r="K1528" s="57">
        <f>IF(X$1529&gt;0,SUM($O1528:X1528),"")</f>
        <v>54</v>
      </c>
      <c r="L1528" s="57" t="str">
        <f>IF(Y$1529&gt;0,SUM($O1528:Y1528),"")</f>
        <v/>
      </c>
      <c r="M1528" s="57" t="str">
        <f>IF(Z$1529&gt;0,SUM($O1528:Z1528),"")</f>
        <v/>
      </c>
      <c r="N1528" s="56">
        <v>24</v>
      </c>
      <c r="O1528" s="71">
        <v>5</v>
      </c>
      <c r="P1528" s="294">
        <v>9</v>
      </c>
      <c r="Q1528" s="294">
        <v>5</v>
      </c>
      <c r="R1528" s="71">
        <v>4</v>
      </c>
      <c r="S1528" s="95">
        <v>3</v>
      </c>
      <c r="T1528" s="71">
        <v>4</v>
      </c>
      <c r="U1528" s="112">
        <v>10</v>
      </c>
      <c r="V1528" s="71">
        <v>4</v>
      </c>
      <c r="W1528" s="112">
        <v>7</v>
      </c>
      <c r="X1528" s="71">
        <v>3</v>
      </c>
      <c r="Y1528" s="58"/>
      <c r="Z1528" s="58"/>
      <c r="AA1528" s="56">
        <v>24</v>
      </c>
      <c r="AC1528" s="83"/>
      <c r="AD1528" s="83">
        <v>23</v>
      </c>
      <c r="AE1528" s="83">
        <v>10</v>
      </c>
      <c r="AF1528" s="83">
        <v>28</v>
      </c>
      <c r="AG1528" s="15">
        <v>35.700000000000003</v>
      </c>
    </row>
    <row r="1529" spans="1:33" x14ac:dyDescent="0.2">
      <c r="A1529" s="72" t="s">
        <v>2</v>
      </c>
      <c r="B1529" s="62">
        <f>SUM(B1505:B1528)</f>
        <v>239</v>
      </c>
      <c r="C1529" s="62">
        <f t="shared" ref="C1529:M1529" si="51">SUM(C1505:C1528)</f>
        <v>528</v>
      </c>
      <c r="D1529" s="62">
        <f t="shared" si="51"/>
        <v>843</v>
      </c>
      <c r="E1529" s="62">
        <f>SUM(E1505:E1528)</f>
        <v>1128</v>
      </c>
      <c r="F1529" s="62">
        <f t="shared" si="51"/>
        <v>1367</v>
      </c>
      <c r="G1529" s="62">
        <f>SUM(G1505:G1528)</f>
        <v>1608</v>
      </c>
      <c r="H1529" s="62">
        <f t="shared" si="51"/>
        <v>1859</v>
      </c>
      <c r="I1529" s="62">
        <f t="shared" si="51"/>
        <v>2058</v>
      </c>
      <c r="J1529" s="62">
        <f t="shared" si="51"/>
        <v>2269</v>
      </c>
      <c r="K1529" s="62">
        <f t="shared" si="51"/>
        <v>2498</v>
      </c>
      <c r="L1529" s="62">
        <f t="shared" si="51"/>
        <v>0</v>
      </c>
      <c r="M1529" s="62">
        <f t="shared" si="51"/>
        <v>0</v>
      </c>
      <c r="N1529" s="72" t="s">
        <v>2</v>
      </c>
      <c r="O1529" s="62">
        <f>SUM(O1505:O1528)</f>
        <v>239</v>
      </c>
      <c r="P1529" s="62">
        <f>SUM(P1505:P1528)</f>
        <v>289</v>
      </c>
      <c r="Q1529" s="62">
        <f>SUM(Q1505:Q1528)</f>
        <v>315</v>
      </c>
      <c r="R1529" s="62">
        <v>285</v>
      </c>
      <c r="S1529" s="62">
        <f t="shared" ref="S1529:X1529" si="52">SUM(S1505:S1528)</f>
        <v>239</v>
      </c>
      <c r="T1529" s="62">
        <f t="shared" si="52"/>
        <v>241</v>
      </c>
      <c r="U1529" s="62">
        <f t="shared" si="52"/>
        <v>251</v>
      </c>
      <c r="V1529" s="62">
        <f t="shared" si="52"/>
        <v>199</v>
      </c>
      <c r="W1529" s="62">
        <f t="shared" si="52"/>
        <v>211</v>
      </c>
      <c r="X1529" s="62">
        <f t="shared" si="52"/>
        <v>229</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-2498</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f>IF(U$1559&gt;0,SUM($O1535:U1535),"")</f>
        <v>370</v>
      </c>
      <c r="I1535" s="57">
        <f>IF(V$1559&gt;0,SUM($O1535:V1535),"")</f>
        <v>397</v>
      </c>
      <c r="J1535" s="57">
        <f>IF(W$1559&gt;0,SUM($O1535:W1535),"")</f>
        <v>409</v>
      </c>
      <c r="K1535" s="57">
        <f>IF(X$1559&gt;0,SUM($O1535:X1535),"")</f>
        <v>425</v>
      </c>
      <c r="L1535" s="57" t="str">
        <f>IF(Y$1559&gt;0,SUM($O1535:Y1535),"")</f>
        <v/>
      </c>
      <c r="M1535" s="57" t="str">
        <f>IF(Z$1559&gt;0,SUM($O1535:Z1535),"")</f>
        <v/>
      </c>
      <c r="N1535" s="65">
        <v>1</v>
      </c>
      <c r="O1535" s="297">
        <v>68</v>
      </c>
      <c r="P1535" s="294">
        <v>56</v>
      </c>
      <c r="Q1535" s="294">
        <v>61</v>
      </c>
      <c r="R1535" s="297">
        <v>65</v>
      </c>
      <c r="S1535" s="70">
        <v>51</v>
      </c>
      <c r="T1535" s="297">
        <v>32</v>
      </c>
      <c r="U1535" s="295">
        <v>37</v>
      </c>
      <c r="V1535" s="71">
        <v>27</v>
      </c>
      <c r="W1535" s="295">
        <v>12</v>
      </c>
      <c r="X1535" s="297">
        <v>16</v>
      </c>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f>IF(U$1559&gt;0,SUM($O1536:U1536),"")</f>
        <v>562</v>
      </c>
      <c r="I1536" s="57">
        <f>IF(V$1559&gt;0,SUM($O1536:V1536),"")</f>
        <v>623</v>
      </c>
      <c r="J1536" s="57">
        <f>IF(W$1559&gt;0,SUM($O1536:W1536),"")</f>
        <v>682</v>
      </c>
      <c r="K1536" s="57">
        <f>IF(X$1559&gt;0,SUM($O1536:X1536),"")</f>
        <v>742</v>
      </c>
      <c r="L1536" s="57" t="str">
        <f>IF(Y$1559&gt;0,SUM($O1536:Y1536),"")</f>
        <v/>
      </c>
      <c r="M1536" s="57" t="str">
        <f>IF(Z$1559&gt;0,SUM($O1536:Z1536),"")</f>
        <v/>
      </c>
      <c r="N1536" s="65">
        <v>2</v>
      </c>
      <c r="O1536" s="71">
        <v>88</v>
      </c>
      <c r="P1536" s="294">
        <v>74</v>
      </c>
      <c r="Q1536" s="294">
        <v>71</v>
      </c>
      <c r="R1536" s="71">
        <v>66</v>
      </c>
      <c r="S1536" s="95">
        <v>91</v>
      </c>
      <c r="T1536" s="71">
        <v>91</v>
      </c>
      <c r="U1536" s="112">
        <v>81</v>
      </c>
      <c r="V1536" s="297">
        <v>61</v>
      </c>
      <c r="W1536" s="112">
        <v>59</v>
      </c>
      <c r="X1536" s="71">
        <v>60</v>
      </c>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f>IF(U$1559&gt;0,SUM($O1537:U1537),"")</f>
        <v>75</v>
      </c>
      <c r="I1537" s="57">
        <f>IF(V$1559&gt;0,SUM($O1537:V1537),"")</f>
        <v>80</v>
      </c>
      <c r="J1537" s="57">
        <f>IF(W$1559&gt;0,SUM($O1537:W1537),"")</f>
        <v>82</v>
      </c>
      <c r="K1537" s="57">
        <f>IF(X$1559&gt;0,SUM($O1537:X1537),"")</f>
        <v>91</v>
      </c>
      <c r="L1537" s="57" t="str">
        <f>IF(Y$1559&gt;0,SUM($O1537:Y1537),"")</f>
        <v/>
      </c>
      <c r="M1537" s="57" t="str">
        <f>IF(Z$1559&gt;0,SUM($O1537:Z1537),"")</f>
        <v/>
      </c>
      <c r="N1537" s="65">
        <v>3</v>
      </c>
      <c r="O1537" s="71">
        <v>17</v>
      </c>
      <c r="P1537" s="294">
        <v>24</v>
      </c>
      <c r="Q1537" s="294">
        <v>6</v>
      </c>
      <c r="R1537" s="71">
        <v>8</v>
      </c>
      <c r="S1537" s="95">
        <v>6</v>
      </c>
      <c r="T1537" s="71">
        <v>6</v>
      </c>
      <c r="U1537" s="112">
        <v>8</v>
      </c>
      <c r="V1537" s="71">
        <v>5</v>
      </c>
      <c r="W1537" s="112">
        <v>2</v>
      </c>
      <c r="X1537" s="71">
        <v>9</v>
      </c>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f>IF(U$1559&gt;0,SUM($O1538:U1538),"")</f>
        <v>250</v>
      </c>
      <c r="I1538" s="57">
        <f>IF(V$1559&gt;0,SUM($O1538:V1538),"")</f>
        <v>273</v>
      </c>
      <c r="J1538" s="57">
        <f>IF(W$1559&gt;0,SUM($O1538:W1538),"")</f>
        <v>298</v>
      </c>
      <c r="K1538" s="57">
        <f>IF(X$1559&gt;0,SUM($O1538:X1538),"")</f>
        <v>326</v>
      </c>
      <c r="L1538" s="57" t="str">
        <f>IF(Y$1559&gt;0,SUM($O1538:Y1538),"")</f>
        <v/>
      </c>
      <c r="M1538" s="57" t="str">
        <f>IF(Z$1559&gt;0,SUM($O1538:Z1538),"")</f>
        <v/>
      </c>
      <c r="N1538" s="65">
        <v>4</v>
      </c>
      <c r="O1538" s="71">
        <v>21</v>
      </c>
      <c r="P1538" s="294">
        <v>44</v>
      </c>
      <c r="Q1538" s="294">
        <v>42</v>
      </c>
      <c r="R1538" s="71">
        <v>52</v>
      </c>
      <c r="S1538" s="95">
        <v>28</v>
      </c>
      <c r="T1538" s="71">
        <v>32</v>
      </c>
      <c r="U1538" s="112">
        <v>31</v>
      </c>
      <c r="V1538" s="71">
        <v>23</v>
      </c>
      <c r="W1538" s="112">
        <v>25</v>
      </c>
      <c r="X1538" s="71">
        <v>28</v>
      </c>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f>IF(U$1559&gt;0,SUM($O1539:U1539),"")</f>
        <v>133</v>
      </c>
      <c r="I1539" s="57">
        <f>IF(V$1559&gt;0,SUM($O1539:V1539),"")</f>
        <v>146</v>
      </c>
      <c r="J1539" s="57">
        <f>IF(W$1559&gt;0,SUM($O1539:W1539),"")</f>
        <v>164</v>
      </c>
      <c r="K1539" s="57">
        <f>IF(X$1559&gt;0,SUM($O1539:X1539),"")</f>
        <v>177</v>
      </c>
      <c r="L1539" s="57" t="str">
        <f>IF(Y$1559&gt;0,SUM($O1539:Y1539),"")</f>
        <v/>
      </c>
      <c r="M1539" s="57" t="str">
        <f>IF(Z$1559&gt;0,SUM($O1539:Z1539),"")</f>
        <v/>
      </c>
      <c r="N1539" s="65">
        <v>5</v>
      </c>
      <c r="O1539" s="71">
        <v>15</v>
      </c>
      <c r="P1539" s="294">
        <v>22</v>
      </c>
      <c r="Q1539" s="294">
        <v>17</v>
      </c>
      <c r="R1539" s="71">
        <v>20</v>
      </c>
      <c r="S1539" s="95">
        <v>21</v>
      </c>
      <c r="T1539" s="71">
        <v>17</v>
      </c>
      <c r="U1539" s="112">
        <v>21</v>
      </c>
      <c r="V1539" s="71">
        <v>13</v>
      </c>
      <c r="W1539" s="112">
        <v>18</v>
      </c>
      <c r="X1539" s="71">
        <v>13</v>
      </c>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f>IF(U$1559&gt;0,SUM($O1540:U1540),"")</f>
        <v>96</v>
      </c>
      <c r="I1540" s="57">
        <f>IF(V$1559&gt;0,SUM($O1540:V1540),"")</f>
        <v>104</v>
      </c>
      <c r="J1540" s="57">
        <f>IF(W$1559&gt;0,SUM($O1540:W1540),"")</f>
        <v>112</v>
      </c>
      <c r="K1540" s="57">
        <f>IF(X$1559&gt;0,SUM($O1540:X1540),"")</f>
        <v>127</v>
      </c>
      <c r="L1540" s="57" t="str">
        <f>IF(Y$1559&gt;0,SUM($O1540:Y1540),"")</f>
        <v/>
      </c>
      <c r="M1540" s="57" t="str">
        <f>IF(Z$1559&gt;0,SUM($O1540:Z1540),"")</f>
        <v/>
      </c>
      <c r="N1540" s="65">
        <v>6</v>
      </c>
      <c r="O1540" s="71">
        <v>13</v>
      </c>
      <c r="P1540" s="294">
        <v>14</v>
      </c>
      <c r="Q1540" s="294">
        <v>12</v>
      </c>
      <c r="R1540" s="71">
        <v>17</v>
      </c>
      <c r="S1540" s="95">
        <v>15</v>
      </c>
      <c r="T1540" s="71">
        <v>10</v>
      </c>
      <c r="U1540" s="112">
        <v>15</v>
      </c>
      <c r="V1540" s="71">
        <v>8</v>
      </c>
      <c r="W1540" s="112">
        <v>8</v>
      </c>
      <c r="X1540" s="71">
        <v>15</v>
      </c>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f>IF(U$1559&gt;0,SUM($O1541:U1541),"")</f>
        <v>64</v>
      </c>
      <c r="I1541" s="57">
        <f>IF(V$1559&gt;0,SUM($O1541:V1541),"")</f>
        <v>71</v>
      </c>
      <c r="J1541" s="57">
        <f>IF(W$1559&gt;0,SUM($O1541:W1541),"")</f>
        <v>79</v>
      </c>
      <c r="K1541" s="57">
        <f>IF(X$1559&gt;0,SUM($O1541:X1541),"")</f>
        <v>92</v>
      </c>
      <c r="L1541" s="57" t="str">
        <f>IF(Y$1559&gt;0,SUM($O1541:Y1541),"")</f>
        <v/>
      </c>
      <c r="M1541" s="57" t="str">
        <f>IF(Z$1559&gt;0,SUM($O1541:Z1541),"")</f>
        <v/>
      </c>
      <c r="N1541" s="65">
        <v>7</v>
      </c>
      <c r="O1541" s="71">
        <v>7</v>
      </c>
      <c r="P1541" s="294">
        <v>9</v>
      </c>
      <c r="Q1541" s="294">
        <v>7</v>
      </c>
      <c r="R1541" s="71">
        <v>8</v>
      </c>
      <c r="S1541" s="95">
        <v>12</v>
      </c>
      <c r="T1541" s="71">
        <v>14</v>
      </c>
      <c r="U1541" s="112">
        <v>7</v>
      </c>
      <c r="V1541" s="71">
        <v>7</v>
      </c>
      <c r="W1541" s="112">
        <v>8</v>
      </c>
      <c r="X1541" s="71">
        <v>13</v>
      </c>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f>IF(U$1559&gt;0,SUM($O1542:U1542),"")</f>
        <v>719</v>
      </c>
      <c r="I1542" s="57">
        <f>IF(V$1559&gt;0,SUM($O1542:V1542),"")</f>
        <v>784</v>
      </c>
      <c r="J1542" s="57">
        <f>IF(W$1559&gt;0,SUM($O1542:W1542),"")</f>
        <v>864</v>
      </c>
      <c r="K1542" s="57">
        <f>IF(X$1559&gt;0,SUM($O1542:X1542),"")</f>
        <v>937</v>
      </c>
      <c r="L1542" s="57" t="str">
        <f>IF(Y$1559&gt;0,SUM($O1542:Y1542),"")</f>
        <v/>
      </c>
      <c r="M1542" s="57" t="str">
        <f>IF(Z$1559&gt;0,SUM($O1542:Z1542),"")</f>
        <v/>
      </c>
      <c r="N1542" s="65">
        <v>8</v>
      </c>
      <c r="O1542" s="71">
        <v>118</v>
      </c>
      <c r="P1542" s="294">
        <v>86</v>
      </c>
      <c r="Q1542" s="294">
        <v>124</v>
      </c>
      <c r="R1542" s="71">
        <v>130</v>
      </c>
      <c r="S1542" s="95">
        <v>100</v>
      </c>
      <c r="T1542" s="71">
        <v>80</v>
      </c>
      <c r="U1542" s="112">
        <v>81</v>
      </c>
      <c r="V1542" s="71">
        <v>65</v>
      </c>
      <c r="W1542" s="112">
        <v>80</v>
      </c>
      <c r="X1542" s="71">
        <v>73</v>
      </c>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f>IF(U$1559&gt;0,SUM($O1543:U1543),"")</f>
        <v>48</v>
      </c>
      <c r="I1543" s="57">
        <f>IF(V$1559&gt;0,SUM($O1543:V1543),"")</f>
        <v>63</v>
      </c>
      <c r="J1543" s="57">
        <f>IF(W$1559&gt;0,SUM($O1543:W1543),"")</f>
        <v>79</v>
      </c>
      <c r="K1543" s="57">
        <f>IF(X$1559&gt;0,SUM($O1543:X1543),"")</f>
        <v>137</v>
      </c>
      <c r="L1543" s="57" t="str">
        <f>IF(Y$1559&gt;0,SUM($O1543:Y1543),"")</f>
        <v/>
      </c>
      <c r="M1543" s="57" t="str">
        <f>IF(Z$1559&gt;0,SUM($O1543:Z1543),"")</f>
        <v/>
      </c>
      <c r="N1543" s="65">
        <v>9</v>
      </c>
      <c r="O1543" s="71">
        <v>5</v>
      </c>
      <c r="P1543" s="294">
        <v>6</v>
      </c>
      <c r="Q1543" s="294">
        <v>8</v>
      </c>
      <c r="R1543" s="71">
        <v>8</v>
      </c>
      <c r="S1543" s="95">
        <v>4</v>
      </c>
      <c r="T1543" s="71">
        <v>9</v>
      </c>
      <c r="U1543" s="112">
        <v>8</v>
      </c>
      <c r="V1543" s="71">
        <v>15</v>
      </c>
      <c r="W1543" s="112">
        <v>16</v>
      </c>
      <c r="X1543" s="71">
        <v>58</v>
      </c>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f>IF(U$1559&gt;0,SUM($O1544:U1544),"")</f>
        <v>208</v>
      </c>
      <c r="I1544" s="57">
        <f>IF(V$1559&gt;0,SUM($O1544:V1544),"")</f>
        <v>254</v>
      </c>
      <c r="J1544" s="57">
        <f>IF(W$1559&gt;0,SUM($O1544:W1544),"")</f>
        <v>279</v>
      </c>
      <c r="K1544" s="57">
        <f>IF(X$1559&gt;0,SUM($O1544:X1544),"")</f>
        <v>308</v>
      </c>
      <c r="L1544" s="57" t="str">
        <f>IF(Y$1559&gt;0,SUM($O1544:Y1544),"")</f>
        <v/>
      </c>
      <c r="M1544" s="57" t="str">
        <f>IF(Z$1559&gt;0,SUM($O1544:Z1544),"")</f>
        <v/>
      </c>
      <c r="N1544" s="65">
        <v>10</v>
      </c>
      <c r="O1544" s="71">
        <v>32</v>
      </c>
      <c r="P1544" s="294">
        <v>46</v>
      </c>
      <c r="Q1544" s="294">
        <v>23</v>
      </c>
      <c r="R1544" s="71">
        <v>10</v>
      </c>
      <c r="S1544" s="95">
        <v>8</v>
      </c>
      <c r="T1544" s="71">
        <v>40</v>
      </c>
      <c r="U1544" s="112">
        <v>49</v>
      </c>
      <c r="V1544" s="71">
        <v>46</v>
      </c>
      <c r="W1544" s="112">
        <v>25</v>
      </c>
      <c r="X1544" s="71">
        <v>29</v>
      </c>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f>IF(U$1559&gt;0,SUM($O1545:U1545),"")</f>
        <v>234</v>
      </c>
      <c r="I1545" s="57">
        <f>IF(V$1559&gt;0,SUM($O1545:V1545),"")</f>
        <v>260</v>
      </c>
      <c r="J1545" s="57">
        <f>IF(W$1559&gt;0,SUM($O1545:W1545),"")</f>
        <v>290</v>
      </c>
      <c r="K1545" s="57">
        <f>IF(X$1559&gt;0,SUM($O1545:X1545),"")</f>
        <v>317</v>
      </c>
      <c r="L1545" s="57" t="str">
        <f>IF(Y$1559&gt;0,SUM($O1545:Y1545),"")</f>
        <v/>
      </c>
      <c r="M1545" s="57" t="str">
        <f>IF(Z$1559&gt;0,SUM($O1545:Z1545),"")</f>
        <v/>
      </c>
      <c r="N1545" s="65">
        <v>11</v>
      </c>
      <c r="O1545" s="71">
        <v>57</v>
      </c>
      <c r="P1545" s="294">
        <v>21</v>
      </c>
      <c r="Q1545" s="294">
        <v>45</v>
      </c>
      <c r="R1545" s="71">
        <v>38</v>
      </c>
      <c r="S1545" s="95">
        <v>21</v>
      </c>
      <c r="T1545" s="71">
        <v>29</v>
      </c>
      <c r="U1545" s="112">
        <v>23</v>
      </c>
      <c r="V1545" s="71">
        <v>26</v>
      </c>
      <c r="W1545" s="112">
        <v>30</v>
      </c>
      <c r="X1545" s="71">
        <v>27</v>
      </c>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f>IF(U$1559&gt;0,SUM($O1546:U1546),"")</f>
        <v>447</v>
      </c>
      <c r="I1546" s="57">
        <f>IF(V$1559&gt;0,SUM($O1546:V1546),"")</f>
        <v>512</v>
      </c>
      <c r="J1546" s="57">
        <f>IF(W$1559&gt;0,SUM($O1546:W1546),"")</f>
        <v>567</v>
      </c>
      <c r="K1546" s="57">
        <f>IF(X$1559&gt;0,SUM($O1546:X1546),"")</f>
        <v>634</v>
      </c>
      <c r="L1546" s="57" t="str">
        <f>IF(Y$1559&gt;0,SUM($O1546:Y1546),"")</f>
        <v/>
      </c>
      <c r="M1546" s="57" t="str">
        <f>IF(Z$1559&gt;0,SUM($O1546:Z1546),"")</f>
        <v/>
      </c>
      <c r="N1546" s="65">
        <v>12</v>
      </c>
      <c r="O1546" s="71">
        <v>79</v>
      </c>
      <c r="P1546" s="294">
        <v>68</v>
      </c>
      <c r="Q1546" s="294">
        <v>60</v>
      </c>
      <c r="R1546" s="71">
        <v>49</v>
      </c>
      <c r="S1546" s="95">
        <v>55</v>
      </c>
      <c r="T1546" s="71">
        <v>59</v>
      </c>
      <c r="U1546" s="112">
        <v>77</v>
      </c>
      <c r="V1546" s="71">
        <v>65</v>
      </c>
      <c r="W1546" s="112">
        <v>55</v>
      </c>
      <c r="X1546" s="71">
        <v>67</v>
      </c>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f>IF(U$1559&gt;0,SUM($O1547:U1547),"")</f>
        <v>371</v>
      </c>
      <c r="I1547" s="57">
        <f>IF(V$1559&gt;0,SUM($O1547:V1547),"")</f>
        <v>402</v>
      </c>
      <c r="J1547" s="57">
        <f>IF(W$1559&gt;0,SUM($O1547:W1547),"")</f>
        <v>436</v>
      </c>
      <c r="K1547" s="57">
        <f>IF(X$1559&gt;0,SUM($O1547:X1547),"")</f>
        <v>528</v>
      </c>
      <c r="L1547" s="57" t="str">
        <f>IF(Y$1559&gt;0,SUM($O1547:Y1547),"")</f>
        <v/>
      </c>
      <c r="M1547" s="57" t="str">
        <f>IF(Z$1559&gt;0,SUM($O1547:Z1547),"")</f>
        <v/>
      </c>
      <c r="N1547" s="65">
        <v>13</v>
      </c>
      <c r="O1547" s="71">
        <v>29</v>
      </c>
      <c r="P1547" s="294">
        <v>69</v>
      </c>
      <c r="Q1547" s="294">
        <v>66</v>
      </c>
      <c r="R1547" s="71">
        <v>66</v>
      </c>
      <c r="S1547" s="95">
        <v>67</v>
      </c>
      <c r="T1547" s="71">
        <v>45</v>
      </c>
      <c r="U1547" s="112">
        <v>29</v>
      </c>
      <c r="V1547" s="71">
        <v>31</v>
      </c>
      <c r="W1547" s="112">
        <v>34</v>
      </c>
      <c r="X1547" s="71">
        <v>92</v>
      </c>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f>IF(U$1559&gt;0,SUM($O1548:U1548),"")</f>
        <v>194</v>
      </c>
      <c r="I1548" s="57">
        <f>IF(V$1559&gt;0,SUM($O1548:V1548),"")</f>
        <v>214</v>
      </c>
      <c r="J1548" s="57">
        <f>IF(W$1559&gt;0,SUM($O1548:W1548),"")</f>
        <v>234</v>
      </c>
      <c r="K1548" s="57">
        <f>IF(X$1559&gt;0,SUM($O1548:X1548),"")</f>
        <v>246</v>
      </c>
      <c r="L1548" s="57" t="str">
        <f>IF(Y$1559&gt;0,SUM($O1548:Y1548),"")</f>
        <v/>
      </c>
      <c r="M1548" s="57" t="str">
        <f>IF(Z$1559&gt;0,SUM($O1548:Z1548),"")</f>
        <v/>
      </c>
      <c r="N1548" s="65">
        <v>14</v>
      </c>
      <c r="O1548" s="71">
        <v>61</v>
      </c>
      <c r="P1548" s="294">
        <v>30</v>
      </c>
      <c r="Q1548" s="294">
        <v>29</v>
      </c>
      <c r="R1548" s="71">
        <v>19</v>
      </c>
      <c r="S1548" s="95">
        <v>22</v>
      </c>
      <c r="T1548" s="71">
        <v>19</v>
      </c>
      <c r="U1548" s="112">
        <v>14</v>
      </c>
      <c r="V1548" s="71">
        <v>20</v>
      </c>
      <c r="W1548" s="112">
        <v>20</v>
      </c>
      <c r="X1548" s="71">
        <v>12</v>
      </c>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f>IF(U$1559&gt;0,SUM($O1549:U1549),"")</f>
        <v>331</v>
      </c>
      <c r="I1549" s="57">
        <f>IF(V$1559&gt;0,SUM($O1549:V1549),"")</f>
        <v>361</v>
      </c>
      <c r="J1549" s="57">
        <f>IF(W$1559&gt;0,SUM($O1549:W1549),"")</f>
        <v>386</v>
      </c>
      <c r="K1549" s="57">
        <f>IF(X$1559&gt;0,SUM($O1549:X1549),"")</f>
        <v>410</v>
      </c>
      <c r="L1549" s="57" t="str">
        <f>IF(Y$1559&gt;0,SUM($O1549:Y1549),"")</f>
        <v/>
      </c>
      <c r="M1549" s="57" t="str">
        <f>IF(Z$1559&gt;0,SUM($O1549:Z1549),"")</f>
        <v/>
      </c>
      <c r="N1549" s="65">
        <v>15</v>
      </c>
      <c r="O1549" s="71">
        <v>20</v>
      </c>
      <c r="P1549" s="294">
        <v>60</v>
      </c>
      <c r="Q1549" s="294">
        <v>83</v>
      </c>
      <c r="R1549" s="71">
        <v>61</v>
      </c>
      <c r="S1549" s="95">
        <v>37</v>
      </c>
      <c r="T1549" s="71">
        <v>42</v>
      </c>
      <c r="U1549" s="112">
        <v>28</v>
      </c>
      <c r="V1549" s="71">
        <v>30</v>
      </c>
      <c r="W1549" s="112">
        <v>25</v>
      </c>
      <c r="X1549" s="71">
        <v>24</v>
      </c>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f>IF(U$1559&gt;0,SUM($O1550:U1550),"")</f>
        <v>58</v>
      </c>
      <c r="I1550" s="57">
        <f>IF(V$1559&gt;0,SUM($O1550:V1550),"")</f>
        <v>65</v>
      </c>
      <c r="J1550" s="57">
        <f>IF(W$1559&gt;0,SUM($O1550:W1550),"")</f>
        <v>71</v>
      </c>
      <c r="K1550" s="57">
        <f>IF(X$1559&gt;0,SUM($O1550:X1550),"")</f>
        <v>81</v>
      </c>
      <c r="L1550" s="57" t="str">
        <f>IF(Y$1559&gt;0,SUM($O1550:Y1550),"")</f>
        <v/>
      </c>
      <c r="M1550" s="57" t="str">
        <f>IF(Z$1559&gt;0,SUM($O1550:Z1550),"")</f>
        <v/>
      </c>
      <c r="N1550" s="65">
        <v>16</v>
      </c>
      <c r="O1550" s="71">
        <v>7</v>
      </c>
      <c r="P1550" s="294">
        <v>11</v>
      </c>
      <c r="Q1550" s="294">
        <v>13</v>
      </c>
      <c r="R1550" s="71">
        <v>8</v>
      </c>
      <c r="S1550" s="95">
        <v>3</v>
      </c>
      <c r="T1550" s="71">
        <v>10</v>
      </c>
      <c r="U1550" s="112">
        <v>6</v>
      </c>
      <c r="V1550" s="71">
        <v>7</v>
      </c>
      <c r="W1550" s="112">
        <v>6</v>
      </c>
      <c r="X1550" s="71">
        <v>10</v>
      </c>
      <c r="Y1550" s="58"/>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f>IF(U$1559&gt;0,SUM($O1551:U1551),"")</f>
        <v>229</v>
      </c>
      <c r="I1551" s="57">
        <f>IF(V$1559&gt;0,SUM($O1551:V1551),"")</f>
        <v>251</v>
      </c>
      <c r="J1551" s="57">
        <f>IF(W$1559&gt;0,SUM($O1551:W1551),"")</f>
        <v>276</v>
      </c>
      <c r="K1551" s="57">
        <f>IF(X$1559&gt;0,SUM($O1551:X1551),"")</f>
        <v>299</v>
      </c>
      <c r="L1551" s="57" t="str">
        <f>IF(Y$1559&gt;0,SUM($O1551:Y1551),"")</f>
        <v/>
      </c>
      <c r="M1551" s="57" t="str">
        <f>IF(Z$1559&gt;0,SUM($O1551:Z1551),"")</f>
        <v/>
      </c>
      <c r="N1551" s="65">
        <v>17</v>
      </c>
      <c r="O1551" s="71">
        <v>40</v>
      </c>
      <c r="P1551" s="294">
        <v>26</v>
      </c>
      <c r="Q1551" s="294">
        <v>40</v>
      </c>
      <c r="R1551" s="71">
        <v>34</v>
      </c>
      <c r="S1551" s="95">
        <v>27</v>
      </c>
      <c r="T1551" s="71">
        <v>30</v>
      </c>
      <c r="U1551" s="112">
        <v>32</v>
      </c>
      <c r="V1551" s="71">
        <v>22</v>
      </c>
      <c r="W1551" s="112">
        <v>25</v>
      </c>
      <c r="X1551" s="71">
        <v>23</v>
      </c>
      <c r="Y1551" s="58"/>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f>IF(U$1559&gt;0,SUM($O1552:U1552),"")</f>
        <v>140</v>
      </c>
      <c r="I1552" s="57">
        <f>IF(V$1559&gt;0,SUM($O1552:V1552),"")</f>
        <v>156</v>
      </c>
      <c r="J1552" s="57">
        <f>IF(W$1559&gt;0,SUM($O1552:W1552),"")</f>
        <v>172</v>
      </c>
      <c r="K1552" s="57">
        <f>IF(X$1559&gt;0,SUM($O1552:X1552),"")</f>
        <v>185</v>
      </c>
      <c r="L1552" s="57" t="str">
        <f>IF(Y$1559&gt;0,SUM($O1552:Y1552),"")</f>
        <v/>
      </c>
      <c r="M1552" s="57" t="str">
        <f>IF(Z$1559&gt;0,SUM($O1552:Z1552),"")</f>
        <v/>
      </c>
      <c r="N1552" s="65">
        <v>18</v>
      </c>
      <c r="O1552" s="71">
        <v>24</v>
      </c>
      <c r="P1552" s="294">
        <v>23</v>
      </c>
      <c r="Q1552" s="294">
        <v>25</v>
      </c>
      <c r="R1552" s="71">
        <v>28</v>
      </c>
      <c r="S1552" s="95">
        <v>18</v>
      </c>
      <c r="T1552" s="71">
        <v>10</v>
      </c>
      <c r="U1552" s="112">
        <v>12</v>
      </c>
      <c r="V1552" s="71">
        <v>16</v>
      </c>
      <c r="W1552" s="112">
        <v>16</v>
      </c>
      <c r="X1552" s="71">
        <v>13</v>
      </c>
      <c r="Y1552" s="58"/>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f>IF(U$1559&gt;0,SUM($O1553:U1553),"")</f>
        <v>49</v>
      </c>
      <c r="I1553" s="57">
        <f>IF(V$1559&gt;0,SUM($O1553:V1553),"")</f>
        <v>59</v>
      </c>
      <c r="J1553" s="57">
        <f>IF(W$1559&gt;0,SUM($O1553:W1553),"")</f>
        <v>64</v>
      </c>
      <c r="K1553" s="57">
        <f>IF(X$1559&gt;0,SUM($O1553:X1553),"")</f>
        <v>72</v>
      </c>
      <c r="L1553" s="57" t="str">
        <f>IF(Y$1559&gt;0,SUM($O1553:Y1553),"")</f>
        <v/>
      </c>
      <c r="M1553" s="57" t="str">
        <f>IF(Z$1559&gt;0,SUM($O1553:Z1553),"")</f>
        <v/>
      </c>
      <c r="N1553" s="65">
        <v>19</v>
      </c>
      <c r="O1553" s="71">
        <v>5</v>
      </c>
      <c r="P1553" s="294">
        <v>5</v>
      </c>
      <c r="Q1553" s="294">
        <v>5</v>
      </c>
      <c r="R1553" s="71">
        <v>13</v>
      </c>
      <c r="S1553" s="95">
        <v>6</v>
      </c>
      <c r="T1553" s="71">
        <v>7</v>
      </c>
      <c r="U1553" s="112">
        <v>8</v>
      </c>
      <c r="V1553" s="71">
        <v>10</v>
      </c>
      <c r="W1553" s="112">
        <v>5</v>
      </c>
      <c r="X1553" s="71">
        <v>8</v>
      </c>
      <c r="Y1553" s="58"/>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f>IF(U$1559&gt;0,SUM($O1554:U1554),"")</f>
        <v>147</v>
      </c>
      <c r="I1554" s="57">
        <f>IF(V$1559&gt;0,SUM($O1554:V1554),"")</f>
        <v>160</v>
      </c>
      <c r="J1554" s="57">
        <f>IF(W$1559&gt;0,SUM($O1554:W1554),"")</f>
        <v>176</v>
      </c>
      <c r="K1554" s="57">
        <f>IF(X$1559&gt;0,SUM($O1554:X1554),"")</f>
        <v>188</v>
      </c>
      <c r="L1554" s="57" t="str">
        <f>IF(Y$1559&gt;0,SUM($O1554:Y1554),"")</f>
        <v/>
      </c>
      <c r="M1554" s="57" t="str">
        <f>IF(Z$1559&gt;0,SUM($O1554:Z1554),"")</f>
        <v/>
      </c>
      <c r="N1554" s="65">
        <v>20</v>
      </c>
      <c r="O1554" s="71">
        <v>24</v>
      </c>
      <c r="P1554" s="294">
        <v>17</v>
      </c>
      <c r="Q1554" s="294">
        <v>21</v>
      </c>
      <c r="R1554" s="71">
        <v>23</v>
      </c>
      <c r="S1554" s="95">
        <v>25</v>
      </c>
      <c r="T1554" s="71">
        <v>25</v>
      </c>
      <c r="U1554" s="112">
        <v>12</v>
      </c>
      <c r="V1554" s="71">
        <v>13</v>
      </c>
      <c r="W1554" s="112">
        <v>16</v>
      </c>
      <c r="X1554" s="71">
        <v>12</v>
      </c>
      <c r="Y1554" s="58"/>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f>IF(U$1559&gt;0,SUM($O1555:U1555),"")</f>
        <v>215</v>
      </c>
      <c r="I1555" s="57">
        <f>IF(V$1559&gt;0,SUM($O1555:V1555),"")</f>
        <v>235</v>
      </c>
      <c r="J1555" s="57">
        <f>IF(W$1559&gt;0,SUM($O1555:W1555),"")</f>
        <v>253</v>
      </c>
      <c r="K1555" s="57">
        <f>IF(X$1559&gt;0,SUM($O1555:X1555),"")</f>
        <v>277</v>
      </c>
      <c r="L1555" s="57" t="str">
        <f>IF(Y$1559&gt;0,SUM($O1555:Y1555),"")</f>
        <v/>
      </c>
      <c r="M1555" s="57" t="str">
        <f>IF(Z$1559&gt;0,SUM($O1555:Z1555),"")</f>
        <v/>
      </c>
      <c r="N1555" s="65">
        <v>21</v>
      </c>
      <c r="O1555" s="71">
        <v>26</v>
      </c>
      <c r="P1555" s="294">
        <v>23</v>
      </c>
      <c r="Q1555" s="294">
        <v>28</v>
      </c>
      <c r="R1555" s="71">
        <v>39</v>
      </c>
      <c r="S1555" s="95">
        <v>38</v>
      </c>
      <c r="T1555" s="71">
        <v>30</v>
      </c>
      <c r="U1555" s="112">
        <v>31</v>
      </c>
      <c r="V1555" s="71">
        <v>20</v>
      </c>
      <c r="W1555" s="112">
        <v>18</v>
      </c>
      <c r="X1555" s="71">
        <v>24</v>
      </c>
      <c r="Y1555" s="58"/>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f>IF(U$1559&gt;0,SUM($O1556:U1556),"")</f>
        <v>127</v>
      </c>
      <c r="I1556" s="57">
        <f>IF(V$1559&gt;0,SUM($O1556:V1556),"")</f>
        <v>132</v>
      </c>
      <c r="J1556" s="57">
        <f>IF(W$1559&gt;0,SUM($O1556:W1556),"")</f>
        <v>147</v>
      </c>
      <c r="K1556" s="57">
        <f>IF(X$1559&gt;0,SUM($O1556:X1556),"")</f>
        <v>169</v>
      </c>
      <c r="L1556" s="57" t="str">
        <f>IF(Y$1559&gt;0,SUM($O1556:Y1556),"")</f>
        <v/>
      </c>
      <c r="M1556" s="57" t="str">
        <f>IF(Z$1559&gt;0,SUM($O1556:Z1556),"")</f>
        <v/>
      </c>
      <c r="N1556" s="65">
        <v>22</v>
      </c>
      <c r="O1556" s="71">
        <v>13</v>
      </c>
      <c r="P1556" s="294">
        <v>13</v>
      </c>
      <c r="Q1556" s="294">
        <v>16</v>
      </c>
      <c r="R1556" s="71">
        <v>33</v>
      </c>
      <c r="S1556" s="95">
        <v>15</v>
      </c>
      <c r="T1556" s="71">
        <v>18</v>
      </c>
      <c r="U1556" s="112">
        <v>19</v>
      </c>
      <c r="V1556" s="71">
        <v>5</v>
      </c>
      <c r="W1556" s="112">
        <v>15</v>
      </c>
      <c r="X1556" s="71">
        <v>22</v>
      </c>
      <c r="Y1556" s="58"/>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f>IF(U$1559&gt;0,SUM($O1557:U1557),"")</f>
        <v>234</v>
      </c>
      <c r="I1557" s="57">
        <f>IF(V$1559&gt;0,SUM($O1557:V1557),"")</f>
        <v>246</v>
      </c>
      <c r="J1557" s="57">
        <f>IF(W$1559&gt;0,SUM($O1557:W1557),"")</f>
        <v>263</v>
      </c>
      <c r="K1557" s="57">
        <f>IF(X$1559&gt;0,SUM($O1557:X1557),"")</f>
        <v>292</v>
      </c>
      <c r="L1557" s="57" t="str">
        <f>IF(Y$1559&gt;0,SUM($O1557:Y1557),"")</f>
        <v/>
      </c>
      <c r="M1557" s="57" t="str">
        <f>IF(Z$1559&gt;0,SUM($O1557:Z1557),"")</f>
        <v/>
      </c>
      <c r="N1557" s="65">
        <v>23</v>
      </c>
      <c r="O1557" s="71">
        <v>31</v>
      </c>
      <c r="P1557" s="294">
        <v>51</v>
      </c>
      <c r="Q1557" s="294">
        <v>27</v>
      </c>
      <c r="R1557" s="71">
        <v>23</v>
      </c>
      <c r="S1557" s="95">
        <v>50</v>
      </c>
      <c r="T1557" s="71">
        <v>29</v>
      </c>
      <c r="U1557" s="112">
        <v>23</v>
      </c>
      <c r="V1557" s="71">
        <v>12</v>
      </c>
      <c r="W1557" s="112">
        <v>17</v>
      </c>
      <c r="X1557" s="71">
        <v>29</v>
      </c>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f>IF(U$1559&gt;0,SUM($O1558:U1558),"")</f>
        <v>163</v>
      </c>
      <c r="I1558" s="57">
        <f>IF(V$1559&gt;0,SUM($O1558:V1558),"")</f>
        <v>186</v>
      </c>
      <c r="J1558" s="57">
        <f>IF(W$1559&gt;0,SUM($O1558:W1558),"")</f>
        <v>211</v>
      </c>
      <c r="K1558" s="57">
        <f>IF(X$1559&gt;0,SUM($O1558:X1558),"")</f>
        <v>219</v>
      </c>
      <c r="L1558" s="57" t="str">
        <f>IF(Y$1559&gt;0,SUM($O1558:Y1558),"")</f>
        <v/>
      </c>
      <c r="M1558" s="57" t="str">
        <f>IF(Z$1559&gt;0,SUM($O1558:Z1558),"")</f>
        <v/>
      </c>
      <c r="N1558" s="65">
        <v>24</v>
      </c>
      <c r="O1558" s="71">
        <v>25</v>
      </c>
      <c r="P1558" s="294">
        <v>34</v>
      </c>
      <c r="Q1558" s="294">
        <v>18</v>
      </c>
      <c r="R1558" s="71">
        <v>18</v>
      </c>
      <c r="S1558" s="95">
        <v>19</v>
      </c>
      <c r="T1558" s="71">
        <v>17</v>
      </c>
      <c r="U1558" s="112">
        <v>32</v>
      </c>
      <c r="V1558" s="71">
        <v>23</v>
      </c>
      <c r="W1558" s="112">
        <v>25</v>
      </c>
      <c r="X1558" s="71">
        <v>8</v>
      </c>
      <c r="Y1558" s="58"/>
      <c r="Z1558" s="58"/>
      <c r="AA1558" s="65">
        <v>24</v>
      </c>
    </row>
    <row r="1559" spans="1:256" x14ac:dyDescent="0.2">
      <c r="A1559" s="72" t="s">
        <v>2</v>
      </c>
      <c r="B1559" s="62">
        <f>SUM(B1535:B1558)</f>
        <v>825</v>
      </c>
      <c r="C1559" s="62">
        <f t="shared" ref="C1559:M1559" si="53">SUM(C1535:C1558)</f>
        <v>1657</v>
      </c>
      <c r="D1559" s="62">
        <f t="shared" si="53"/>
        <v>2504</v>
      </c>
      <c r="E1559" s="62">
        <f>SUM(E1535:E1558)</f>
        <v>3340</v>
      </c>
      <c r="F1559" s="62">
        <f t="shared" si="53"/>
        <v>4079</v>
      </c>
      <c r="G1559" s="62">
        <f>SUM(G1535:G1558)</f>
        <v>4780</v>
      </c>
      <c r="H1559" s="62">
        <f t="shared" si="53"/>
        <v>5464</v>
      </c>
      <c r="I1559" s="62">
        <f t="shared" si="53"/>
        <v>6034</v>
      </c>
      <c r="J1559" s="62">
        <f t="shared" si="53"/>
        <v>6594</v>
      </c>
      <c r="K1559" s="62">
        <f t="shared" si="53"/>
        <v>7279</v>
      </c>
      <c r="L1559" s="62">
        <f t="shared" si="53"/>
        <v>0</v>
      </c>
      <c r="M1559" s="62">
        <f t="shared" si="53"/>
        <v>0</v>
      </c>
      <c r="N1559" s="72" t="s">
        <v>2</v>
      </c>
      <c r="O1559" s="62">
        <f>SUM(O1535:O1558)</f>
        <v>825</v>
      </c>
      <c r="P1559" s="62">
        <f>SUM(P1535:P1558)</f>
        <v>832</v>
      </c>
      <c r="Q1559" s="62">
        <f>SUM(Q1535:Q1558)</f>
        <v>847</v>
      </c>
      <c r="R1559" s="62">
        <v>836</v>
      </c>
      <c r="S1559" s="62">
        <f t="shared" ref="S1559:X1559" si="54">SUM(S1535:S1558)</f>
        <v>739</v>
      </c>
      <c r="T1559" s="62">
        <f t="shared" si="54"/>
        <v>701</v>
      </c>
      <c r="U1559" s="62">
        <f t="shared" si="54"/>
        <v>684</v>
      </c>
      <c r="V1559" s="62">
        <f t="shared" si="54"/>
        <v>570</v>
      </c>
      <c r="W1559" s="62">
        <f t="shared" si="54"/>
        <v>560</v>
      </c>
      <c r="X1559" s="62">
        <f t="shared" si="54"/>
        <v>685</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t="s">
        <v>115</v>
      </c>
      <c r="C1565" s="294" t="s">
        <v>115</v>
      </c>
      <c r="D1565" s="294" t="s">
        <v>115</v>
      </c>
      <c r="E1565" s="297">
        <v>1</v>
      </c>
      <c r="F1565" s="70">
        <v>1</v>
      </c>
      <c r="G1565" s="297">
        <v>1</v>
      </c>
      <c r="H1565" s="295">
        <v>1</v>
      </c>
      <c r="I1565" s="295">
        <v>1</v>
      </c>
      <c r="J1565" s="295">
        <v>1</v>
      </c>
      <c r="K1565" s="297">
        <v>1</v>
      </c>
      <c r="L1565" s="71"/>
      <c r="M1565" s="58"/>
      <c r="N1565" s="56">
        <v>1</v>
      </c>
      <c r="O1565" s="297" t="s">
        <v>115</v>
      </c>
      <c r="P1565" s="294" t="s">
        <v>115</v>
      </c>
      <c r="Q1565" s="294" t="s">
        <v>115</v>
      </c>
      <c r="R1565" s="297">
        <v>1</v>
      </c>
      <c r="S1565" s="70" t="s">
        <v>115</v>
      </c>
      <c r="T1565" s="297" t="s">
        <v>115</v>
      </c>
      <c r="U1565" s="295" t="s">
        <v>115</v>
      </c>
      <c r="V1565" s="295">
        <v>0</v>
      </c>
      <c r="W1565" s="295" t="s">
        <v>115</v>
      </c>
      <c r="X1565" s="297" t="s">
        <v>115</v>
      </c>
      <c r="Y1565" s="71"/>
      <c r="Z1565" s="58"/>
      <c r="AA1565" s="56">
        <v>1</v>
      </c>
      <c r="AD1565" s="15" t="s">
        <v>384</v>
      </c>
      <c r="AE1565" s="15" t="s">
        <v>388</v>
      </c>
      <c r="AF1565" s="15" t="s">
        <v>389</v>
      </c>
      <c r="AG1565" s="15" t="s">
        <v>387</v>
      </c>
    </row>
    <row r="1566" spans="1:256" x14ac:dyDescent="0.2">
      <c r="A1566" s="56">
        <v>2</v>
      </c>
      <c r="B1566" s="71">
        <v>40</v>
      </c>
      <c r="C1566" s="294">
        <v>86</v>
      </c>
      <c r="D1566" s="294">
        <v>126</v>
      </c>
      <c r="E1566" s="71">
        <v>163</v>
      </c>
      <c r="F1566" s="95">
        <v>207</v>
      </c>
      <c r="G1566" s="71">
        <v>242</v>
      </c>
      <c r="H1566" s="112">
        <v>295</v>
      </c>
      <c r="I1566" s="112">
        <v>355</v>
      </c>
      <c r="J1566" s="112">
        <v>409</v>
      </c>
      <c r="K1566" s="71">
        <v>477</v>
      </c>
      <c r="L1566" s="297"/>
      <c r="M1566" s="58"/>
      <c r="N1566" s="56">
        <v>2</v>
      </c>
      <c r="O1566" s="71">
        <v>40</v>
      </c>
      <c r="P1566" s="294">
        <v>39</v>
      </c>
      <c r="Q1566" s="294">
        <v>35</v>
      </c>
      <c r="R1566" s="71">
        <v>33</v>
      </c>
      <c r="S1566" s="95">
        <v>38</v>
      </c>
      <c r="T1566" s="71">
        <v>33</v>
      </c>
      <c r="U1566" s="112">
        <v>44</v>
      </c>
      <c r="V1566" s="297">
        <v>56</v>
      </c>
      <c r="W1566" s="112">
        <v>42</v>
      </c>
      <c r="X1566" s="71">
        <v>61</v>
      </c>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v>95</v>
      </c>
      <c r="I1567" s="112">
        <v>109</v>
      </c>
      <c r="J1567" s="112">
        <v>123</v>
      </c>
      <c r="K1567" s="71">
        <v>136</v>
      </c>
      <c r="L1567" s="297"/>
      <c r="M1567" s="58"/>
      <c r="N1567" s="56">
        <v>3</v>
      </c>
      <c r="O1567" s="71">
        <v>15</v>
      </c>
      <c r="P1567" s="294">
        <v>11</v>
      </c>
      <c r="Q1567" s="294">
        <v>13</v>
      </c>
      <c r="R1567" s="71">
        <v>10</v>
      </c>
      <c r="S1567" s="95">
        <v>6</v>
      </c>
      <c r="T1567" s="71">
        <v>12</v>
      </c>
      <c r="U1567" s="112">
        <v>13</v>
      </c>
      <c r="V1567" s="297">
        <v>11</v>
      </c>
      <c r="W1567" s="112">
        <v>6</v>
      </c>
      <c r="X1567" s="71">
        <v>11</v>
      </c>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v>397</v>
      </c>
      <c r="I1568" s="112">
        <v>456</v>
      </c>
      <c r="J1568" s="112">
        <v>544</v>
      </c>
      <c r="K1568" s="71">
        <v>638</v>
      </c>
      <c r="L1568" s="440"/>
      <c r="M1568" s="58"/>
      <c r="N1568" s="56">
        <v>4</v>
      </c>
      <c r="O1568" s="71">
        <v>46</v>
      </c>
      <c r="P1568" s="294">
        <v>46</v>
      </c>
      <c r="Q1568" s="294">
        <v>42</v>
      </c>
      <c r="R1568" s="71">
        <v>56</v>
      </c>
      <c r="S1568" s="95">
        <v>58</v>
      </c>
      <c r="T1568" s="71">
        <v>50</v>
      </c>
      <c r="U1568" s="112">
        <v>53</v>
      </c>
      <c r="V1568" s="297">
        <v>41</v>
      </c>
      <c r="W1568" s="112">
        <v>64</v>
      </c>
      <c r="X1568" s="71">
        <v>71</v>
      </c>
      <c r="Y1568" s="440"/>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v>57</v>
      </c>
      <c r="I1569" s="112">
        <v>63</v>
      </c>
      <c r="J1569" s="112">
        <v>68</v>
      </c>
      <c r="K1569" s="71">
        <v>71</v>
      </c>
      <c r="L1569" s="440"/>
      <c r="M1569" s="58"/>
      <c r="N1569" s="56">
        <v>5</v>
      </c>
      <c r="O1569" s="71">
        <v>9</v>
      </c>
      <c r="P1569" s="294">
        <v>8</v>
      </c>
      <c r="Q1569" s="294">
        <v>10</v>
      </c>
      <c r="R1569" s="71">
        <v>4</v>
      </c>
      <c r="S1569" s="95">
        <v>7</v>
      </c>
      <c r="T1569" s="71">
        <v>3</v>
      </c>
      <c r="U1569" s="112">
        <v>15</v>
      </c>
      <c r="V1569" s="297">
        <v>6</v>
      </c>
      <c r="W1569" s="112">
        <v>5</v>
      </c>
      <c r="X1569" s="71">
        <v>3</v>
      </c>
      <c r="Y1569" s="440"/>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v>106</v>
      </c>
      <c r="I1570" s="112">
        <v>121</v>
      </c>
      <c r="J1570" s="112">
        <v>140</v>
      </c>
      <c r="K1570" s="71">
        <v>157</v>
      </c>
      <c r="L1570" s="440"/>
      <c r="M1570" s="58"/>
      <c r="N1570" s="56">
        <v>6</v>
      </c>
      <c r="O1570" s="71">
        <v>18</v>
      </c>
      <c r="P1570" s="294">
        <v>19</v>
      </c>
      <c r="Q1570" s="294">
        <v>8</v>
      </c>
      <c r="R1570" s="71">
        <v>6</v>
      </c>
      <c r="S1570" s="95">
        <v>15</v>
      </c>
      <c r="T1570" s="71">
        <v>11</v>
      </c>
      <c r="U1570" s="112">
        <v>17</v>
      </c>
      <c r="V1570" s="297">
        <v>10</v>
      </c>
      <c r="W1570" s="112">
        <v>12</v>
      </c>
      <c r="X1570" s="71">
        <v>9</v>
      </c>
      <c r="Y1570" s="440"/>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v>175</v>
      </c>
      <c r="I1571" s="112">
        <v>198</v>
      </c>
      <c r="J1571" s="112">
        <v>218</v>
      </c>
      <c r="K1571" s="71">
        <v>241</v>
      </c>
      <c r="L1571" s="440"/>
      <c r="M1571" s="58"/>
      <c r="N1571" s="56">
        <v>7</v>
      </c>
      <c r="O1571" s="71">
        <v>19</v>
      </c>
      <c r="P1571" s="294">
        <v>24</v>
      </c>
      <c r="Q1571" s="294">
        <v>21</v>
      </c>
      <c r="R1571" s="71">
        <v>27</v>
      </c>
      <c r="S1571" s="95">
        <v>38</v>
      </c>
      <c r="T1571" s="71">
        <v>14</v>
      </c>
      <c r="U1571" s="112">
        <v>14</v>
      </c>
      <c r="V1571" s="297">
        <v>21</v>
      </c>
      <c r="W1571" s="112">
        <v>13</v>
      </c>
      <c r="X1571" s="71">
        <v>18</v>
      </c>
      <c r="Y1571" s="440"/>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v>1798</v>
      </c>
      <c r="I1572" s="112">
        <v>1985</v>
      </c>
      <c r="J1572" s="112">
        <v>2199</v>
      </c>
      <c r="K1572" s="71">
        <v>2416</v>
      </c>
      <c r="L1572" s="440"/>
      <c r="M1572" s="58"/>
      <c r="N1572" s="56">
        <v>8</v>
      </c>
      <c r="O1572" s="71">
        <v>223</v>
      </c>
      <c r="P1572" s="294">
        <v>230</v>
      </c>
      <c r="Q1572" s="294">
        <v>281</v>
      </c>
      <c r="R1572" s="71">
        <v>262</v>
      </c>
      <c r="S1572" s="95">
        <v>189</v>
      </c>
      <c r="T1572" s="71">
        <v>155</v>
      </c>
      <c r="U1572" s="112">
        <v>170</v>
      </c>
      <c r="V1572" s="297">
        <v>147</v>
      </c>
      <c r="W1572" s="112">
        <v>152</v>
      </c>
      <c r="X1572" s="71">
        <v>160</v>
      </c>
      <c r="Y1572" s="440"/>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v>136</v>
      </c>
      <c r="I1573" s="112">
        <v>172</v>
      </c>
      <c r="J1573" s="112">
        <v>210</v>
      </c>
      <c r="K1573" s="71">
        <v>272</v>
      </c>
      <c r="L1573" s="440"/>
      <c r="M1573" s="58"/>
      <c r="N1573" s="56">
        <v>9</v>
      </c>
      <c r="O1573" s="71">
        <v>15</v>
      </c>
      <c r="P1573" s="294">
        <v>15</v>
      </c>
      <c r="Q1573" s="294">
        <v>19</v>
      </c>
      <c r="R1573" s="71">
        <v>21</v>
      </c>
      <c r="S1573" s="95">
        <v>21</v>
      </c>
      <c r="T1573" s="71">
        <v>20</v>
      </c>
      <c r="U1573" s="112">
        <v>22</v>
      </c>
      <c r="V1573" s="297">
        <v>36</v>
      </c>
      <c r="W1573" s="112">
        <v>37</v>
      </c>
      <c r="X1573" s="71">
        <v>60</v>
      </c>
      <c r="Y1573" s="440"/>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v>636</v>
      </c>
      <c r="I1574" s="112">
        <v>720</v>
      </c>
      <c r="J1574" s="112">
        <v>818</v>
      </c>
      <c r="K1574" s="71">
        <v>899</v>
      </c>
      <c r="L1574" s="440"/>
      <c r="M1574" s="58"/>
      <c r="N1574" s="56">
        <v>10</v>
      </c>
      <c r="O1574" s="71">
        <v>99</v>
      </c>
      <c r="P1574" s="294">
        <v>76</v>
      </c>
      <c r="Q1574" s="294">
        <v>79</v>
      </c>
      <c r="R1574" s="71">
        <v>76</v>
      </c>
      <c r="S1574" s="95">
        <v>69</v>
      </c>
      <c r="T1574" s="71">
        <v>79</v>
      </c>
      <c r="U1574" s="112">
        <v>111</v>
      </c>
      <c r="V1574" s="297">
        <v>74</v>
      </c>
      <c r="W1574" s="112">
        <v>78</v>
      </c>
      <c r="X1574" s="71">
        <v>68</v>
      </c>
      <c r="Y1574" s="440"/>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v>991</v>
      </c>
      <c r="I1575" s="112">
        <v>1092</v>
      </c>
      <c r="J1575" s="112">
        <v>1235</v>
      </c>
      <c r="K1575" s="71">
        <v>1361</v>
      </c>
      <c r="L1575" s="440"/>
      <c r="M1575" s="58"/>
      <c r="N1575" s="56">
        <v>11</v>
      </c>
      <c r="O1575" s="71">
        <v>122</v>
      </c>
      <c r="P1575" s="294">
        <v>97</v>
      </c>
      <c r="Q1575" s="294">
        <v>153</v>
      </c>
      <c r="R1575" s="71">
        <v>107</v>
      </c>
      <c r="S1575" s="95">
        <v>133</v>
      </c>
      <c r="T1575" s="71">
        <v>93</v>
      </c>
      <c r="U1575" s="112">
        <v>138</v>
      </c>
      <c r="V1575" s="297">
        <v>91</v>
      </c>
      <c r="W1575" s="112">
        <v>113</v>
      </c>
      <c r="X1575" s="71">
        <v>106</v>
      </c>
      <c r="Y1575" s="440"/>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v>2081</v>
      </c>
      <c r="I1576" s="112">
        <v>2340</v>
      </c>
      <c r="J1576" s="112">
        <v>2635</v>
      </c>
      <c r="K1576" s="71">
        <v>2930</v>
      </c>
      <c r="L1576" s="440"/>
      <c r="M1576" s="58"/>
      <c r="N1576" s="56">
        <v>12</v>
      </c>
      <c r="O1576" s="71">
        <v>262</v>
      </c>
      <c r="P1576" s="294">
        <v>217</v>
      </c>
      <c r="Q1576" s="294">
        <v>277</v>
      </c>
      <c r="R1576" s="71">
        <v>233</v>
      </c>
      <c r="S1576" s="95">
        <v>275</v>
      </c>
      <c r="T1576" s="71">
        <v>273</v>
      </c>
      <c r="U1576" s="112">
        <v>268</v>
      </c>
      <c r="V1576" s="297">
        <v>211</v>
      </c>
      <c r="W1576" s="112">
        <v>212</v>
      </c>
      <c r="X1576" s="71">
        <v>238</v>
      </c>
      <c r="Y1576" s="440"/>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v>1039</v>
      </c>
      <c r="I1577" s="112">
        <v>1162</v>
      </c>
      <c r="J1577" s="112">
        <v>1295</v>
      </c>
      <c r="K1577" s="71">
        <v>1428</v>
      </c>
      <c r="L1577" s="440"/>
      <c r="M1577" s="58"/>
      <c r="N1577" s="56">
        <v>13</v>
      </c>
      <c r="O1577" s="71">
        <v>149</v>
      </c>
      <c r="P1577" s="294">
        <v>134</v>
      </c>
      <c r="Q1577" s="294">
        <v>134</v>
      </c>
      <c r="R1577" s="71">
        <v>155</v>
      </c>
      <c r="S1577" s="95">
        <v>150</v>
      </c>
      <c r="T1577" s="71">
        <v>116</v>
      </c>
      <c r="U1577" s="112">
        <v>118</v>
      </c>
      <c r="V1577" s="297">
        <v>107</v>
      </c>
      <c r="W1577" s="112">
        <v>112</v>
      </c>
      <c r="X1577" s="71">
        <v>112</v>
      </c>
      <c r="Y1577" s="440"/>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v>1963</v>
      </c>
      <c r="I1578" s="112">
        <v>2194</v>
      </c>
      <c r="J1578" s="112">
        <v>2444</v>
      </c>
      <c r="K1578" s="71">
        <v>2715</v>
      </c>
      <c r="L1578" s="440"/>
      <c r="M1578" s="58"/>
      <c r="N1578" s="56">
        <v>14</v>
      </c>
      <c r="O1578" s="71">
        <v>299</v>
      </c>
      <c r="P1578" s="294">
        <v>237</v>
      </c>
      <c r="Q1578" s="294">
        <v>291</v>
      </c>
      <c r="R1578" s="71">
        <v>301</v>
      </c>
      <c r="S1578" s="95">
        <v>295</v>
      </c>
      <c r="T1578" s="71">
        <v>236</v>
      </c>
      <c r="U1578" s="112">
        <v>264</v>
      </c>
      <c r="V1578" s="297">
        <v>215</v>
      </c>
      <c r="W1578" s="112">
        <v>218</v>
      </c>
      <c r="X1578" s="71">
        <v>246</v>
      </c>
      <c r="Y1578" s="440"/>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v>2954</v>
      </c>
      <c r="I1579" s="112">
        <v>3218</v>
      </c>
      <c r="J1579" s="112">
        <v>3612</v>
      </c>
      <c r="K1579" s="71">
        <v>3963</v>
      </c>
      <c r="L1579" s="440"/>
      <c r="M1579" s="58"/>
      <c r="N1579" s="56">
        <v>15</v>
      </c>
      <c r="O1579" s="71">
        <v>338</v>
      </c>
      <c r="P1579" s="294">
        <v>343</v>
      </c>
      <c r="Q1579" s="294">
        <v>563</v>
      </c>
      <c r="R1579" s="71">
        <v>497</v>
      </c>
      <c r="S1579" s="95">
        <v>254</v>
      </c>
      <c r="T1579" s="71">
        <v>450</v>
      </c>
      <c r="U1579" s="112">
        <v>362</v>
      </c>
      <c r="V1579" s="297">
        <v>234</v>
      </c>
      <c r="W1579" s="112">
        <v>345</v>
      </c>
      <c r="X1579" s="71">
        <v>306</v>
      </c>
      <c r="Y1579" s="440"/>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v>1217</v>
      </c>
      <c r="I1580" s="112">
        <v>1363</v>
      </c>
      <c r="J1580" s="112">
        <v>1509</v>
      </c>
      <c r="K1580" s="71">
        <v>1691</v>
      </c>
      <c r="L1580" s="440"/>
      <c r="M1580" s="58"/>
      <c r="N1580" s="56">
        <v>16</v>
      </c>
      <c r="O1580" s="71">
        <v>168</v>
      </c>
      <c r="P1580" s="294">
        <v>154</v>
      </c>
      <c r="Q1580" s="294">
        <v>157</v>
      </c>
      <c r="R1580" s="71">
        <v>187</v>
      </c>
      <c r="S1580" s="95">
        <v>154</v>
      </c>
      <c r="T1580" s="71">
        <v>186</v>
      </c>
      <c r="U1580" s="112">
        <v>185</v>
      </c>
      <c r="V1580" s="297">
        <v>133</v>
      </c>
      <c r="W1580" s="112">
        <v>130</v>
      </c>
      <c r="X1580" s="71">
        <v>175</v>
      </c>
      <c r="Y1580" s="440"/>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v>1025</v>
      </c>
      <c r="I1581" s="112">
        <v>1155</v>
      </c>
      <c r="J1581" s="112">
        <v>1274</v>
      </c>
      <c r="K1581" s="71">
        <v>1391</v>
      </c>
      <c r="L1581" s="440"/>
      <c r="M1581" s="58"/>
      <c r="N1581" s="56">
        <v>17</v>
      </c>
      <c r="O1581" s="71">
        <v>129</v>
      </c>
      <c r="P1581" s="294">
        <v>114</v>
      </c>
      <c r="Q1581" s="294">
        <v>122</v>
      </c>
      <c r="R1581" s="71">
        <v>132</v>
      </c>
      <c r="S1581" s="95">
        <v>113</v>
      </c>
      <c r="T1581" s="71">
        <v>118</v>
      </c>
      <c r="U1581" s="112">
        <v>145</v>
      </c>
      <c r="V1581" s="297">
        <v>101</v>
      </c>
      <c r="W1581" s="112">
        <v>90</v>
      </c>
      <c r="X1581" s="71">
        <v>94</v>
      </c>
      <c r="Y1581" s="440"/>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v>923</v>
      </c>
      <c r="I1582" s="112">
        <v>1048</v>
      </c>
      <c r="J1582" s="112">
        <v>1171</v>
      </c>
      <c r="K1582" s="71">
        <v>1297</v>
      </c>
      <c r="L1582" s="440"/>
      <c r="M1582" s="58"/>
      <c r="N1582" s="56">
        <v>18</v>
      </c>
      <c r="O1582" s="71">
        <v>81</v>
      </c>
      <c r="P1582" s="294">
        <v>90</v>
      </c>
      <c r="Q1582" s="294">
        <v>111</v>
      </c>
      <c r="R1582" s="71">
        <v>124</v>
      </c>
      <c r="S1582" s="95">
        <v>133</v>
      </c>
      <c r="T1582" s="71">
        <v>118</v>
      </c>
      <c r="U1582" s="112">
        <v>107</v>
      </c>
      <c r="V1582" s="297">
        <v>106</v>
      </c>
      <c r="W1582" s="112">
        <v>85</v>
      </c>
      <c r="X1582" s="71">
        <v>103</v>
      </c>
      <c r="Y1582" s="440"/>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v>71</v>
      </c>
      <c r="I1583" s="112">
        <v>83</v>
      </c>
      <c r="J1583" s="112">
        <v>95</v>
      </c>
      <c r="K1583" s="71">
        <v>114</v>
      </c>
      <c r="L1583" s="440"/>
      <c r="M1583" s="58"/>
      <c r="N1583" s="56">
        <v>19</v>
      </c>
      <c r="O1583" s="71">
        <v>9</v>
      </c>
      <c r="P1583" s="294">
        <v>1</v>
      </c>
      <c r="Q1583" s="294">
        <v>7</v>
      </c>
      <c r="R1583" s="71">
        <v>10</v>
      </c>
      <c r="S1583" s="95">
        <v>11</v>
      </c>
      <c r="T1583" s="71">
        <v>15</v>
      </c>
      <c r="U1583" s="112">
        <v>5</v>
      </c>
      <c r="V1583" s="297">
        <v>9</v>
      </c>
      <c r="W1583" s="112">
        <v>8</v>
      </c>
      <c r="X1583" s="71">
        <v>14</v>
      </c>
      <c r="Y1583" s="440"/>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v>989</v>
      </c>
      <c r="I1584" s="112">
        <v>1082</v>
      </c>
      <c r="J1584" s="112">
        <v>1169</v>
      </c>
      <c r="K1584" s="71">
        <v>1228</v>
      </c>
      <c r="L1584" s="440"/>
      <c r="M1584" s="58"/>
      <c r="N1584" s="56">
        <v>20</v>
      </c>
      <c r="O1584" s="71">
        <v>82</v>
      </c>
      <c r="P1584" s="294">
        <v>79</v>
      </c>
      <c r="Q1584" s="294">
        <v>117</v>
      </c>
      <c r="R1584" s="71">
        <v>111</v>
      </c>
      <c r="S1584" s="95">
        <v>149</v>
      </c>
      <c r="T1584" s="71">
        <v>151</v>
      </c>
      <c r="U1584" s="112">
        <v>104</v>
      </c>
      <c r="V1584" s="297">
        <v>76</v>
      </c>
      <c r="W1584" s="112">
        <v>68</v>
      </c>
      <c r="X1584" s="71">
        <v>47</v>
      </c>
      <c r="Y1584" s="440"/>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v>1952</v>
      </c>
      <c r="I1585" s="112">
        <v>2163</v>
      </c>
      <c r="J1585" s="112">
        <v>2458</v>
      </c>
      <c r="K1585" s="71">
        <v>2762</v>
      </c>
      <c r="L1585" s="440"/>
      <c r="M1585" s="58"/>
      <c r="N1585" s="56">
        <v>21</v>
      </c>
      <c r="O1585" s="71">
        <v>220</v>
      </c>
      <c r="P1585" s="294">
        <v>179</v>
      </c>
      <c r="Q1585" s="294">
        <v>196</v>
      </c>
      <c r="R1585" s="71">
        <v>265</v>
      </c>
      <c r="S1585" s="95">
        <v>230</v>
      </c>
      <c r="T1585" s="71">
        <v>243</v>
      </c>
      <c r="U1585" s="112">
        <v>264</v>
      </c>
      <c r="V1585" s="297">
        <v>155</v>
      </c>
      <c r="W1585" s="112">
        <v>205</v>
      </c>
      <c r="X1585" s="71">
        <v>219</v>
      </c>
      <c r="Y1585" s="440"/>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v>3460</v>
      </c>
      <c r="I1586" s="112">
        <v>3913</v>
      </c>
      <c r="J1586" s="112">
        <v>4366</v>
      </c>
      <c r="K1586" s="71">
        <v>4838</v>
      </c>
      <c r="L1586" s="440"/>
      <c r="M1586" s="58"/>
      <c r="N1586" s="56">
        <v>22</v>
      </c>
      <c r="O1586" s="71">
        <v>518</v>
      </c>
      <c r="P1586" s="294">
        <v>387</v>
      </c>
      <c r="Q1586" s="294">
        <v>533</v>
      </c>
      <c r="R1586" s="71">
        <v>543</v>
      </c>
      <c r="S1586" s="95">
        <v>526</v>
      </c>
      <c r="T1586" s="71">
        <v>468</v>
      </c>
      <c r="U1586" s="112">
        <v>432</v>
      </c>
      <c r="V1586" s="297">
        <v>435</v>
      </c>
      <c r="W1586" s="112">
        <v>444</v>
      </c>
      <c r="X1586" s="71">
        <v>460</v>
      </c>
      <c r="Y1586" s="440"/>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v>7413</v>
      </c>
      <c r="I1587" s="112">
        <v>8423</v>
      </c>
      <c r="J1587" s="112">
        <v>9460</v>
      </c>
      <c r="K1587" s="71">
        <v>10502</v>
      </c>
      <c r="L1587" s="440"/>
      <c r="M1587" s="58"/>
      <c r="N1587" s="56">
        <v>23</v>
      </c>
      <c r="O1587" s="71">
        <v>1045</v>
      </c>
      <c r="P1587" s="294">
        <v>980</v>
      </c>
      <c r="Q1587" s="294">
        <v>1039</v>
      </c>
      <c r="R1587" s="71">
        <v>1096</v>
      </c>
      <c r="S1587" s="95">
        <v>1110</v>
      </c>
      <c r="T1587" s="71">
        <v>993</v>
      </c>
      <c r="U1587" s="112">
        <v>927</v>
      </c>
      <c r="V1587" s="297">
        <v>950</v>
      </c>
      <c r="W1587" s="112">
        <v>936</v>
      </c>
      <c r="X1587" s="71">
        <v>966</v>
      </c>
      <c r="Y1587" s="440"/>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v>11</v>
      </c>
      <c r="I1588" s="112">
        <v>12</v>
      </c>
      <c r="J1588" s="112">
        <v>15</v>
      </c>
      <c r="K1588" s="71">
        <v>16</v>
      </c>
      <c r="L1588" s="440"/>
      <c r="M1588" s="58"/>
      <c r="N1588" s="56">
        <v>24</v>
      </c>
      <c r="O1588" s="71">
        <v>2</v>
      </c>
      <c r="P1588" s="294">
        <v>1</v>
      </c>
      <c r="Q1588" s="294">
        <v>1</v>
      </c>
      <c r="R1588" s="71">
        <v>2</v>
      </c>
      <c r="S1588" s="95">
        <v>2</v>
      </c>
      <c r="T1588" s="71">
        <v>0</v>
      </c>
      <c r="U1588" s="112">
        <v>2</v>
      </c>
      <c r="V1588" s="432">
        <v>1</v>
      </c>
      <c r="W1588" s="112">
        <v>1</v>
      </c>
      <c r="X1588" s="71">
        <v>1</v>
      </c>
      <c r="Y1588" s="440"/>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3908</v>
      </c>
      <c r="C1589" s="62">
        <f>SUM(C1565:C1588)</f>
        <v>7586</v>
      </c>
      <c r="D1589" s="62">
        <f>SUM(D1565:D1588)</f>
        <v>12068</v>
      </c>
      <c r="E1589" s="62">
        <f>SUM(E1565:E1588)</f>
        <v>16797</v>
      </c>
      <c r="F1589" s="62">
        <f t="shared" ref="F1589:M1589" si="55">SUM(F1565:F1588)</f>
        <v>21233</v>
      </c>
      <c r="G1589" s="62">
        <f t="shared" si="55"/>
        <v>25222</v>
      </c>
      <c r="H1589" s="62">
        <f t="shared" si="55"/>
        <v>29785</v>
      </c>
      <c r="I1589" s="62">
        <f t="shared" si="55"/>
        <v>33428</v>
      </c>
      <c r="J1589" s="62">
        <f t="shared" si="55"/>
        <v>37468</v>
      </c>
      <c r="K1589" s="62">
        <f t="shared" si="55"/>
        <v>41544</v>
      </c>
      <c r="L1589" s="62">
        <f t="shared" si="55"/>
        <v>0</v>
      </c>
      <c r="M1589" s="62">
        <f t="shared" si="55"/>
        <v>0</v>
      </c>
      <c r="N1589" s="72" t="s">
        <v>2</v>
      </c>
      <c r="O1589" s="62">
        <f>SUM(O1565:O1588)</f>
        <v>3908</v>
      </c>
      <c r="P1589" s="62">
        <f>SUM(P1566:P1588)</f>
        <v>3481</v>
      </c>
      <c r="Q1589" s="62">
        <f>SUM(Q1566:Q1588)</f>
        <v>4209</v>
      </c>
      <c r="R1589" s="62">
        <f>SUM(R1565:R1588)</f>
        <v>4259</v>
      </c>
      <c r="S1589" s="62">
        <f t="shared" ref="S1589:Z1589" si="56">SUM(S1565:S1588)</f>
        <v>3976</v>
      </c>
      <c r="T1589" s="62">
        <f t="shared" si="56"/>
        <v>3837</v>
      </c>
      <c r="U1589" s="62">
        <f t="shared" si="56"/>
        <v>3780</v>
      </c>
      <c r="V1589" s="62">
        <f t="shared" si="56"/>
        <v>3226</v>
      </c>
      <c r="W1589" s="62">
        <f t="shared" si="56"/>
        <v>3376</v>
      </c>
      <c r="X1589" s="62">
        <f t="shared" si="56"/>
        <v>3548</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v>1</v>
      </c>
      <c r="F1595" s="70">
        <v>1</v>
      </c>
      <c r="G1595" s="297">
        <v>1</v>
      </c>
      <c r="H1595" s="295">
        <v>1</v>
      </c>
      <c r="I1595" s="295">
        <v>2</v>
      </c>
      <c r="J1595" s="295">
        <v>2</v>
      </c>
      <c r="K1595" s="297">
        <v>2</v>
      </c>
      <c r="L1595" s="15"/>
      <c r="M1595" s="58"/>
      <c r="N1595" s="65">
        <v>1</v>
      </c>
      <c r="O1595" s="297" t="s">
        <v>115</v>
      </c>
      <c r="P1595" s="294" t="s">
        <v>115</v>
      </c>
      <c r="Q1595" s="294" t="s">
        <v>115</v>
      </c>
      <c r="R1595" s="297">
        <v>1</v>
      </c>
      <c r="S1595" s="70" t="s">
        <v>115</v>
      </c>
      <c r="T1595" s="297" t="s">
        <v>115</v>
      </c>
      <c r="U1595" s="295" t="s">
        <v>115</v>
      </c>
      <c r="V1595" s="295">
        <v>1</v>
      </c>
      <c r="W1595" s="295" t="s">
        <v>115</v>
      </c>
      <c r="X1595" s="297" t="s">
        <v>115</v>
      </c>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v>635</v>
      </c>
      <c r="I1596" s="112">
        <v>751</v>
      </c>
      <c r="J1596" s="112">
        <v>846</v>
      </c>
      <c r="K1596" s="71">
        <v>967</v>
      </c>
      <c r="L1596" s="297"/>
      <c r="M1596" s="58"/>
      <c r="N1596" s="65">
        <v>2</v>
      </c>
      <c r="O1596" s="71">
        <v>107</v>
      </c>
      <c r="P1596" s="294">
        <v>89</v>
      </c>
      <c r="Q1596" s="294">
        <v>79</v>
      </c>
      <c r="R1596" s="71">
        <v>74</v>
      </c>
      <c r="S1596" s="95">
        <v>86</v>
      </c>
      <c r="T1596" s="71">
        <v>83</v>
      </c>
      <c r="U1596" s="112">
        <v>109</v>
      </c>
      <c r="V1596" s="297">
        <v>115</v>
      </c>
      <c r="W1596" s="112">
        <v>91</v>
      </c>
      <c r="X1596" s="71">
        <v>120</v>
      </c>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v>243</v>
      </c>
      <c r="I1597" s="112">
        <v>283</v>
      </c>
      <c r="J1597" s="112">
        <v>307</v>
      </c>
      <c r="K1597" s="71">
        <v>339</v>
      </c>
      <c r="L1597" s="297"/>
      <c r="M1597" s="58"/>
      <c r="N1597" s="65">
        <v>3</v>
      </c>
      <c r="O1597" s="71">
        <v>54</v>
      </c>
      <c r="P1597" s="294">
        <v>30</v>
      </c>
      <c r="Q1597" s="294">
        <v>40</v>
      </c>
      <c r="R1597" s="71">
        <v>26</v>
      </c>
      <c r="S1597" s="95">
        <v>23</v>
      </c>
      <c r="T1597" s="71">
        <v>35</v>
      </c>
      <c r="U1597" s="112">
        <v>32</v>
      </c>
      <c r="V1597" s="432">
        <v>40</v>
      </c>
      <c r="W1597" s="112">
        <v>22</v>
      </c>
      <c r="X1597" s="71">
        <v>30</v>
      </c>
      <c r="Y1597" s="439"/>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v>992</v>
      </c>
      <c r="I1598" s="112">
        <v>1141</v>
      </c>
      <c r="J1598" s="112">
        <v>1321</v>
      </c>
      <c r="K1598" s="71">
        <v>1502</v>
      </c>
      <c r="L1598" s="432"/>
      <c r="M1598" s="58"/>
      <c r="N1598" s="65">
        <v>4</v>
      </c>
      <c r="O1598" s="71">
        <v>121</v>
      </c>
      <c r="P1598" s="294">
        <v>137</v>
      </c>
      <c r="Q1598" s="294">
        <v>139</v>
      </c>
      <c r="R1598" s="71">
        <v>132</v>
      </c>
      <c r="S1598" s="95">
        <v>142</v>
      </c>
      <c r="T1598" s="71">
        <v>154</v>
      </c>
      <c r="U1598" s="112">
        <v>154</v>
      </c>
      <c r="V1598" s="432">
        <v>144</v>
      </c>
      <c r="W1598" s="112">
        <v>172</v>
      </c>
      <c r="X1598" s="71">
        <v>175</v>
      </c>
      <c r="Y1598" s="432"/>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v>110</v>
      </c>
      <c r="I1599" s="112">
        <v>118</v>
      </c>
      <c r="J1599" s="112">
        <v>131</v>
      </c>
      <c r="K1599" s="71">
        <v>138</v>
      </c>
      <c r="L1599" s="432"/>
      <c r="M1599" s="58"/>
      <c r="N1599" s="65">
        <v>5</v>
      </c>
      <c r="O1599" s="71">
        <v>16</v>
      </c>
      <c r="P1599" s="294">
        <v>15</v>
      </c>
      <c r="Q1599" s="294">
        <v>23</v>
      </c>
      <c r="R1599" s="71">
        <v>10</v>
      </c>
      <c r="S1599" s="95">
        <v>11</v>
      </c>
      <c r="T1599" s="71">
        <v>9</v>
      </c>
      <c r="U1599" s="112">
        <v>26</v>
      </c>
      <c r="V1599" s="432">
        <v>8</v>
      </c>
      <c r="W1599" s="112">
        <v>13</v>
      </c>
      <c r="X1599" s="71">
        <v>7</v>
      </c>
      <c r="Y1599" s="432"/>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v>294</v>
      </c>
      <c r="I1600" s="112">
        <v>339</v>
      </c>
      <c r="J1600" s="112">
        <v>383</v>
      </c>
      <c r="K1600" s="71">
        <v>426</v>
      </c>
      <c r="L1600" s="432"/>
      <c r="M1600" s="58"/>
      <c r="N1600" s="65">
        <v>6</v>
      </c>
      <c r="O1600" s="71">
        <v>50</v>
      </c>
      <c r="P1600" s="294">
        <v>54</v>
      </c>
      <c r="Q1600" s="294">
        <v>36</v>
      </c>
      <c r="R1600" s="71">
        <v>33</v>
      </c>
      <c r="S1600" s="95">
        <v>44</v>
      </c>
      <c r="T1600" s="71">
        <v>30</v>
      </c>
      <c r="U1600" s="112">
        <v>44</v>
      </c>
      <c r="V1600" s="432">
        <v>41</v>
      </c>
      <c r="W1600" s="112">
        <v>43</v>
      </c>
      <c r="X1600" s="71">
        <v>38</v>
      </c>
      <c r="Y1600" s="432"/>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v>313</v>
      </c>
      <c r="I1601" s="112">
        <v>354</v>
      </c>
      <c r="J1601" s="112">
        <v>387</v>
      </c>
      <c r="K1601" s="71">
        <v>428</v>
      </c>
      <c r="L1601" s="432"/>
      <c r="M1601" s="58"/>
      <c r="N1601" s="65">
        <v>7</v>
      </c>
      <c r="O1601" s="71">
        <v>49</v>
      </c>
      <c r="P1601" s="294">
        <v>34</v>
      </c>
      <c r="Q1601" s="294">
        <v>40</v>
      </c>
      <c r="R1601" s="71">
        <v>60</v>
      </c>
      <c r="S1601" s="95">
        <v>65</v>
      </c>
      <c r="T1601" s="71">
        <v>25</v>
      </c>
      <c r="U1601" s="112">
        <v>38</v>
      </c>
      <c r="V1601" s="432">
        <v>40</v>
      </c>
      <c r="W1601" s="112">
        <v>30</v>
      </c>
      <c r="X1601" s="71">
        <v>39</v>
      </c>
      <c r="Y1601" s="432"/>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v>4675</v>
      </c>
      <c r="I1602" s="112">
        <v>5181</v>
      </c>
      <c r="J1602" s="112">
        <v>5683</v>
      </c>
      <c r="K1602" s="71">
        <v>6136</v>
      </c>
      <c r="L1602" s="432"/>
      <c r="M1602" s="58"/>
      <c r="N1602" s="65">
        <v>8</v>
      </c>
      <c r="O1602" s="71">
        <v>704</v>
      </c>
      <c r="P1602" s="294">
        <v>606</v>
      </c>
      <c r="Q1602" s="294">
        <v>849</v>
      </c>
      <c r="R1602" s="71">
        <v>848</v>
      </c>
      <c r="S1602" s="95">
        <v>609</v>
      </c>
      <c r="T1602" s="71">
        <v>501</v>
      </c>
      <c r="U1602" s="112">
        <v>532</v>
      </c>
      <c r="V1602" s="432">
        <v>498</v>
      </c>
      <c r="W1602" s="112">
        <v>497</v>
      </c>
      <c r="X1602" s="71">
        <v>445</v>
      </c>
      <c r="Y1602" s="432"/>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v>163</v>
      </c>
      <c r="I1603" s="112">
        <v>206</v>
      </c>
      <c r="J1603" s="112">
        <v>269</v>
      </c>
      <c r="K1603" s="71">
        <v>483</v>
      </c>
      <c r="L1603" s="432"/>
      <c r="M1603" s="58"/>
      <c r="N1603" s="65">
        <v>9</v>
      </c>
      <c r="O1603" s="71">
        <v>20</v>
      </c>
      <c r="P1603" s="294">
        <v>18</v>
      </c>
      <c r="Q1603" s="294">
        <v>25</v>
      </c>
      <c r="R1603" s="71">
        <v>29</v>
      </c>
      <c r="S1603" s="95">
        <v>24</v>
      </c>
      <c r="T1603" s="71">
        <v>23</v>
      </c>
      <c r="U1603" s="112">
        <v>22</v>
      </c>
      <c r="V1603" s="432">
        <v>42</v>
      </c>
      <c r="W1603" s="112">
        <v>62</v>
      </c>
      <c r="X1603" s="71">
        <v>213</v>
      </c>
      <c r="Y1603" s="432"/>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v>1284</v>
      </c>
      <c r="I1604" s="112">
        <v>1486</v>
      </c>
      <c r="J1604" s="112">
        <v>1693</v>
      </c>
      <c r="K1604" s="71">
        <v>1877</v>
      </c>
      <c r="L1604" s="432"/>
      <c r="M1604" s="58"/>
      <c r="N1604" s="65">
        <v>10</v>
      </c>
      <c r="O1604" s="71">
        <v>228</v>
      </c>
      <c r="P1604" s="294">
        <v>220</v>
      </c>
      <c r="Q1604" s="294">
        <v>179</v>
      </c>
      <c r="R1604" s="71">
        <v>95</v>
      </c>
      <c r="S1604" s="95">
        <v>76</v>
      </c>
      <c r="T1604" s="71">
        <v>162</v>
      </c>
      <c r="U1604" s="112">
        <v>320</v>
      </c>
      <c r="V1604" s="432">
        <v>199</v>
      </c>
      <c r="W1604" s="112">
        <v>201</v>
      </c>
      <c r="X1604" s="71">
        <v>183</v>
      </c>
      <c r="Y1604" s="432"/>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v>1819</v>
      </c>
      <c r="I1605" s="112">
        <v>2040</v>
      </c>
      <c r="J1605" s="112">
        <v>2279</v>
      </c>
      <c r="K1605" s="71">
        <v>2510</v>
      </c>
      <c r="L1605" s="432"/>
      <c r="M1605" s="58"/>
      <c r="N1605" s="65">
        <v>11</v>
      </c>
      <c r="O1605" s="71">
        <v>247</v>
      </c>
      <c r="P1605" s="294">
        <v>207</v>
      </c>
      <c r="Q1605" s="294">
        <v>325</v>
      </c>
      <c r="R1605" s="71">
        <v>255</v>
      </c>
      <c r="S1605" s="95">
        <v>293</v>
      </c>
      <c r="T1605" s="71">
        <v>229</v>
      </c>
      <c r="U1605" s="112">
        <v>253</v>
      </c>
      <c r="V1605" s="432">
        <v>214</v>
      </c>
      <c r="W1605" s="112">
        <v>235</v>
      </c>
      <c r="X1605" s="71">
        <v>224</v>
      </c>
      <c r="Y1605" s="432"/>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v>4917</v>
      </c>
      <c r="I1606" s="112">
        <v>5535</v>
      </c>
      <c r="J1606" s="112">
        <v>6084</v>
      </c>
      <c r="K1606" s="71">
        <v>6697</v>
      </c>
      <c r="L1606" s="432"/>
      <c r="M1606" s="58"/>
      <c r="N1606" s="65">
        <v>12</v>
      </c>
      <c r="O1606" s="71">
        <v>729</v>
      </c>
      <c r="P1606" s="294">
        <v>542</v>
      </c>
      <c r="Q1606" s="294">
        <v>758</v>
      </c>
      <c r="R1606" s="71">
        <v>636</v>
      </c>
      <c r="S1606" s="95">
        <v>709</v>
      </c>
      <c r="T1606" s="71">
        <v>784</v>
      </c>
      <c r="U1606" s="112">
        <v>720</v>
      </c>
      <c r="V1606" s="432">
        <v>611</v>
      </c>
      <c r="W1606" s="112">
        <v>523</v>
      </c>
      <c r="X1606" s="71">
        <v>587</v>
      </c>
      <c r="Y1606" s="432"/>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v>2016</v>
      </c>
      <c r="I1607" s="112">
        <v>2189</v>
      </c>
      <c r="J1607" s="112">
        <v>2395</v>
      </c>
      <c r="K1607" s="71">
        <v>2731</v>
      </c>
      <c r="L1607" s="432"/>
      <c r="M1607" s="58"/>
      <c r="N1607" s="65">
        <v>13</v>
      </c>
      <c r="O1607" s="71">
        <v>239</v>
      </c>
      <c r="P1607" s="294">
        <v>260</v>
      </c>
      <c r="Q1607" s="294">
        <v>392</v>
      </c>
      <c r="R1607" s="71">
        <v>393</v>
      </c>
      <c r="S1607" s="95">
        <v>317</v>
      </c>
      <c r="T1607" s="71">
        <v>216</v>
      </c>
      <c r="U1607" s="112">
        <v>180</v>
      </c>
      <c r="V1607" s="432">
        <v>161</v>
      </c>
      <c r="W1607" s="112">
        <v>191</v>
      </c>
      <c r="X1607" s="71">
        <v>320</v>
      </c>
      <c r="Y1607" s="432"/>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v>2883</v>
      </c>
      <c r="I1608" s="112">
        <v>3300</v>
      </c>
      <c r="J1608" s="112">
        <v>3653</v>
      </c>
      <c r="K1608" s="71">
        <v>3990</v>
      </c>
      <c r="L1608" s="432"/>
      <c r="M1608" s="58"/>
      <c r="N1608" s="65">
        <v>14</v>
      </c>
      <c r="O1608" s="71">
        <v>394</v>
      </c>
      <c r="P1608" s="294">
        <v>279</v>
      </c>
      <c r="Q1608" s="294">
        <v>327</v>
      </c>
      <c r="R1608" s="71">
        <v>386</v>
      </c>
      <c r="S1608" s="95">
        <v>494</v>
      </c>
      <c r="T1608" s="71">
        <v>367</v>
      </c>
      <c r="U1608" s="112">
        <v>611</v>
      </c>
      <c r="V1608" s="432">
        <v>412</v>
      </c>
      <c r="W1608" s="112">
        <v>339</v>
      </c>
      <c r="X1608" s="71">
        <v>322</v>
      </c>
      <c r="Y1608" s="432"/>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v>5450</v>
      </c>
      <c r="I1609" s="112">
        <v>5754</v>
      </c>
      <c r="J1609" s="112">
        <v>6236</v>
      </c>
      <c r="K1609" s="71">
        <v>6690</v>
      </c>
      <c r="L1609" s="432"/>
      <c r="M1609" s="58"/>
      <c r="N1609" s="65">
        <v>15</v>
      </c>
      <c r="O1609" s="71">
        <v>380</v>
      </c>
      <c r="P1609" s="294">
        <v>597</v>
      </c>
      <c r="Q1609" s="294">
        <v>1441</v>
      </c>
      <c r="R1609" s="71">
        <v>1175</v>
      </c>
      <c r="S1609" s="95">
        <v>309</v>
      </c>
      <c r="T1609" s="71">
        <v>942</v>
      </c>
      <c r="U1609" s="112">
        <v>541</v>
      </c>
      <c r="V1609" s="432">
        <v>275</v>
      </c>
      <c r="W1609" s="112">
        <v>449</v>
      </c>
      <c r="X1609" s="71">
        <v>409</v>
      </c>
      <c r="Y1609" s="432"/>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v>1852</v>
      </c>
      <c r="I1610" s="112">
        <v>2074</v>
      </c>
      <c r="J1610" s="112">
        <v>2295</v>
      </c>
      <c r="K1610" s="71">
        <v>2573</v>
      </c>
      <c r="L1610" s="432"/>
      <c r="M1610" s="58"/>
      <c r="N1610" s="65">
        <v>16</v>
      </c>
      <c r="O1610" s="71">
        <v>289</v>
      </c>
      <c r="P1610" s="294">
        <v>246</v>
      </c>
      <c r="Q1610" s="294">
        <v>274</v>
      </c>
      <c r="R1610" s="71">
        <v>278</v>
      </c>
      <c r="S1610" s="95">
        <v>238</v>
      </c>
      <c r="T1610" s="71">
        <v>259</v>
      </c>
      <c r="U1610" s="112">
        <v>260</v>
      </c>
      <c r="V1610" s="432">
        <v>215</v>
      </c>
      <c r="W1610" s="112">
        <v>211</v>
      </c>
      <c r="X1610" s="71">
        <v>273</v>
      </c>
      <c r="Y1610" s="432"/>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v>2570</v>
      </c>
      <c r="I1611" s="112">
        <v>2845</v>
      </c>
      <c r="J1611" s="112">
        <v>3110</v>
      </c>
      <c r="K1611" s="71">
        <v>3378</v>
      </c>
      <c r="L1611" s="432"/>
      <c r="M1611" s="58"/>
      <c r="N1611" s="65">
        <v>17</v>
      </c>
      <c r="O1611" s="71">
        <v>361</v>
      </c>
      <c r="P1611" s="294">
        <v>300</v>
      </c>
      <c r="Q1611" s="294">
        <v>387</v>
      </c>
      <c r="R1611" s="71">
        <v>363</v>
      </c>
      <c r="S1611" s="95">
        <v>355</v>
      </c>
      <c r="T1611" s="71">
        <v>386</v>
      </c>
      <c r="U1611" s="112">
        <v>407</v>
      </c>
      <c r="V1611" s="432">
        <v>270</v>
      </c>
      <c r="W1611" s="112">
        <v>260</v>
      </c>
      <c r="X1611" s="71">
        <v>258</v>
      </c>
      <c r="Y1611" s="432"/>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v>2125</v>
      </c>
      <c r="I1612" s="112">
        <v>2383</v>
      </c>
      <c r="J1612" s="112">
        <v>2606</v>
      </c>
      <c r="K1612" s="71">
        <v>2907</v>
      </c>
      <c r="L1612" s="432"/>
      <c r="M1612" s="58"/>
      <c r="N1612" s="65">
        <v>18</v>
      </c>
      <c r="O1612" s="71">
        <v>242</v>
      </c>
      <c r="P1612" s="294">
        <v>252</v>
      </c>
      <c r="Q1612" s="294">
        <v>311</v>
      </c>
      <c r="R1612" s="71">
        <v>353</v>
      </c>
      <c r="S1612" s="95">
        <v>362</v>
      </c>
      <c r="T1612" s="71">
        <v>318</v>
      </c>
      <c r="U1612" s="112">
        <v>277</v>
      </c>
      <c r="V1612" s="432">
        <v>254</v>
      </c>
      <c r="W1612" s="112">
        <v>214</v>
      </c>
      <c r="X1612" s="71">
        <v>294</v>
      </c>
      <c r="Y1612" s="432"/>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v>191</v>
      </c>
      <c r="I1613" s="112">
        <v>218</v>
      </c>
      <c r="J1613" s="112">
        <v>240</v>
      </c>
      <c r="K1613" s="71">
        <v>270</v>
      </c>
      <c r="L1613" s="432"/>
      <c r="M1613" s="58"/>
      <c r="N1613" s="65">
        <v>19</v>
      </c>
      <c r="O1613" s="71">
        <v>20</v>
      </c>
      <c r="P1613" s="294">
        <v>15</v>
      </c>
      <c r="Q1613" s="294">
        <v>30</v>
      </c>
      <c r="R1613" s="71">
        <v>31</v>
      </c>
      <c r="S1613" s="95">
        <v>38</v>
      </c>
      <c r="T1613" s="71">
        <v>37</v>
      </c>
      <c r="U1613" s="112">
        <v>20</v>
      </c>
      <c r="V1613" s="432">
        <v>27</v>
      </c>
      <c r="W1613" s="112">
        <v>22</v>
      </c>
      <c r="X1613" s="71">
        <v>28</v>
      </c>
      <c r="Y1613" s="432"/>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v>2032</v>
      </c>
      <c r="I1614" s="112">
        <v>2213</v>
      </c>
      <c r="J1614" s="112">
        <v>2389</v>
      </c>
      <c r="K1614" s="71">
        <v>2516</v>
      </c>
      <c r="L1614" s="432"/>
      <c r="M1614" s="58"/>
      <c r="N1614" s="65">
        <v>20</v>
      </c>
      <c r="O1614" s="71">
        <v>263</v>
      </c>
      <c r="P1614" s="294">
        <v>253</v>
      </c>
      <c r="Q1614" s="294">
        <v>356</v>
      </c>
      <c r="R1614" s="71">
        <v>309</v>
      </c>
      <c r="S1614" s="95">
        <v>315</v>
      </c>
      <c r="T1614" s="71">
        <v>303</v>
      </c>
      <c r="U1614" s="112">
        <v>224</v>
      </c>
      <c r="V1614" s="432">
        <v>180</v>
      </c>
      <c r="W1614" s="112">
        <v>176</v>
      </c>
      <c r="X1614" s="71">
        <v>125</v>
      </c>
      <c r="Y1614" s="432"/>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v>4360</v>
      </c>
      <c r="I1615" s="112">
        <v>4813</v>
      </c>
      <c r="J1615" s="112">
        <v>5379</v>
      </c>
      <c r="K1615" s="71">
        <v>5897</v>
      </c>
      <c r="L1615" s="432"/>
      <c r="M1615" s="58"/>
      <c r="N1615" s="65">
        <v>21</v>
      </c>
      <c r="O1615" s="71">
        <v>581</v>
      </c>
      <c r="P1615" s="294">
        <v>536</v>
      </c>
      <c r="Q1615" s="294">
        <v>620</v>
      </c>
      <c r="R1615" s="71">
        <v>745</v>
      </c>
      <c r="S1615" s="95">
        <v>564</v>
      </c>
      <c r="T1615" s="71">
        <v>637</v>
      </c>
      <c r="U1615" s="112">
        <v>609</v>
      </c>
      <c r="V1615" s="432">
        <v>429</v>
      </c>
      <c r="W1615" s="112">
        <v>543</v>
      </c>
      <c r="X1615" s="71">
        <v>485</v>
      </c>
      <c r="Y1615" s="432"/>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v>4342</v>
      </c>
      <c r="I1616" s="112">
        <v>4810</v>
      </c>
      <c r="J1616" s="112">
        <v>5280</v>
      </c>
      <c r="K1616" s="71">
        <v>6554</v>
      </c>
      <c r="L1616" s="432"/>
      <c r="M1616" s="58"/>
      <c r="N1616" s="65">
        <v>22</v>
      </c>
      <c r="O1616" s="71">
        <v>543</v>
      </c>
      <c r="P1616" s="294">
        <v>479</v>
      </c>
      <c r="Q1616" s="294">
        <v>610</v>
      </c>
      <c r="R1616" s="71">
        <v>758</v>
      </c>
      <c r="S1616" s="95">
        <v>896</v>
      </c>
      <c r="T1616" s="71">
        <v>575</v>
      </c>
      <c r="U1616" s="112">
        <v>461</v>
      </c>
      <c r="V1616" s="432">
        <v>457</v>
      </c>
      <c r="W1616" s="112">
        <v>465</v>
      </c>
      <c r="X1616" s="71">
        <v>1266</v>
      </c>
      <c r="Y1616" s="432"/>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v>10689</v>
      </c>
      <c r="I1617" s="112">
        <v>12086</v>
      </c>
      <c r="J1617" s="112">
        <v>14441</v>
      </c>
      <c r="K1617" s="71">
        <v>16418</v>
      </c>
      <c r="L1617" s="432"/>
      <c r="M1617" s="58"/>
      <c r="N1617" s="65">
        <v>23</v>
      </c>
      <c r="O1617" s="71">
        <v>1394</v>
      </c>
      <c r="P1617" s="294">
        <v>1435</v>
      </c>
      <c r="Q1617" s="294">
        <v>1717</v>
      </c>
      <c r="R1617" s="71">
        <v>1648</v>
      </c>
      <c r="S1617" s="95">
        <v>1544</v>
      </c>
      <c r="T1617" s="71">
        <v>1483</v>
      </c>
      <c r="U1617" s="112">
        <v>1406</v>
      </c>
      <c r="V1617" s="432">
        <v>1364</v>
      </c>
      <c r="W1617" s="112">
        <v>2305</v>
      </c>
      <c r="X1617" s="71">
        <v>1946</v>
      </c>
      <c r="Y1617" s="432"/>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v>36</v>
      </c>
      <c r="I1618" s="112">
        <v>38</v>
      </c>
      <c r="J1618" s="112">
        <v>42</v>
      </c>
      <c r="K1618" s="71">
        <v>44</v>
      </c>
      <c r="L1618" s="432"/>
      <c r="M1618" s="58"/>
      <c r="N1618" s="65">
        <v>24</v>
      </c>
      <c r="O1618" s="71">
        <v>7</v>
      </c>
      <c r="P1618" s="294">
        <v>2</v>
      </c>
      <c r="Q1618" s="294">
        <v>2</v>
      </c>
      <c r="R1618" s="71">
        <v>8</v>
      </c>
      <c r="S1618" s="95">
        <v>4</v>
      </c>
      <c r="T1618" s="71">
        <v>5</v>
      </c>
      <c r="U1618" s="112">
        <v>8</v>
      </c>
      <c r="V1618" s="432">
        <v>2</v>
      </c>
      <c r="W1618" s="112">
        <v>4</v>
      </c>
      <c r="X1618" s="71">
        <v>2</v>
      </c>
      <c r="Y1618" s="432"/>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7038</v>
      </c>
      <c r="C1619" s="62">
        <f>SUM(C1595:C1618)</f>
        <v>13661</v>
      </c>
      <c r="D1619" s="62">
        <f>SUM(D1595:D1618)</f>
        <v>22664</v>
      </c>
      <c r="E1619" s="62">
        <f>SUM(E1595:E1618)</f>
        <v>31353</v>
      </c>
      <c r="F1619" s="62">
        <f t="shared" ref="F1619:M1619" si="57">SUM(F1595:F1618)</f>
        <v>38940</v>
      </c>
      <c r="G1619" s="62">
        <f t="shared" si="57"/>
        <v>46599</v>
      </c>
      <c r="H1619" s="62">
        <f t="shared" si="57"/>
        <v>53992</v>
      </c>
      <c r="I1619" s="62">
        <f t="shared" si="57"/>
        <v>60159</v>
      </c>
      <c r="J1619" s="62">
        <f t="shared" si="57"/>
        <v>67451</v>
      </c>
      <c r="K1619" s="62">
        <f t="shared" si="57"/>
        <v>75473</v>
      </c>
      <c r="L1619" s="62">
        <f t="shared" si="57"/>
        <v>0</v>
      </c>
      <c r="M1619" s="62">
        <f t="shared" si="57"/>
        <v>0</v>
      </c>
      <c r="N1619" s="72" t="s">
        <v>2</v>
      </c>
      <c r="O1619" s="62">
        <f>SUM(O1596:O1618)</f>
        <v>7038</v>
      </c>
      <c r="P1619" s="62">
        <f>SUM(P1596:P1618)</f>
        <v>6606</v>
      </c>
      <c r="Q1619" s="62">
        <f>SUM(Q1596:Q1618)</f>
        <v>8960</v>
      </c>
      <c r="R1619" s="62">
        <f>SUM(R1595:R1618)</f>
        <v>8646</v>
      </c>
      <c r="S1619" s="62">
        <f>SUM(S1595:S1618)</f>
        <v>7518</v>
      </c>
      <c r="T1619" s="62">
        <f t="shared" ref="T1619:Z1619" si="58">SUM(T1595:T1618)</f>
        <v>7563</v>
      </c>
      <c r="U1619" s="62">
        <f t="shared" si="58"/>
        <v>7254</v>
      </c>
      <c r="V1619" s="62">
        <f>SUM(V1595:V1618)</f>
        <v>5999</v>
      </c>
      <c r="W1619" s="62">
        <f t="shared" si="58"/>
        <v>7068</v>
      </c>
      <c r="X1619" s="62">
        <f t="shared" si="58"/>
        <v>7789</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-75473</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7">
        <v>15</v>
      </c>
      <c r="G1625" s="297">
        <v>15</v>
      </c>
      <c r="H1625" s="295">
        <v>15</v>
      </c>
      <c r="I1625" s="295">
        <v>15</v>
      </c>
      <c r="J1625" s="295">
        <v>15</v>
      </c>
      <c r="K1625" s="297">
        <v>15</v>
      </c>
      <c r="L1625" s="338"/>
      <c r="M1625" s="338"/>
      <c r="N1625" s="56">
        <v>1</v>
      </c>
      <c r="O1625" s="297" t="s">
        <v>115</v>
      </c>
      <c r="P1625" s="294" t="s">
        <v>115</v>
      </c>
      <c r="Q1625" s="294" t="s">
        <v>115</v>
      </c>
      <c r="R1625" s="297" t="s">
        <v>115</v>
      </c>
      <c r="S1625" s="70">
        <v>15</v>
      </c>
      <c r="T1625" s="297" t="s">
        <v>115</v>
      </c>
      <c r="U1625" s="295" t="s">
        <v>115</v>
      </c>
      <c r="V1625" s="295" t="s">
        <v>115</v>
      </c>
      <c r="W1625" s="295" t="s">
        <v>115</v>
      </c>
      <c r="X1625" s="297" t="s">
        <v>115</v>
      </c>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v>11.6</v>
      </c>
      <c r="I1626" s="112">
        <v>11.23</v>
      </c>
      <c r="J1626" s="112">
        <v>11.3</v>
      </c>
      <c r="K1626" s="71">
        <v>11.24</v>
      </c>
      <c r="L1626" s="338"/>
      <c r="M1626" s="338"/>
      <c r="N1626" s="56">
        <v>2</v>
      </c>
      <c r="O1626" s="71">
        <v>9.2899999999999991</v>
      </c>
      <c r="P1626" s="294">
        <v>11.19</v>
      </c>
      <c r="Q1626" s="294">
        <v>11.86</v>
      </c>
      <c r="R1626" s="71">
        <v>10.99</v>
      </c>
      <c r="S1626" s="358">
        <v>15.12</v>
      </c>
      <c r="T1626" s="71">
        <v>14.02</v>
      </c>
      <c r="U1626" s="112">
        <v>11</v>
      </c>
      <c r="V1626" s="112">
        <v>9.23</v>
      </c>
      <c r="W1626" s="112">
        <v>11.26</v>
      </c>
      <c r="X1626" s="71">
        <v>10.97</v>
      </c>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v>11.26</v>
      </c>
      <c r="I1627" s="112">
        <v>11.18</v>
      </c>
      <c r="J1627" s="112">
        <v>11.09</v>
      </c>
      <c r="K1627" s="71">
        <v>11.03</v>
      </c>
      <c r="L1627" s="338"/>
      <c r="M1627" s="338"/>
      <c r="N1627" s="56">
        <v>3</v>
      </c>
      <c r="O1627" s="71">
        <v>10.35</v>
      </c>
      <c r="P1627" s="294">
        <v>10.83</v>
      </c>
      <c r="Q1627" s="294">
        <v>11.75</v>
      </c>
      <c r="R1627" s="71">
        <v>11.47</v>
      </c>
      <c r="S1627" s="358">
        <v>11.92</v>
      </c>
      <c r="T1627" s="71">
        <v>10.94</v>
      </c>
      <c r="U1627" s="112">
        <v>11.1</v>
      </c>
      <c r="V1627" s="112">
        <v>9.2799999999999994</v>
      </c>
      <c r="W1627" s="112">
        <v>10.44</v>
      </c>
      <c r="X1627" s="71">
        <v>10.49</v>
      </c>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v>12.36</v>
      </c>
      <c r="I1628" s="112">
        <v>12.41</v>
      </c>
      <c r="J1628" s="112">
        <v>12.4</v>
      </c>
      <c r="K1628" s="71">
        <v>12.42</v>
      </c>
      <c r="L1628" s="338"/>
      <c r="M1628" s="338"/>
      <c r="N1628" s="56">
        <v>4</v>
      </c>
      <c r="O1628" s="71">
        <v>14.19</v>
      </c>
      <c r="P1628" s="294">
        <v>13.62</v>
      </c>
      <c r="Q1628" s="294">
        <v>11.05</v>
      </c>
      <c r="R1628" s="71">
        <v>12.08</v>
      </c>
      <c r="S1628" s="358">
        <v>13.11</v>
      </c>
      <c r="T1628" s="71">
        <v>12.21</v>
      </c>
      <c r="U1628" s="112">
        <v>10.9</v>
      </c>
      <c r="V1628" s="112">
        <v>13.28</v>
      </c>
      <c r="W1628" s="112">
        <v>12.64</v>
      </c>
      <c r="X1628" s="71">
        <v>12.88</v>
      </c>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8.85</v>
      </c>
      <c r="D1629" s="294">
        <v>9.23</v>
      </c>
      <c r="E1629" s="71">
        <v>9.68</v>
      </c>
      <c r="F1629" s="358">
        <v>10.74</v>
      </c>
      <c r="G1629" s="71">
        <v>10.039999999999999</v>
      </c>
      <c r="H1629" s="112">
        <v>10.039999999999999</v>
      </c>
      <c r="I1629" s="112">
        <v>10.039999999999999</v>
      </c>
      <c r="J1629" s="112">
        <v>9.9499999999999993</v>
      </c>
      <c r="K1629" s="71">
        <v>9.9499999999999993</v>
      </c>
      <c r="L1629" s="338"/>
      <c r="M1629" s="338"/>
      <c r="N1629" s="56">
        <v>5</v>
      </c>
      <c r="O1629" s="71" t="s">
        <v>115</v>
      </c>
      <c r="P1629" s="294">
        <v>8.85</v>
      </c>
      <c r="Q1629" s="294">
        <v>10</v>
      </c>
      <c r="R1629" s="71">
        <v>11</v>
      </c>
      <c r="S1629" s="358">
        <v>12.88</v>
      </c>
      <c r="T1629" s="71">
        <v>8.18</v>
      </c>
      <c r="U1629" s="112" t="s">
        <v>115</v>
      </c>
      <c r="V1629" s="112" t="s">
        <v>115</v>
      </c>
      <c r="W1629" s="112">
        <v>9.5</v>
      </c>
      <c r="X1629" s="71" t="s">
        <v>115</v>
      </c>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v>10.44</v>
      </c>
      <c r="I1630" s="112">
        <v>10.42</v>
      </c>
      <c r="J1630" s="112">
        <v>10.46</v>
      </c>
      <c r="K1630" s="71">
        <v>10.53</v>
      </c>
      <c r="L1630" s="338"/>
      <c r="M1630" s="338"/>
      <c r="N1630" s="56">
        <v>6</v>
      </c>
      <c r="O1630" s="71">
        <v>10.029999999999999</v>
      </c>
      <c r="P1630" s="294">
        <v>9.44</v>
      </c>
      <c r="Q1630" s="294">
        <v>11.16</v>
      </c>
      <c r="R1630" s="71">
        <v>10.32</v>
      </c>
      <c r="S1630" s="358">
        <v>9.23</v>
      </c>
      <c r="T1630" s="71">
        <v>11.86</v>
      </c>
      <c r="U1630" s="112">
        <v>11.09</v>
      </c>
      <c r="V1630" s="112">
        <v>10.23</v>
      </c>
      <c r="W1630" s="112">
        <v>10.78</v>
      </c>
      <c r="X1630" s="71">
        <v>10.74</v>
      </c>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v>11.06</v>
      </c>
      <c r="I1631" s="112">
        <v>11.08</v>
      </c>
      <c r="J1631" s="112">
        <v>10.89</v>
      </c>
      <c r="K1631" s="71">
        <v>10.78</v>
      </c>
      <c r="L1631" s="338"/>
      <c r="M1631" s="338"/>
      <c r="N1631" s="56">
        <v>7</v>
      </c>
      <c r="O1631" s="71">
        <v>10.61</v>
      </c>
      <c r="P1631" s="294">
        <v>9.07</v>
      </c>
      <c r="Q1631" s="294">
        <v>12.54</v>
      </c>
      <c r="R1631" s="71">
        <v>10.97</v>
      </c>
      <c r="S1631" s="358">
        <v>11.75</v>
      </c>
      <c r="T1631" s="71">
        <v>12.31</v>
      </c>
      <c r="U1631" s="112">
        <v>11.74</v>
      </c>
      <c r="V1631" s="112">
        <v>11.32</v>
      </c>
      <c r="W1631" s="112">
        <v>9.83</v>
      </c>
      <c r="X1631" s="71">
        <v>9.49</v>
      </c>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v>11.27</v>
      </c>
      <c r="I1632" s="112">
        <v>11.04</v>
      </c>
      <c r="J1632" s="112">
        <v>11.04</v>
      </c>
      <c r="K1632" s="71">
        <v>11.04</v>
      </c>
      <c r="L1632" s="338"/>
      <c r="M1632" s="338"/>
      <c r="N1632" s="56">
        <v>8</v>
      </c>
      <c r="O1632" s="71">
        <v>11.14</v>
      </c>
      <c r="P1632" s="294">
        <v>11</v>
      </c>
      <c r="Q1632" s="294">
        <v>12</v>
      </c>
      <c r="R1632" s="71">
        <v>11</v>
      </c>
      <c r="S1632" s="358" t="s">
        <v>115</v>
      </c>
      <c r="T1632" s="71" t="s">
        <v>115</v>
      </c>
      <c r="U1632" s="112" t="s">
        <v>115</v>
      </c>
      <c r="V1632" s="112">
        <v>9</v>
      </c>
      <c r="W1632" s="112" t="s">
        <v>115</v>
      </c>
      <c r="X1632" s="71" t="s">
        <v>115</v>
      </c>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v>12.65</v>
      </c>
      <c r="I1633" s="112">
        <v>12.53</v>
      </c>
      <c r="J1633" s="112">
        <v>12.83</v>
      </c>
      <c r="K1633" s="71">
        <v>12.59</v>
      </c>
      <c r="L1633" s="338"/>
      <c r="M1633" s="338"/>
      <c r="N1633" s="56">
        <v>9</v>
      </c>
      <c r="O1633" s="71">
        <v>13.94</v>
      </c>
      <c r="P1633" s="294">
        <v>12.29</v>
      </c>
      <c r="Q1633" s="294">
        <v>10.24</v>
      </c>
      <c r="R1633" s="71">
        <v>12.24</v>
      </c>
      <c r="S1633" s="358">
        <v>14.88</v>
      </c>
      <c r="T1633" s="71">
        <v>14.64</v>
      </c>
      <c r="U1633" s="112">
        <v>13.71</v>
      </c>
      <c r="V1633" s="112">
        <v>9.67</v>
      </c>
      <c r="W1633" s="112">
        <v>13.67</v>
      </c>
      <c r="X1633" s="71">
        <v>11.14</v>
      </c>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v>11.07</v>
      </c>
      <c r="I1634" s="112">
        <v>11.16</v>
      </c>
      <c r="J1634" s="112">
        <v>11.22</v>
      </c>
      <c r="K1634" s="71">
        <v>11.27</v>
      </c>
      <c r="L1634" s="338"/>
      <c r="M1634" s="338"/>
      <c r="N1634" s="56">
        <v>10</v>
      </c>
      <c r="O1634" s="71">
        <v>12.47</v>
      </c>
      <c r="P1634" s="294">
        <v>10.31</v>
      </c>
      <c r="Q1634" s="294">
        <v>10.65</v>
      </c>
      <c r="R1634" s="71">
        <v>10.96</v>
      </c>
      <c r="S1634" s="358">
        <v>10.24</v>
      </c>
      <c r="T1634" s="71">
        <v>10.46</v>
      </c>
      <c r="U1634" s="112">
        <v>12.64</v>
      </c>
      <c r="V1634" s="112">
        <v>11.59</v>
      </c>
      <c r="W1634" s="112">
        <v>12.29</v>
      </c>
      <c r="X1634" s="71">
        <v>11.45</v>
      </c>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v>13.12</v>
      </c>
      <c r="I1635" s="112">
        <v>13.51</v>
      </c>
      <c r="J1635" s="112">
        <v>13.42</v>
      </c>
      <c r="K1635" s="71">
        <v>13.4</v>
      </c>
      <c r="L1635" s="338"/>
      <c r="M1635" s="338"/>
      <c r="N1635" s="56">
        <v>11</v>
      </c>
      <c r="O1635" s="71">
        <v>10.8</v>
      </c>
      <c r="P1635" s="294">
        <v>17.02</v>
      </c>
      <c r="Q1635" s="294">
        <v>13.9</v>
      </c>
      <c r="R1635" s="71">
        <v>12.93</v>
      </c>
      <c r="S1635" s="358">
        <v>12.84</v>
      </c>
      <c r="T1635" s="71">
        <v>10.220000000000001</v>
      </c>
      <c r="U1635" s="112">
        <v>12.68</v>
      </c>
      <c r="V1635" s="112">
        <v>14.13</v>
      </c>
      <c r="W1635" s="112">
        <v>12.75</v>
      </c>
      <c r="X1635" s="71">
        <v>12</v>
      </c>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v>11.53</v>
      </c>
      <c r="I1636" s="112">
        <v>11.68</v>
      </c>
      <c r="J1636" s="112">
        <v>11.63</v>
      </c>
      <c r="K1636" s="71">
        <v>11.72</v>
      </c>
      <c r="L1636" s="338"/>
      <c r="M1636" s="338"/>
      <c r="N1636" s="56">
        <v>12</v>
      </c>
      <c r="O1636" s="71">
        <v>12.55</v>
      </c>
      <c r="P1636" s="294">
        <v>14.23</v>
      </c>
      <c r="Q1636" s="294">
        <v>11.71</v>
      </c>
      <c r="R1636" s="71">
        <v>10.64</v>
      </c>
      <c r="S1636" s="358">
        <v>12.33</v>
      </c>
      <c r="T1636" s="71">
        <v>9.92</v>
      </c>
      <c r="U1636" s="112">
        <v>10.29</v>
      </c>
      <c r="V1636" s="112">
        <v>13.08</v>
      </c>
      <c r="W1636" s="112">
        <v>11.3</v>
      </c>
      <c r="X1636" s="71">
        <v>12.36</v>
      </c>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v>12.02</v>
      </c>
      <c r="I1637" s="112">
        <v>12.03</v>
      </c>
      <c r="J1637" s="112">
        <v>12.27</v>
      </c>
      <c r="K1637" s="71">
        <v>12.24</v>
      </c>
      <c r="L1637" s="338"/>
      <c r="M1637" s="338"/>
      <c r="N1637" s="56">
        <v>13</v>
      </c>
      <c r="O1637" s="71">
        <v>11.97</v>
      </c>
      <c r="P1637" s="294">
        <v>16.54</v>
      </c>
      <c r="Q1637" s="294">
        <v>11.1</v>
      </c>
      <c r="R1637" s="71">
        <v>11.14</v>
      </c>
      <c r="S1637" s="358">
        <v>11.14</v>
      </c>
      <c r="T1637" s="71">
        <v>12.75</v>
      </c>
      <c r="U1637" s="112">
        <v>11.57</v>
      </c>
      <c r="V1637" s="112">
        <v>12.19</v>
      </c>
      <c r="W1637" s="112">
        <v>13.92</v>
      </c>
      <c r="X1637" s="71">
        <v>12.03</v>
      </c>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v>15.55</v>
      </c>
      <c r="I1638" s="112">
        <v>15.84</v>
      </c>
      <c r="J1638" s="112">
        <v>16.09</v>
      </c>
      <c r="K1638" s="71">
        <v>15.96</v>
      </c>
      <c r="L1638" s="338"/>
      <c r="M1638" s="338"/>
      <c r="N1638" s="56">
        <v>14</v>
      </c>
      <c r="O1638" s="71">
        <v>15.15</v>
      </c>
      <c r="P1638" s="294">
        <v>15.03</v>
      </c>
      <c r="Q1638" s="294">
        <v>15.47</v>
      </c>
      <c r="R1638" s="71">
        <v>16.37</v>
      </c>
      <c r="S1638" s="358">
        <v>15.18</v>
      </c>
      <c r="T1638" s="71">
        <v>14.46</v>
      </c>
      <c r="U1638" s="112">
        <v>16.95</v>
      </c>
      <c r="V1638" s="112">
        <v>18.13</v>
      </c>
      <c r="W1638" s="112">
        <v>18.21</v>
      </c>
      <c r="X1638" s="71">
        <v>15.32</v>
      </c>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v>13.88</v>
      </c>
      <c r="I1639" s="112">
        <v>13.95</v>
      </c>
      <c r="J1639" s="112">
        <v>13.98</v>
      </c>
      <c r="K1639" s="71">
        <v>14.36</v>
      </c>
      <c r="L1639" s="338"/>
      <c r="M1639" s="338"/>
      <c r="N1639" s="56">
        <v>15</v>
      </c>
      <c r="O1639" s="71">
        <v>14.32</v>
      </c>
      <c r="P1639" s="294">
        <v>15.35</v>
      </c>
      <c r="Q1639" s="294">
        <v>13.35</v>
      </c>
      <c r="R1639" s="71">
        <v>13.51</v>
      </c>
      <c r="S1639" s="358">
        <v>14.47</v>
      </c>
      <c r="T1639" s="71">
        <v>12.74</v>
      </c>
      <c r="U1639" s="112">
        <v>14.07</v>
      </c>
      <c r="V1639" s="112">
        <v>14.3</v>
      </c>
      <c r="W1639" s="112">
        <v>14.75</v>
      </c>
      <c r="X1639" s="71">
        <v>18.760000000000002</v>
      </c>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v>12.22</v>
      </c>
      <c r="I1640" s="112">
        <v>12.43</v>
      </c>
      <c r="J1640" s="112">
        <v>12.23</v>
      </c>
      <c r="K1640" s="71">
        <v>12.59</v>
      </c>
      <c r="L1640" s="338"/>
      <c r="M1640" s="338"/>
      <c r="N1640" s="56">
        <v>16</v>
      </c>
      <c r="O1640" s="71">
        <v>11.35</v>
      </c>
      <c r="P1640" s="294">
        <v>13.25</v>
      </c>
      <c r="Q1640" s="294">
        <v>11.45</v>
      </c>
      <c r="R1640" s="71">
        <v>12.92</v>
      </c>
      <c r="S1640" s="358">
        <v>12.39</v>
      </c>
      <c r="T1640" s="71">
        <v>11.18</v>
      </c>
      <c r="U1640" s="112">
        <v>12.27</v>
      </c>
      <c r="V1640" s="112">
        <v>13.48</v>
      </c>
      <c r="W1640" s="112">
        <v>10.54</v>
      </c>
      <c r="X1640" s="71">
        <v>18.82</v>
      </c>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v>11.94</v>
      </c>
      <c r="I1641" s="112">
        <v>12.17</v>
      </c>
      <c r="J1641" s="112">
        <v>12.23</v>
      </c>
      <c r="K1641" s="71">
        <v>12.1</v>
      </c>
      <c r="L1641" s="338"/>
      <c r="M1641" s="338"/>
      <c r="N1641" s="56">
        <v>17</v>
      </c>
      <c r="O1641" s="71">
        <v>15.15</v>
      </c>
      <c r="P1641" s="294">
        <v>11.25</v>
      </c>
      <c r="Q1641" s="294">
        <v>13.16</v>
      </c>
      <c r="R1641" s="71">
        <v>10.48</v>
      </c>
      <c r="S1641" s="358">
        <v>18.649999999999999</v>
      </c>
      <c r="T1641" s="71">
        <v>9.94</v>
      </c>
      <c r="U1641" s="112">
        <v>10.98</v>
      </c>
      <c r="V1641" s="112">
        <v>14.02</v>
      </c>
      <c r="W1641" s="112">
        <v>12.11</v>
      </c>
      <c r="X1641" s="71">
        <v>10.95</v>
      </c>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v>14.23</v>
      </c>
      <c r="I1642" s="112">
        <v>14.25</v>
      </c>
      <c r="J1642" s="112">
        <v>14.37</v>
      </c>
      <c r="K1642" s="71">
        <v>14.03</v>
      </c>
      <c r="L1642" s="338"/>
      <c r="M1642" s="338"/>
      <c r="N1642" s="56">
        <v>18</v>
      </c>
      <c r="O1642" s="71">
        <v>11.68</v>
      </c>
      <c r="P1642" s="294">
        <v>15.05</v>
      </c>
      <c r="Q1642" s="294">
        <v>17.510000000000002</v>
      </c>
      <c r="R1642" s="71">
        <v>13.66</v>
      </c>
      <c r="S1642" s="358">
        <v>12.01</v>
      </c>
      <c r="T1642" s="71">
        <v>10.4</v>
      </c>
      <c r="U1642" s="112">
        <v>16.55</v>
      </c>
      <c r="V1642" s="112">
        <v>14.56</v>
      </c>
      <c r="W1642" s="112">
        <v>15</v>
      </c>
      <c r="X1642" s="71">
        <v>11.3</v>
      </c>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v>10.050000000000001</v>
      </c>
      <c r="I1643" s="112">
        <v>10.18</v>
      </c>
      <c r="J1643" s="112">
        <v>10.220000000000001</v>
      </c>
      <c r="K1643" s="71">
        <v>10.28</v>
      </c>
      <c r="L1643" s="338"/>
      <c r="M1643" s="338"/>
      <c r="N1643" s="56">
        <v>19</v>
      </c>
      <c r="O1643" s="71">
        <v>9.6</v>
      </c>
      <c r="P1643" s="294">
        <v>10.02</v>
      </c>
      <c r="Q1643" s="294">
        <v>9.69</v>
      </c>
      <c r="R1643" s="71">
        <v>11.16</v>
      </c>
      <c r="S1643" s="358">
        <v>10.28</v>
      </c>
      <c r="T1643" s="71">
        <v>10.01</v>
      </c>
      <c r="U1643" s="112">
        <v>8.76</v>
      </c>
      <c r="V1643" s="112">
        <v>11</v>
      </c>
      <c r="W1643" s="112">
        <v>11.42</v>
      </c>
      <c r="X1643" s="71">
        <v>10.87</v>
      </c>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v>12.46</v>
      </c>
      <c r="I1644" s="112">
        <v>12.54</v>
      </c>
      <c r="J1644" s="112">
        <v>12.31</v>
      </c>
      <c r="K1644" s="71">
        <v>12.21</v>
      </c>
      <c r="L1644" s="338"/>
      <c r="M1644" s="338"/>
      <c r="N1644" s="56">
        <v>20</v>
      </c>
      <c r="O1644" s="71">
        <v>13.42</v>
      </c>
      <c r="P1644" s="294">
        <v>13.43</v>
      </c>
      <c r="Q1644" s="294">
        <v>14.53</v>
      </c>
      <c r="R1644" s="71">
        <v>12.11</v>
      </c>
      <c r="S1644" s="358">
        <v>11.35</v>
      </c>
      <c r="T1644" s="71">
        <v>9.42</v>
      </c>
      <c r="U1644" s="112">
        <v>10.18</v>
      </c>
      <c r="V1644" s="112">
        <v>13.9</v>
      </c>
      <c r="W1644" s="112">
        <v>11.22</v>
      </c>
      <c r="X1644" s="71">
        <v>11.65</v>
      </c>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v>13.01</v>
      </c>
      <c r="I1645" s="112">
        <v>12.81</v>
      </c>
      <c r="J1645" s="112">
        <v>12.59</v>
      </c>
      <c r="K1645" s="71">
        <v>12.57</v>
      </c>
      <c r="L1645" s="338"/>
      <c r="M1645" s="338"/>
      <c r="N1645" s="56">
        <v>21</v>
      </c>
      <c r="O1645" s="71">
        <v>12.82</v>
      </c>
      <c r="P1645" s="294">
        <v>15.69</v>
      </c>
      <c r="Q1645" s="294">
        <v>11.88</v>
      </c>
      <c r="R1645" s="71">
        <v>10.119999999999999</v>
      </c>
      <c r="S1645" s="358">
        <v>16.48</v>
      </c>
      <c r="T1645" s="71">
        <v>14.74</v>
      </c>
      <c r="U1645" s="112">
        <v>13.61</v>
      </c>
      <c r="V1645" s="112">
        <v>12.45</v>
      </c>
      <c r="W1645" s="112">
        <v>10.91</v>
      </c>
      <c r="X1645" s="71">
        <v>12.39</v>
      </c>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v>12.03</v>
      </c>
      <c r="I1646" s="112">
        <v>11.91</v>
      </c>
      <c r="J1646" s="112">
        <v>11.88</v>
      </c>
      <c r="K1646" s="71">
        <v>11.88</v>
      </c>
      <c r="L1646" s="338"/>
      <c r="M1646" s="338"/>
      <c r="N1646" s="56">
        <v>22</v>
      </c>
      <c r="O1646" s="71">
        <v>12.72</v>
      </c>
      <c r="P1646" s="294">
        <v>11.46</v>
      </c>
      <c r="Q1646" s="294">
        <v>12.02</v>
      </c>
      <c r="R1646" s="71">
        <v>13.04</v>
      </c>
      <c r="S1646" s="358">
        <v>14.04</v>
      </c>
      <c r="T1646" s="71">
        <v>10.53</v>
      </c>
      <c r="U1646" s="112">
        <v>11.31</v>
      </c>
      <c r="V1646" s="112">
        <v>10.36</v>
      </c>
      <c r="W1646" s="112">
        <v>11.57</v>
      </c>
      <c r="X1646" s="71">
        <v>12.09</v>
      </c>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v>10.98</v>
      </c>
      <c r="I1647" s="112">
        <v>10.91</v>
      </c>
      <c r="J1647" s="112">
        <v>10.96</v>
      </c>
      <c r="K1647" s="71">
        <v>10.96</v>
      </c>
      <c r="L1647" s="338"/>
      <c r="M1647" s="338"/>
      <c r="N1647" s="56">
        <v>23</v>
      </c>
      <c r="O1647" s="71">
        <v>11.36</v>
      </c>
      <c r="P1647" s="294">
        <v>12.01</v>
      </c>
      <c r="Q1647" s="294">
        <v>10.7</v>
      </c>
      <c r="R1647" s="71">
        <v>10.59</v>
      </c>
      <c r="S1647" s="358">
        <v>11.52</v>
      </c>
      <c r="T1647" s="71">
        <v>10.25</v>
      </c>
      <c r="U1647" s="112">
        <v>10.76</v>
      </c>
      <c r="V1647" s="112">
        <v>10.49</v>
      </c>
      <c r="W1647" s="112">
        <v>11.34</v>
      </c>
      <c r="X1647" s="71">
        <v>11.04</v>
      </c>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v>10.48</v>
      </c>
      <c r="I1648" s="112">
        <v>10.75</v>
      </c>
      <c r="J1648" s="112">
        <v>10.66</v>
      </c>
      <c r="K1648" s="71">
        <v>10.67</v>
      </c>
      <c r="L1648" s="338"/>
      <c r="M1648" s="338"/>
      <c r="N1648" s="56">
        <v>24</v>
      </c>
      <c r="O1648" s="71">
        <v>11</v>
      </c>
      <c r="P1648" s="294">
        <v>8.0500000000000007</v>
      </c>
      <c r="Q1648" s="294">
        <v>8.0500000000000007</v>
      </c>
      <c r="R1648" s="71">
        <v>12.94</v>
      </c>
      <c r="S1648" s="358">
        <v>11.18</v>
      </c>
      <c r="T1648" s="71">
        <v>9.7899999999999991</v>
      </c>
      <c r="U1648" s="112">
        <v>11.3</v>
      </c>
      <c r="V1648" s="112">
        <v>11.8</v>
      </c>
      <c r="W1648" s="112">
        <v>8.5</v>
      </c>
      <c r="X1648" s="71">
        <v>9.68</v>
      </c>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12.68</v>
      </c>
      <c r="D1649" s="328">
        <v>12.87</v>
      </c>
      <c r="E1649" s="67">
        <v>12.64</v>
      </c>
      <c r="F1649" s="67">
        <v>12.72</v>
      </c>
      <c r="G1649" s="67">
        <v>12.52</v>
      </c>
      <c r="H1649" s="67">
        <v>12.53</v>
      </c>
      <c r="I1649" s="67">
        <v>12.56</v>
      </c>
      <c r="J1649" s="67">
        <v>12.62</v>
      </c>
      <c r="K1649" s="90">
        <v>12.68</v>
      </c>
      <c r="L1649" s="364"/>
      <c r="M1649" s="364"/>
      <c r="N1649" s="72" t="s">
        <v>2</v>
      </c>
      <c r="O1649" s="134">
        <v>12.88</v>
      </c>
      <c r="P1649" s="328">
        <v>12.53</v>
      </c>
      <c r="Q1649" s="328">
        <v>12.39</v>
      </c>
      <c r="R1649" s="67">
        <v>12.04</v>
      </c>
      <c r="S1649" s="67">
        <v>13.01</v>
      </c>
      <c r="T1649" s="67">
        <v>11.58</v>
      </c>
      <c r="U1649" s="67">
        <v>12.66</v>
      </c>
      <c r="V1649" s="67">
        <v>12.83</v>
      </c>
      <c r="W1649" s="134">
        <v>13.16</v>
      </c>
      <c r="X1649" s="67">
        <v>13.3</v>
      </c>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v>245</v>
      </c>
      <c r="I1685" s="71">
        <v>276</v>
      </c>
      <c r="J1685" s="297">
        <v>303</v>
      </c>
      <c r="K1685" s="297">
        <v>328</v>
      </c>
      <c r="L1685" s="58"/>
      <c r="M1685" s="58"/>
      <c r="N1685" s="56">
        <v>1</v>
      </c>
      <c r="O1685" s="84">
        <v>36</v>
      </c>
      <c r="P1685" s="294">
        <v>43</v>
      </c>
      <c r="Q1685" s="71">
        <v>30</v>
      </c>
      <c r="R1685" s="297">
        <v>38</v>
      </c>
      <c r="S1685" s="395">
        <v>56</v>
      </c>
      <c r="T1685" s="405">
        <v>8</v>
      </c>
      <c r="U1685" s="297">
        <v>34</v>
      </c>
      <c r="V1685" s="71">
        <v>35</v>
      </c>
      <c r="W1685" s="297">
        <v>27</v>
      </c>
      <c r="X1685" s="297">
        <v>21</v>
      </c>
      <c r="Y1685" s="338"/>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v>520</v>
      </c>
      <c r="I1686" s="297">
        <v>596</v>
      </c>
      <c r="J1686" s="297">
        <v>625</v>
      </c>
      <c r="K1686" s="430">
        <v>713</v>
      </c>
      <c r="L1686" s="58"/>
      <c r="M1686" s="58"/>
      <c r="N1686" s="56">
        <v>2</v>
      </c>
      <c r="O1686" s="84">
        <v>110</v>
      </c>
      <c r="P1686" s="294">
        <v>125</v>
      </c>
      <c r="Q1686" s="297">
        <v>49</v>
      </c>
      <c r="R1686" s="71">
        <v>92</v>
      </c>
      <c r="S1686" s="395">
        <v>71</v>
      </c>
      <c r="T1686" s="405">
        <v>48</v>
      </c>
      <c r="U1686" s="297">
        <v>40</v>
      </c>
      <c r="V1686" s="297">
        <v>76</v>
      </c>
      <c r="W1686" s="297">
        <v>29</v>
      </c>
      <c r="X1686" s="297">
        <v>88</v>
      </c>
      <c r="Y1686" s="338"/>
      <c r="Z1686" s="58"/>
      <c r="AA1686" s="56">
        <v>2</v>
      </c>
      <c r="AB1686" s="15"/>
      <c r="AD1686" s="336">
        <v>1</v>
      </c>
      <c r="AE1686" s="299">
        <v>328</v>
      </c>
      <c r="AF1686" s="299">
        <v>21</v>
      </c>
      <c r="AG1686" s="299">
        <v>8059</v>
      </c>
      <c r="AH1686" s="299">
        <v>510</v>
      </c>
      <c r="AI1686" s="299">
        <v>4.0999999999999996</v>
      </c>
      <c r="AJ1686" s="299">
        <v>4.0999999999999996</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v>338</v>
      </c>
      <c r="I1687" s="297">
        <v>354</v>
      </c>
      <c r="J1687" s="297">
        <v>431</v>
      </c>
      <c r="K1687" s="297">
        <v>490</v>
      </c>
      <c r="L1687" s="58"/>
      <c r="M1687" s="58"/>
      <c r="N1687" s="56">
        <v>3</v>
      </c>
      <c r="O1687" s="84">
        <v>47</v>
      </c>
      <c r="P1687" s="294">
        <v>60</v>
      </c>
      <c r="Q1687" s="71">
        <v>45</v>
      </c>
      <c r="R1687" s="71">
        <v>53</v>
      </c>
      <c r="S1687" s="395">
        <v>64</v>
      </c>
      <c r="T1687" s="405">
        <v>27</v>
      </c>
      <c r="U1687" s="297">
        <v>42</v>
      </c>
      <c r="V1687" s="297">
        <v>33</v>
      </c>
      <c r="W1687" s="297">
        <v>77</v>
      </c>
      <c r="X1687" s="71">
        <v>61</v>
      </c>
      <c r="Y1687" s="338"/>
      <c r="Z1687" s="58"/>
      <c r="AA1687" s="56">
        <v>3</v>
      </c>
      <c r="AB1687" s="15"/>
      <c r="AC1687" s="15"/>
      <c r="AD1687" s="441">
        <v>2</v>
      </c>
      <c r="AE1687" s="299">
        <v>713</v>
      </c>
      <c r="AF1687" s="299">
        <v>88</v>
      </c>
      <c r="AG1687" s="299">
        <v>3892</v>
      </c>
      <c r="AH1687" s="299">
        <v>554</v>
      </c>
      <c r="AI1687" s="299">
        <v>15.9</v>
      </c>
      <c r="AJ1687" s="299">
        <v>18.3</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v>853</v>
      </c>
      <c r="I1688" s="297">
        <v>907</v>
      </c>
      <c r="J1688" s="297">
        <v>963</v>
      </c>
      <c r="K1688" s="297">
        <v>1280</v>
      </c>
      <c r="L1688" s="58"/>
      <c r="M1688" s="58"/>
      <c r="N1688" s="56">
        <v>4</v>
      </c>
      <c r="O1688" s="84">
        <v>54</v>
      </c>
      <c r="P1688" s="294">
        <v>145</v>
      </c>
      <c r="Q1688" s="297">
        <v>146</v>
      </c>
      <c r="R1688" s="71">
        <v>51</v>
      </c>
      <c r="S1688" s="395">
        <v>82</v>
      </c>
      <c r="T1688" s="405">
        <v>39</v>
      </c>
      <c r="U1688" s="297">
        <v>115</v>
      </c>
      <c r="V1688" s="297">
        <v>56</v>
      </c>
      <c r="W1688" s="297">
        <v>64</v>
      </c>
      <c r="X1688" s="297">
        <v>56</v>
      </c>
      <c r="Y1688" s="338"/>
      <c r="Z1688" s="58"/>
      <c r="AA1688" s="56">
        <v>4</v>
      </c>
      <c r="AB1688" s="15"/>
      <c r="AD1688" s="15">
        <v>3</v>
      </c>
      <c r="AE1688" s="15">
        <v>490</v>
      </c>
      <c r="AF1688" s="15">
        <v>61</v>
      </c>
      <c r="AG1688" s="299">
        <v>1165</v>
      </c>
      <c r="AH1688" s="299">
        <v>134</v>
      </c>
      <c r="AI1688" s="299">
        <v>45.5</v>
      </c>
      <c r="AJ1688" s="299">
        <v>42.1</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v>164</v>
      </c>
      <c r="I1689" s="297">
        <v>243</v>
      </c>
      <c r="J1689" s="297">
        <v>288</v>
      </c>
      <c r="K1689" s="297">
        <v>314</v>
      </c>
      <c r="L1689" s="58"/>
      <c r="M1689" s="58"/>
      <c r="N1689" s="56">
        <v>5</v>
      </c>
      <c r="O1689" s="84">
        <v>6</v>
      </c>
      <c r="P1689" s="294">
        <v>19</v>
      </c>
      <c r="Q1689" s="71">
        <v>16</v>
      </c>
      <c r="R1689" s="297">
        <v>13</v>
      </c>
      <c r="S1689" s="395">
        <v>16</v>
      </c>
      <c r="T1689" s="405">
        <v>84</v>
      </c>
      <c r="U1689" s="71">
        <v>10</v>
      </c>
      <c r="V1689" s="297">
        <v>78</v>
      </c>
      <c r="W1689" s="71">
        <v>48</v>
      </c>
      <c r="X1689" s="297">
        <v>13</v>
      </c>
      <c r="Y1689" s="338"/>
      <c r="Z1689" s="58"/>
      <c r="AA1689" s="56">
        <v>5</v>
      </c>
      <c r="AB1689" s="15"/>
      <c r="AD1689" s="336">
        <v>4</v>
      </c>
      <c r="AE1689" s="299">
        <v>1280</v>
      </c>
      <c r="AF1689" s="15">
        <v>56</v>
      </c>
      <c r="AG1689" s="299">
        <v>4161</v>
      </c>
      <c r="AH1689" s="15">
        <v>390</v>
      </c>
      <c r="AI1689" s="15">
        <v>14.4</v>
      </c>
      <c r="AJ1689" s="299">
        <v>30.8</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v>655</v>
      </c>
      <c r="I1690" s="297">
        <v>680</v>
      </c>
      <c r="J1690" s="297">
        <v>751</v>
      </c>
      <c r="K1690" s="71">
        <v>956</v>
      </c>
      <c r="L1690" s="58"/>
      <c r="M1690" s="58"/>
      <c r="N1690" s="56">
        <v>6</v>
      </c>
      <c r="O1690" s="84">
        <v>51</v>
      </c>
      <c r="P1690" s="294">
        <v>71</v>
      </c>
      <c r="Q1690" s="71">
        <v>113</v>
      </c>
      <c r="R1690" s="71">
        <v>47</v>
      </c>
      <c r="S1690" s="395">
        <v>40</v>
      </c>
      <c r="T1690" s="405">
        <v>29</v>
      </c>
      <c r="U1690" s="297">
        <v>23</v>
      </c>
      <c r="V1690" s="297">
        <v>25</v>
      </c>
      <c r="W1690" s="297">
        <v>73</v>
      </c>
      <c r="X1690" s="297">
        <v>69</v>
      </c>
      <c r="Y1690" s="338"/>
      <c r="Z1690" s="58"/>
      <c r="AA1690" s="56">
        <v>6</v>
      </c>
      <c r="AB1690" s="15"/>
      <c r="AD1690" s="336">
        <v>5</v>
      </c>
      <c r="AE1690" s="299">
        <v>314</v>
      </c>
      <c r="AF1690" s="299">
        <v>13</v>
      </c>
      <c r="AG1690" s="299">
        <v>3063</v>
      </c>
      <c r="AH1690" s="299">
        <v>389</v>
      </c>
      <c r="AI1690" s="299">
        <v>3.3</v>
      </c>
      <c r="AJ1690" s="299">
        <v>10.3</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v>256</v>
      </c>
      <c r="I1691" s="297">
        <v>277</v>
      </c>
      <c r="J1691" s="297">
        <v>290</v>
      </c>
      <c r="K1691" s="297">
        <v>303</v>
      </c>
      <c r="L1691" s="58"/>
      <c r="M1691" s="58"/>
      <c r="N1691" s="56">
        <v>7</v>
      </c>
      <c r="O1691" s="84">
        <v>18</v>
      </c>
      <c r="P1691" s="294">
        <v>139</v>
      </c>
      <c r="Q1691" s="71">
        <v>18</v>
      </c>
      <c r="R1691" s="297">
        <v>32</v>
      </c>
      <c r="S1691" s="395">
        <v>11</v>
      </c>
      <c r="T1691" s="405">
        <v>15</v>
      </c>
      <c r="U1691" s="297">
        <v>23</v>
      </c>
      <c r="V1691" s="297">
        <v>21</v>
      </c>
      <c r="W1691" s="297">
        <v>13</v>
      </c>
      <c r="X1691" s="297">
        <v>13</v>
      </c>
      <c r="Y1691" s="338"/>
      <c r="Z1691" s="58"/>
      <c r="AA1691" s="56">
        <v>7</v>
      </c>
      <c r="AB1691" s="15"/>
      <c r="AD1691" s="336">
        <v>6</v>
      </c>
      <c r="AE1691" s="15">
        <v>956</v>
      </c>
      <c r="AF1691" s="15">
        <v>69</v>
      </c>
      <c r="AG1691" s="15">
        <v>1292</v>
      </c>
      <c r="AH1691" s="299">
        <v>75</v>
      </c>
      <c r="AI1691" s="299">
        <v>92</v>
      </c>
      <c r="AJ1691" s="299">
        <v>74</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3</v>
      </c>
      <c r="D1692" s="15">
        <v>5</v>
      </c>
      <c r="E1692" s="391">
        <v>8</v>
      </c>
      <c r="F1692" s="395">
        <v>8</v>
      </c>
      <c r="G1692" s="407">
        <v>13</v>
      </c>
      <c r="H1692" s="430">
        <v>14</v>
      </c>
      <c r="I1692" s="297">
        <v>14</v>
      </c>
      <c r="J1692" s="297">
        <v>14</v>
      </c>
      <c r="K1692" s="297">
        <v>15</v>
      </c>
      <c r="L1692" s="58"/>
      <c r="M1692" s="58"/>
      <c r="N1692" s="56">
        <v>8</v>
      </c>
      <c r="O1692" s="84" t="s">
        <v>115</v>
      </c>
      <c r="P1692" s="294">
        <v>3</v>
      </c>
      <c r="Q1692" s="71">
        <v>2</v>
      </c>
      <c r="R1692" s="297">
        <v>3</v>
      </c>
      <c r="S1692" s="395" t="s">
        <v>115</v>
      </c>
      <c r="T1692" s="405">
        <v>5</v>
      </c>
      <c r="U1692" s="297">
        <v>1</v>
      </c>
      <c r="V1692" s="297">
        <v>0</v>
      </c>
      <c r="W1692" s="297" t="s">
        <v>115</v>
      </c>
      <c r="X1692" s="297">
        <v>1</v>
      </c>
      <c r="Y1692" s="338"/>
      <c r="Z1692" s="58"/>
      <c r="AA1692" s="56">
        <v>8</v>
      </c>
      <c r="AB1692" s="15"/>
      <c r="AD1692" s="15">
        <v>7</v>
      </c>
      <c r="AE1692" s="15">
        <v>303</v>
      </c>
      <c r="AF1692" s="15">
        <v>13</v>
      </c>
      <c r="AG1692" s="15">
        <v>1264</v>
      </c>
      <c r="AH1692" s="299">
        <v>74</v>
      </c>
      <c r="AI1692" s="299">
        <v>17.600000000000001</v>
      </c>
      <c r="AJ1692" s="299">
        <v>24</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v>360</v>
      </c>
      <c r="I1693" s="297">
        <v>377</v>
      </c>
      <c r="J1693" s="297">
        <v>398</v>
      </c>
      <c r="K1693" s="297">
        <v>420</v>
      </c>
      <c r="L1693" s="58"/>
      <c r="M1693" s="58"/>
      <c r="N1693" s="56">
        <v>9</v>
      </c>
      <c r="O1693" s="84">
        <v>26</v>
      </c>
      <c r="P1693" s="294">
        <v>122</v>
      </c>
      <c r="Q1693" s="71">
        <v>101</v>
      </c>
      <c r="R1693" s="297">
        <v>42</v>
      </c>
      <c r="S1693" s="395">
        <v>35</v>
      </c>
      <c r="T1693" s="405">
        <v>28</v>
      </c>
      <c r="U1693" s="297">
        <v>12</v>
      </c>
      <c r="V1693" s="297">
        <v>17</v>
      </c>
      <c r="W1693" s="297">
        <v>21</v>
      </c>
      <c r="X1693" s="297">
        <v>24</v>
      </c>
      <c r="Y1693" s="338"/>
      <c r="Z1693" s="58"/>
      <c r="AA1693" s="56">
        <v>9</v>
      </c>
      <c r="AB1693" s="15"/>
      <c r="AC1693" s="15"/>
      <c r="AD1693" s="441">
        <v>8</v>
      </c>
      <c r="AE1693" s="15">
        <v>15</v>
      </c>
      <c r="AF1693" s="15">
        <v>1</v>
      </c>
      <c r="AG1693" s="299">
        <v>14621</v>
      </c>
      <c r="AH1693" s="299">
        <v>2018</v>
      </c>
      <c r="AI1693" s="299">
        <v>0</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v>784</v>
      </c>
      <c r="I1694" s="71">
        <v>915</v>
      </c>
      <c r="J1694" s="297">
        <v>1027</v>
      </c>
      <c r="K1694" s="297">
        <v>1122</v>
      </c>
      <c r="L1694" s="58"/>
      <c r="M1694" s="58"/>
      <c r="N1694" s="56">
        <v>10</v>
      </c>
      <c r="O1694" s="84">
        <v>100</v>
      </c>
      <c r="P1694" s="294">
        <v>155</v>
      </c>
      <c r="Q1694" s="297">
        <v>116</v>
      </c>
      <c r="R1694" s="297">
        <v>79</v>
      </c>
      <c r="S1694" s="395">
        <v>79</v>
      </c>
      <c r="T1694" s="405">
        <v>166</v>
      </c>
      <c r="U1694" s="297">
        <v>90</v>
      </c>
      <c r="V1694" s="71">
        <v>131</v>
      </c>
      <c r="W1694" s="71">
        <v>112</v>
      </c>
      <c r="X1694" s="297">
        <v>96</v>
      </c>
      <c r="Y1694" s="338"/>
      <c r="Z1694" s="58"/>
      <c r="AA1694" s="56">
        <v>10</v>
      </c>
      <c r="AB1694" s="15"/>
      <c r="AC1694" s="15"/>
      <c r="AD1694" s="336">
        <v>9</v>
      </c>
      <c r="AE1694" s="15">
        <v>420</v>
      </c>
      <c r="AF1694" s="15">
        <v>24</v>
      </c>
      <c r="AG1694" s="299">
        <v>3428</v>
      </c>
      <c r="AH1694" s="299">
        <v>453</v>
      </c>
      <c r="AI1694" s="299">
        <v>5.3</v>
      </c>
      <c r="AJ1694" s="15">
        <v>12.3</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v>399</v>
      </c>
      <c r="I1695" s="297">
        <v>415</v>
      </c>
      <c r="J1695" s="297">
        <v>439</v>
      </c>
      <c r="K1695" s="297">
        <v>460</v>
      </c>
      <c r="L1695" s="58"/>
      <c r="M1695" s="58"/>
      <c r="N1695" s="56">
        <v>11</v>
      </c>
      <c r="O1695" s="84">
        <v>76</v>
      </c>
      <c r="P1695" s="294">
        <v>81</v>
      </c>
      <c r="Q1695" s="71">
        <v>82</v>
      </c>
      <c r="R1695" s="71">
        <v>21</v>
      </c>
      <c r="S1695" s="395">
        <v>14</v>
      </c>
      <c r="T1695" s="405">
        <v>105</v>
      </c>
      <c r="U1695" s="297">
        <v>18</v>
      </c>
      <c r="V1695" s="297">
        <v>16</v>
      </c>
      <c r="W1695" s="297">
        <v>24</v>
      </c>
      <c r="X1695" s="297">
        <v>21</v>
      </c>
      <c r="Y1695" s="338"/>
      <c r="Z1695" s="58"/>
      <c r="AA1695" s="56">
        <v>11</v>
      </c>
      <c r="AB1695" s="15"/>
      <c r="AC1695" s="15"/>
      <c r="AD1695" s="336">
        <v>10</v>
      </c>
      <c r="AE1695" s="15">
        <v>1122</v>
      </c>
      <c r="AF1695" s="15">
        <v>96</v>
      </c>
      <c r="AG1695" s="299">
        <v>3627</v>
      </c>
      <c r="AH1695" s="299">
        <v>378</v>
      </c>
      <c r="AI1695" s="299">
        <v>25.4</v>
      </c>
      <c r="AJ1695" s="299">
        <v>30.9</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v>1542</v>
      </c>
      <c r="I1696" s="297">
        <v>1878</v>
      </c>
      <c r="J1696" s="297">
        <v>2276</v>
      </c>
      <c r="K1696" s="297">
        <v>2625</v>
      </c>
      <c r="L1696" s="58"/>
      <c r="M1696" s="58"/>
      <c r="N1696" s="56">
        <v>12</v>
      </c>
      <c r="O1696" s="84">
        <v>92</v>
      </c>
      <c r="P1696" s="294">
        <v>132</v>
      </c>
      <c r="Q1696" s="71">
        <v>89</v>
      </c>
      <c r="R1696" s="297">
        <v>357</v>
      </c>
      <c r="S1696" s="395">
        <v>329</v>
      </c>
      <c r="T1696" s="405">
        <v>258</v>
      </c>
      <c r="U1696" s="297">
        <v>276</v>
      </c>
      <c r="V1696" s="297">
        <v>336</v>
      </c>
      <c r="W1696" s="297">
        <v>397</v>
      </c>
      <c r="X1696" s="297">
        <v>350</v>
      </c>
      <c r="Y1696" s="338"/>
      <c r="Z1696" s="58"/>
      <c r="AA1696" s="56">
        <v>12</v>
      </c>
      <c r="AB1696" s="15"/>
      <c r="AD1696" s="336">
        <v>11</v>
      </c>
      <c r="AE1696" s="15">
        <v>460</v>
      </c>
      <c r="AF1696" s="15">
        <v>21</v>
      </c>
      <c r="AG1696" s="299">
        <v>4313</v>
      </c>
      <c r="AH1696" s="299">
        <v>468</v>
      </c>
      <c r="AI1696" s="299">
        <v>4.5</v>
      </c>
      <c r="AJ1696" s="299">
        <v>10.7</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v>1493</v>
      </c>
      <c r="I1697" s="297">
        <v>1604</v>
      </c>
      <c r="J1697" s="71">
        <v>1771</v>
      </c>
      <c r="K1697" s="297">
        <v>1922</v>
      </c>
      <c r="L1697" s="58"/>
      <c r="M1697" s="58"/>
      <c r="N1697" s="56">
        <v>13</v>
      </c>
      <c r="O1697" s="84">
        <v>122</v>
      </c>
      <c r="P1697" s="294">
        <v>144</v>
      </c>
      <c r="Q1697" s="71">
        <v>271</v>
      </c>
      <c r="R1697" s="297">
        <v>297</v>
      </c>
      <c r="S1697" s="395">
        <v>352</v>
      </c>
      <c r="T1697" s="405">
        <v>187</v>
      </c>
      <c r="U1697" s="297">
        <v>121</v>
      </c>
      <c r="V1697" s="297">
        <v>111</v>
      </c>
      <c r="W1697" s="297">
        <v>167</v>
      </c>
      <c r="X1697" s="297">
        <v>152</v>
      </c>
      <c r="Y1697" s="338"/>
      <c r="Z1697" s="58"/>
      <c r="AA1697" s="56">
        <v>13</v>
      </c>
      <c r="AB1697" s="15"/>
      <c r="AD1697" s="336">
        <v>12</v>
      </c>
      <c r="AE1697" s="15">
        <v>2625</v>
      </c>
      <c r="AF1697" s="15">
        <v>350</v>
      </c>
      <c r="AG1697" s="299">
        <v>20925</v>
      </c>
      <c r="AH1697" s="299">
        <v>2705</v>
      </c>
      <c r="AI1697" s="299">
        <v>12.9</v>
      </c>
      <c r="AJ1697" s="299">
        <v>12.5</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v>6902</v>
      </c>
      <c r="I1698" s="297">
        <v>7916</v>
      </c>
      <c r="J1698" s="297">
        <v>8804</v>
      </c>
      <c r="K1698" s="297">
        <v>9896</v>
      </c>
      <c r="L1698" s="58"/>
      <c r="M1698" s="58"/>
      <c r="N1698" s="56">
        <v>14</v>
      </c>
      <c r="O1698" s="84">
        <v>1031</v>
      </c>
      <c r="P1698" s="294">
        <v>1174</v>
      </c>
      <c r="Q1698" s="71">
        <v>983</v>
      </c>
      <c r="R1698" s="297">
        <v>945</v>
      </c>
      <c r="S1698" s="395">
        <v>1023</v>
      </c>
      <c r="T1698" s="405">
        <v>588</v>
      </c>
      <c r="U1698" s="297">
        <v>1166</v>
      </c>
      <c r="V1698" s="297">
        <v>990</v>
      </c>
      <c r="W1698" s="297">
        <v>900</v>
      </c>
      <c r="X1698" s="297">
        <v>1084</v>
      </c>
      <c r="Y1698" s="338"/>
      <c r="Z1698" s="58"/>
      <c r="AA1698" s="56">
        <v>14</v>
      </c>
      <c r="AB1698" s="15"/>
      <c r="AD1698" s="15">
        <v>13</v>
      </c>
      <c r="AE1698" s="15">
        <v>1922</v>
      </c>
      <c r="AF1698" s="15">
        <v>152</v>
      </c>
      <c r="AG1698" s="299">
        <v>6156</v>
      </c>
      <c r="AH1698" s="299">
        <v>491</v>
      </c>
      <c r="AI1698" s="299">
        <v>31</v>
      </c>
      <c r="AJ1698" s="299">
        <v>31.2</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v>11196</v>
      </c>
      <c r="I1699" s="297">
        <v>12422</v>
      </c>
      <c r="J1699" s="297">
        <v>13504</v>
      </c>
      <c r="K1699" s="297">
        <v>14346</v>
      </c>
      <c r="L1699" s="58"/>
      <c r="M1699" s="58"/>
      <c r="N1699" s="56">
        <v>15</v>
      </c>
      <c r="O1699" s="84">
        <v>913</v>
      </c>
      <c r="P1699" s="294">
        <v>1922</v>
      </c>
      <c r="Q1699" s="71">
        <v>1462</v>
      </c>
      <c r="R1699" s="71">
        <v>1471</v>
      </c>
      <c r="S1699" s="395">
        <v>1470</v>
      </c>
      <c r="T1699" s="405">
        <v>2335</v>
      </c>
      <c r="U1699" s="297">
        <v>1616</v>
      </c>
      <c r="V1699" s="297">
        <v>1227</v>
      </c>
      <c r="W1699" s="297">
        <v>1082</v>
      </c>
      <c r="X1699" s="297">
        <v>843</v>
      </c>
      <c r="Y1699" s="338"/>
      <c r="Z1699" s="58"/>
      <c r="AA1699" s="56">
        <v>15</v>
      </c>
      <c r="AB1699" s="15"/>
      <c r="AC1699" s="15"/>
      <c r="AD1699" s="336">
        <v>14</v>
      </c>
      <c r="AE1699" s="15">
        <v>9896</v>
      </c>
      <c r="AF1699" s="15">
        <v>1084</v>
      </c>
      <c r="AG1699" s="299">
        <v>15775</v>
      </c>
      <c r="AH1699" s="299">
        <v>2148</v>
      </c>
      <c r="AI1699" s="299">
        <v>50.5</v>
      </c>
      <c r="AJ1699" s="299">
        <v>62.7</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v>406</v>
      </c>
      <c r="I1700" s="297">
        <v>443</v>
      </c>
      <c r="J1700" s="297">
        <v>477</v>
      </c>
      <c r="K1700" s="71">
        <v>509</v>
      </c>
      <c r="L1700" s="58"/>
      <c r="M1700" s="58"/>
      <c r="N1700" s="56">
        <v>16</v>
      </c>
      <c r="O1700" s="84">
        <v>18</v>
      </c>
      <c r="P1700" s="294">
        <v>24</v>
      </c>
      <c r="Q1700" s="297">
        <v>43</v>
      </c>
      <c r="R1700" s="297">
        <v>92</v>
      </c>
      <c r="S1700" s="395">
        <v>122</v>
      </c>
      <c r="T1700" s="405">
        <v>96</v>
      </c>
      <c r="U1700" s="297">
        <v>31</v>
      </c>
      <c r="V1700" s="297">
        <v>36</v>
      </c>
      <c r="W1700" s="297">
        <v>35</v>
      </c>
      <c r="X1700" s="297">
        <v>30</v>
      </c>
      <c r="Y1700" s="338"/>
      <c r="Z1700" s="58"/>
      <c r="AA1700" s="56">
        <v>16</v>
      </c>
      <c r="AB1700" s="15"/>
      <c r="AD1700" s="336">
        <v>15</v>
      </c>
      <c r="AE1700" s="15">
        <v>14346</v>
      </c>
      <c r="AF1700" s="299">
        <v>843</v>
      </c>
      <c r="AG1700" s="299">
        <v>22209</v>
      </c>
      <c r="AH1700" s="299">
        <v>2550</v>
      </c>
      <c r="AI1700" s="299">
        <v>33.1</v>
      </c>
      <c r="AJ1700" s="299">
        <v>64.599999999999994</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v>752</v>
      </c>
      <c r="I1701" s="297">
        <v>805</v>
      </c>
      <c r="J1701" s="297">
        <v>878</v>
      </c>
      <c r="K1701" s="297">
        <v>1018</v>
      </c>
      <c r="L1701" s="58"/>
      <c r="M1701" s="58"/>
      <c r="N1701" s="56">
        <v>17</v>
      </c>
      <c r="O1701" s="84">
        <v>149</v>
      </c>
      <c r="P1701" s="294">
        <v>72</v>
      </c>
      <c r="Q1701" s="297">
        <v>146</v>
      </c>
      <c r="R1701" s="297">
        <v>46</v>
      </c>
      <c r="S1701" s="395">
        <v>18</v>
      </c>
      <c r="T1701" s="405">
        <v>40</v>
      </c>
      <c r="U1701" s="297">
        <v>278</v>
      </c>
      <c r="V1701" s="297">
        <v>52</v>
      </c>
      <c r="W1701" s="297">
        <v>71</v>
      </c>
      <c r="X1701" s="297">
        <v>140</v>
      </c>
      <c r="Y1701" s="338"/>
      <c r="Z1701" s="58"/>
      <c r="AA1701" s="56">
        <v>17</v>
      </c>
      <c r="AB1701" s="15"/>
      <c r="AC1701" s="15"/>
      <c r="AD1701" s="336">
        <v>16</v>
      </c>
      <c r="AE1701" s="299">
        <v>509</v>
      </c>
      <c r="AF1701" s="299">
        <v>30</v>
      </c>
      <c r="AG1701" s="299">
        <v>2387</v>
      </c>
      <c r="AH1701" s="299">
        <v>258</v>
      </c>
      <c r="AI1701" s="299">
        <v>11.6</v>
      </c>
      <c r="AJ1701" s="15">
        <v>21.3</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v>1370</v>
      </c>
      <c r="I1702" s="297">
        <v>1657</v>
      </c>
      <c r="J1702" s="297">
        <v>1786</v>
      </c>
      <c r="K1702" s="297">
        <v>1857</v>
      </c>
      <c r="L1702" s="58"/>
      <c r="M1702" s="58"/>
      <c r="N1702" s="56">
        <v>18</v>
      </c>
      <c r="O1702" s="84">
        <v>41</v>
      </c>
      <c r="P1702" s="294">
        <v>158</v>
      </c>
      <c r="Q1702" s="71">
        <v>141</v>
      </c>
      <c r="R1702" s="297">
        <v>231</v>
      </c>
      <c r="S1702" s="395">
        <v>222</v>
      </c>
      <c r="T1702" s="405">
        <v>240</v>
      </c>
      <c r="U1702" s="71">
        <v>343</v>
      </c>
      <c r="V1702" s="297">
        <v>288</v>
      </c>
      <c r="W1702" s="297">
        <v>129</v>
      </c>
      <c r="X1702" s="71">
        <v>71</v>
      </c>
      <c r="Y1702" s="338"/>
      <c r="Z1702" s="58"/>
      <c r="AA1702" s="56">
        <v>18</v>
      </c>
      <c r="AB1702" s="15"/>
      <c r="AD1702" s="15">
        <v>17</v>
      </c>
      <c r="AE1702" s="15">
        <v>1018</v>
      </c>
      <c r="AF1702" s="15">
        <v>140</v>
      </c>
      <c r="AG1702" s="15">
        <v>4825</v>
      </c>
      <c r="AH1702" s="299">
        <v>405</v>
      </c>
      <c r="AI1702" s="299">
        <v>34.6</v>
      </c>
      <c r="AJ1702" s="299">
        <v>21.1</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v>958</v>
      </c>
      <c r="I1703" s="297">
        <v>1095</v>
      </c>
      <c r="J1703" s="297">
        <v>1135</v>
      </c>
      <c r="K1703" s="297">
        <v>1375</v>
      </c>
      <c r="L1703" s="58"/>
      <c r="M1703" s="58"/>
      <c r="N1703" s="56">
        <v>19</v>
      </c>
      <c r="O1703" s="84">
        <v>96</v>
      </c>
      <c r="P1703" s="294">
        <v>34</v>
      </c>
      <c r="Q1703" s="71">
        <v>47</v>
      </c>
      <c r="R1703" s="297">
        <v>113</v>
      </c>
      <c r="S1703" s="395">
        <v>270</v>
      </c>
      <c r="T1703" s="405">
        <v>234</v>
      </c>
      <c r="U1703" s="297">
        <v>132</v>
      </c>
      <c r="V1703" s="297">
        <v>131</v>
      </c>
      <c r="W1703" s="297">
        <v>72</v>
      </c>
      <c r="X1703" s="297">
        <v>208</v>
      </c>
      <c r="Y1703" s="338"/>
      <c r="Z1703" s="58"/>
      <c r="AA1703" s="56">
        <v>19</v>
      </c>
      <c r="AB1703" s="15"/>
      <c r="AD1703" s="337">
        <v>18</v>
      </c>
      <c r="AE1703" s="299">
        <v>1857</v>
      </c>
      <c r="AF1703" s="299">
        <v>71</v>
      </c>
      <c r="AG1703" s="299">
        <v>6300</v>
      </c>
      <c r="AH1703" s="299">
        <v>623</v>
      </c>
      <c r="AI1703" s="299">
        <v>11.4</v>
      </c>
      <c r="AJ1703" s="299">
        <v>29.5</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v>652</v>
      </c>
      <c r="I1704" s="297">
        <v>702</v>
      </c>
      <c r="J1704" s="297">
        <v>843</v>
      </c>
      <c r="K1704" s="297">
        <v>973</v>
      </c>
      <c r="L1704" s="58"/>
      <c r="M1704" s="58"/>
      <c r="N1704" s="56">
        <v>20</v>
      </c>
      <c r="O1704" s="84">
        <v>138</v>
      </c>
      <c r="P1704" s="294">
        <v>125</v>
      </c>
      <c r="Q1704" s="71">
        <v>42</v>
      </c>
      <c r="R1704" s="297">
        <v>62</v>
      </c>
      <c r="S1704" s="395">
        <v>165</v>
      </c>
      <c r="T1704" s="405">
        <v>59</v>
      </c>
      <c r="U1704" s="297">
        <v>65</v>
      </c>
      <c r="V1704" s="297">
        <v>52</v>
      </c>
      <c r="W1704" s="297">
        <v>141</v>
      </c>
      <c r="X1704" s="297">
        <v>130</v>
      </c>
      <c r="Y1704" s="338"/>
      <c r="Z1704" s="58"/>
      <c r="AA1704" s="56">
        <v>20</v>
      </c>
      <c r="AB1704" s="15"/>
      <c r="AD1704" s="336">
        <v>19</v>
      </c>
      <c r="AE1704" s="15">
        <v>1375</v>
      </c>
      <c r="AF1704" s="15">
        <v>208</v>
      </c>
      <c r="AG1704" s="299">
        <v>3811</v>
      </c>
      <c r="AH1704" s="299">
        <v>1315</v>
      </c>
      <c r="AI1704" s="299">
        <v>15.8</v>
      </c>
      <c r="AJ1704" s="299">
        <v>36.1</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v>1374</v>
      </c>
      <c r="I1705" s="297">
        <v>1494</v>
      </c>
      <c r="J1705" s="71">
        <v>1695</v>
      </c>
      <c r="K1705" s="297">
        <v>1813</v>
      </c>
      <c r="L1705" s="58"/>
      <c r="M1705" s="58"/>
      <c r="N1705" s="56">
        <v>21</v>
      </c>
      <c r="O1705" s="84">
        <v>120</v>
      </c>
      <c r="P1705" s="294">
        <v>180</v>
      </c>
      <c r="Q1705" s="71">
        <v>120</v>
      </c>
      <c r="R1705" s="354">
        <v>224</v>
      </c>
      <c r="S1705" s="395">
        <v>189</v>
      </c>
      <c r="T1705" s="405">
        <v>269</v>
      </c>
      <c r="U1705" s="297">
        <v>273</v>
      </c>
      <c r="V1705" s="297">
        <v>120</v>
      </c>
      <c r="W1705" s="297">
        <v>202</v>
      </c>
      <c r="X1705" s="297">
        <v>118</v>
      </c>
      <c r="Y1705" s="338"/>
      <c r="Z1705" s="58"/>
      <c r="AA1705" s="56">
        <v>21</v>
      </c>
      <c r="AB1705" s="15"/>
      <c r="AC1705" s="15"/>
      <c r="AD1705" s="441">
        <v>20</v>
      </c>
      <c r="AE1705" s="126">
        <v>973</v>
      </c>
      <c r="AF1705" s="299">
        <v>130</v>
      </c>
      <c r="AG1705" s="15">
        <v>2410</v>
      </c>
      <c r="AH1705" s="299">
        <v>253</v>
      </c>
      <c r="AI1705" s="299">
        <v>51.4</v>
      </c>
      <c r="AJ1705" s="299">
        <v>40.4</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v>1495</v>
      </c>
      <c r="I1706" s="297">
        <v>1692</v>
      </c>
      <c r="J1706" s="297">
        <v>1861</v>
      </c>
      <c r="K1706" s="297">
        <v>2017</v>
      </c>
      <c r="L1706" s="58"/>
      <c r="M1706" s="58"/>
      <c r="N1706" s="56">
        <v>22</v>
      </c>
      <c r="O1706" s="84">
        <v>135</v>
      </c>
      <c r="P1706" s="294">
        <v>505</v>
      </c>
      <c r="Q1706" s="71">
        <v>228</v>
      </c>
      <c r="R1706" s="297">
        <v>122</v>
      </c>
      <c r="S1706" s="395">
        <v>138</v>
      </c>
      <c r="T1706" s="405">
        <v>221</v>
      </c>
      <c r="U1706" s="297">
        <v>156</v>
      </c>
      <c r="V1706" s="297">
        <v>198</v>
      </c>
      <c r="W1706" s="297">
        <v>164</v>
      </c>
      <c r="X1706" s="297">
        <v>158</v>
      </c>
      <c r="Y1706" s="338"/>
      <c r="Z1706" s="58"/>
      <c r="AA1706" s="56">
        <v>22</v>
      </c>
      <c r="AB1706" s="15"/>
      <c r="AC1706" s="15"/>
      <c r="AD1706" s="336">
        <v>21</v>
      </c>
      <c r="AE1706" s="15">
        <v>1813</v>
      </c>
      <c r="AF1706" s="15">
        <v>118</v>
      </c>
      <c r="AG1706" s="299">
        <v>11292</v>
      </c>
      <c r="AH1706" s="15">
        <v>1074</v>
      </c>
      <c r="AI1706" s="15">
        <v>11</v>
      </c>
      <c r="AJ1706" s="299">
        <v>16.100000000000001</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v>9417</v>
      </c>
      <c r="I1707" s="297">
        <v>10734</v>
      </c>
      <c r="J1707" s="297">
        <v>12338</v>
      </c>
      <c r="K1707" s="297">
        <v>13967</v>
      </c>
      <c r="L1707" s="58"/>
      <c r="M1707" s="58"/>
      <c r="N1707" s="56">
        <v>23</v>
      </c>
      <c r="O1707" s="84">
        <v>990</v>
      </c>
      <c r="P1707" s="294">
        <v>1353</v>
      </c>
      <c r="Q1707" s="297">
        <v>1255</v>
      </c>
      <c r="R1707" s="297">
        <v>1548</v>
      </c>
      <c r="S1707" s="395">
        <v>1422</v>
      </c>
      <c r="T1707" s="405">
        <v>1511</v>
      </c>
      <c r="U1707" s="297">
        <v>1352</v>
      </c>
      <c r="V1707" s="297">
        <v>1395</v>
      </c>
      <c r="W1707" s="297">
        <v>1531</v>
      </c>
      <c r="X1707" s="297">
        <v>1627</v>
      </c>
      <c r="Y1707" s="338"/>
      <c r="Z1707" s="58"/>
      <c r="AA1707" s="56">
        <v>23</v>
      </c>
      <c r="AB1707" s="15"/>
      <c r="AD1707" s="336">
        <v>22</v>
      </c>
      <c r="AE1707" s="15">
        <v>2017</v>
      </c>
      <c r="AF1707" s="15">
        <v>158</v>
      </c>
      <c r="AG1707" s="299">
        <v>17460</v>
      </c>
      <c r="AH1707" s="299">
        <v>2223</v>
      </c>
      <c r="AI1707" s="299">
        <v>7.1</v>
      </c>
      <c r="AJ1707" s="299">
        <v>11.6</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v>3405</v>
      </c>
      <c r="I1708" s="297">
        <v>4061</v>
      </c>
      <c r="J1708" s="297">
        <v>4481</v>
      </c>
      <c r="K1708" s="297">
        <v>4774</v>
      </c>
      <c r="L1708" s="58"/>
      <c r="M1708" s="58"/>
      <c r="N1708" s="56">
        <v>24</v>
      </c>
      <c r="O1708" s="84">
        <v>223</v>
      </c>
      <c r="P1708" s="294">
        <v>244</v>
      </c>
      <c r="Q1708" s="297">
        <v>286</v>
      </c>
      <c r="R1708" s="71">
        <v>520</v>
      </c>
      <c r="S1708" s="395">
        <v>627</v>
      </c>
      <c r="T1708" s="405">
        <v>921</v>
      </c>
      <c r="U1708" s="297">
        <v>552</v>
      </c>
      <c r="V1708" s="297">
        <v>634</v>
      </c>
      <c r="W1708" s="297">
        <v>439</v>
      </c>
      <c r="X1708" s="297">
        <v>284</v>
      </c>
      <c r="Y1708" s="338"/>
      <c r="Z1708" s="58"/>
      <c r="AA1708" s="56">
        <v>24</v>
      </c>
      <c r="AB1708" s="15"/>
      <c r="AC1708" s="15"/>
      <c r="AD1708" s="441">
        <v>23</v>
      </c>
      <c r="AE1708" s="15">
        <v>13967</v>
      </c>
      <c r="AF1708" s="15">
        <v>1627</v>
      </c>
      <c r="AG1708" s="299">
        <v>34012</v>
      </c>
      <c r="AH1708" s="299">
        <v>4475</v>
      </c>
      <c r="AI1708" s="299">
        <v>36.4</v>
      </c>
      <c r="AJ1708" s="299">
        <v>41.1</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4592</v>
      </c>
      <c r="C1709" s="62">
        <f>SUM(C1685:C1708)</f>
        <v>11663</v>
      </c>
      <c r="D1709" s="62">
        <f>SUM(D1685:D1708)</f>
        <v>17522</v>
      </c>
      <c r="E1709" s="62">
        <f>SUM(E1685:E1708)</f>
        <v>24007</v>
      </c>
      <c r="F1709" s="62">
        <f t="shared" ref="F1709:K1709" si="59">SUM(F1685:F1708)</f>
        <v>30837</v>
      </c>
      <c r="G1709" s="62">
        <f t="shared" si="59"/>
        <v>38419</v>
      </c>
      <c r="H1709" s="62">
        <f t="shared" si="59"/>
        <v>45550</v>
      </c>
      <c r="I1709" s="62">
        <f t="shared" si="59"/>
        <v>51557</v>
      </c>
      <c r="J1709" s="62">
        <f t="shared" si="59"/>
        <v>57378</v>
      </c>
      <c r="K1709" s="62">
        <f t="shared" si="59"/>
        <v>63493</v>
      </c>
      <c r="L1709" s="62">
        <f>SUM(L1685:L1708)</f>
        <v>0</v>
      </c>
      <c r="M1709" s="62">
        <f>SUM(M1685:M1708)</f>
        <v>0</v>
      </c>
      <c r="N1709" s="331" t="s">
        <v>2</v>
      </c>
      <c r="O1709" s="62">
        <f t="shared" ref="O1709:T1709" si="60">SUM(O1685:O1708)</f>
        <v>4592</v>
      </c>
      <c r="P1709" s="62">
        <f t="shared" si="60"/>
        <v>7030</v>
      </c>
      <c r="Q1709" s="62">
        <f t="shared" si="60"/>
        <v>5831</v>
      </c>
      <c r="R1709" s="62">
        <f t="shared" si="60"/>
        <v>6499</v>
      </c>
      <c r="S1709" s="62">
        <f t="shared" si="60"/>
        <v>6815</v>
      </c>
      <c r="T1709" s="62">
        <f t="shared" si="60"/>
        <v>7513</v>
      </c>
      <c r="U1709" s="62">
        <f t="shared" ref="U1709:Z1709" si="61">SUM(U1685:U1708)</f>
        <v>6769</v>
      </c>
      <c r="V1709" s="62">
        <f t="shared" si="61"/>
        <v>6058</v>
      </c>
      <c r="W1709" s="62">
        <f t="shared" si="61"/>
        <v>5818</v>
      </c>
      <c r="X1709" s="62">
        <f t="shared" si="61"/>
        <v>5658</v>
      </c>
      <c r="Y1709" s="363">
        <f t="shared" si="61"/>
        <v>0</v>
      </c>
      <c r="Z1709" s="62">
        <f t="shared" si="61"/>
        <v>0</v>
      </c>
      <c r="AA1709" s="72" t="s">
        <v>2</v>
      </c>
      <c r="AB1709" s="15"/>
      <c r="AC1709" s="15"/>
      <c r="AD1709" s="441">
        <v>24</v>
      </c>
      <c r="AE1709" s="15">
        <v>4774</v>
      </c>
      <c r="AF1709" s="15">
        <v>284</v>
      </c>
      <c r="AG1709" s="299">
        <v>13121</v>
      </c>
      <c r="AH1709" s="299">
        <v>2270</v>
      </c>
      <c r="AI1709" s="299">
        <v>12.5</v>
      </c>
      <c r="AJ1709" s="299">
        <v>36.4</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7">
        <v>1277</v>
      </c>
      <c r="E1715" s="391">
        <v>5562</v>
      </c>
      <c r="F1715" s="395">
        <v>5834</v>
      </c>
      <c r="G1715" s="408">
        <v>7189</v>
      </c>
      <c r="H1715" s="297">
        <v>7501</v>
      </c>
      <c r="I1715" s="71">
        <v>6985</v>
      </c>
      <c r="J1715" s="297">
        <v>9604</v>
      </c>
      <c r="K1715" s="297">
        <v>8059</v>
      </c>
      <c r="L1715" s="58"/>
      <c r="M1715" s="58"/>
      <c r="N1715" s="140">
        <v>1</v>
      </c>
      <c r="O1715" s="84">
        <v>376</v>
      </c>
      <c r="P1715" s="294">
        <v>442</v>
      </c>
      <c r="Q1715" s="297">
        <v>487</v>
      </c>
      <c r="R1715" s="391">
        <v>4389</v>
      </c>
      <c r="S1715" s="395">
        <v>280</v>
      </c>
      <c r="T1715" s="406">
        <v>1354</v>
      </c>
      <c r="U1715" s="297">
        <v>1339</v>
      </c>
      <c r="V1715" s="71">
        <v>520</v>
      </c>
      <c r="W1715" s="297">
        <v>631</v>
      </c>
      <c r="X1715" s="297">
        <v>510</v>
      </c>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7">
        <v>1151</v>
      </c>
      <c r="E1716" s="391">
        <v>1548</v>
      </c>
      <c r="F1716" s="395">
        <v>1825</v>
      </c>
      <c r="G1716" s="408">
        <v>2109</v>
      </c>
      <c r="H1716" s="297">
        <v>2462</v>
      </c>
      <c r="I1716" s="297">
        <v>2971</v>
      </c>
      <c r="J1716" s="297">
        <v>3365</v>
      </c>
      <c r="K1716" s="297">
        <v>3892</v>
      </c>
      <c r="L1716" s="58"/>
      <c r="M1716" s="58"/>
      <c r="N1716" s="140">
        <v>2</v>
      </c>
      <c r="O1716" s="84">
        <v>376</v>
      </c>
      <c r="P1716" s="294">
        <v>411</v>
      </c>
      <c r="Q1716" s="297">
        <v>472</v>
      </c>
      <c r="R1716" s="391">
        <v>420</v>
      </c>
      <c r="S1716" s="395">
        <v>298</v>
      </c>
      <c r="T1716" s="406">
        <v>329</v>
      </c>
      <c r="U1716" s="297">
        <v>432</v>
      </c>
      <c r="V1716" s="297">
        <v>540</v>
      </c>
      <c r="W1716" s="297">
        <v>500</v>
      </c>
      <c r="X1716" s="297">
        <v>554</v>
      </c>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7">
        <v>349</v>
      </c>
      <c r="E1717" s="391">
        <v>453</v>
      </c>
      <c r="F1717" s="395">
        <v>551</v>
      </c>
      <c r="G1717" s="408">
        <v>638</v>
      </c>
      <c r="H1717" s="297">
        <v>751</v>
      </c>
      <c r="I1717" s="297">
        <v>891</v>
      </c>
      <c r="J1717" s="297">
        <v>1046</v>
      </c>
      <c r="K1717" s="71">
        <v>1165</v>
      </c>
      <c r="L1717" s="58"/>
      <c r="M1717" s="58"/>
      <c r="N1717" s="140">
        <v>3</v>
      </c>
      <c r="O1717" s="84">
        <v>126</v>
      </c>
      <c r="P1717" s="294">
        <v>110</v>
      </c>
      <c r="Q1717" s="71">
        <v>97</v>
      </c>
      <c r="R1717" s="391">
        <v>104</v>
      </c>
      <c r="S1717" s="395">
        <v>92</v>
      </c>
      <c r="T1717" s="406">
        <v>85</v>
      </c>
      <c r="U1717" s="297">
        <v>104</v>
      </c>
      <c r="V1717" s="297">
        <v>114</v>
      </c>
      <c r="W1717" s="297">
        <v>148</v>
      </c>
      <c r="X1717" s="71">
        <v>134</v>
      </c>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7">
        <v>1845</v>
      </c>
      <c r="E1718" s="391">
        <v>2252</v>
      </c>
      <c r="F1718" s="395">
        <v>2040</v>
      </c>
      <c r="G1718" s="408">
        <v>2311</v>
      </c>
      <c r="H1718" s="297">
        <v>2828</v>
      </c>
      <c r="I1718" s="297">
        <v>3334</v>
      </c>
      <c r="J1718" s="297">
        <v>3795</v>
      </c>
      <c r="K1718" s="297">
        <v>4161</v>
      </c>
      <c r="L1718" s="58"/>
      <c r="M1718" s="58"/>
      <c r="N1718" s="140">
        <v>4</v>
      </c>
      <c r="O1718" s="84">
        <v>406</v>
      </c>
      <c r="P1718" s="294">
        <v>976</v>
      </c>
      <c r="Q1718" s="297">
        <v>466</v>
      </c>
      <c r="R1718" s="391">
        <v>354</v>
      </c>
      <c r="S1718" s="395">
        <v>261</v>
      </c>
      <c r="T1718" s="406">
        <v>279</v>
      </c>
      <c r="U1718" s="297">
        <v>383</v>
      </c>
      <c r="V1718" s="297">
        <v>495</v>
      </c>
      <c r="W1718" s="297">
        <v>510</v>
      </c>
      <c r="X1718" s="297">
        <v>390</v>
      </c>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71">
        <v>662</v>
      </c>
      <c r="E1719" s="391">
        <v>1036</v>
      </c>
      <c r="F1719" s="395">
        <v>1226</v>
      </c>
      <c r="G1719" s="408">
        <v>1553</v>
      </c>
      <c r="H1719" s="71">
        <v>1872</v>
      </c>
      <c r="I1719" s="297">
        <v>2344</v>
      </c>
      <c r="J1719" s="71">
        <v>2727</v>
      </c>
      <c r="K1719" s="297">
        <v>3063</v>
      </c>
      <c r="L1719" s="58"/>
      <c r="M1719" s="58"/>
      <c r="N1719" s="140">
        <v>5</v>
      </c>
      <c r="O1719" s="84">
        <v>215</v>
      </c>
      <c r="P1719" s="294">
        <v>211</v>
      </c>
      <c r="Q1719" s="297">
        <v>220</v>
      </c>
      <c r="R1719" s="391">
        <v>368</v>
      </c>
      <c r="S1719" s="395">
        <v>208</v>
      </c>
      <c r="T1719" s="406">
        <v>297</v>
      </c>
      <c r="U1719" s="71">
        <v>346</v>
      </c>
      <c r="V1719" s="297">
        <v>355</v>
      </c>
      <c r="W1719" s="71">
        <v>393</v>
      </c>
      <c r="X1719" s="297">
        <v>389</v>
      </c>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7">
        <v>408</v>
      </c>
      <c r="E1720" s="391">
        <v>508</v>
      </c>
      <c r="F1720" s="395">
        <v>554</v>
      </c>
      <c r="G1720" s="408">
        <v>596</v>
      </c>
      <c r="H1720" s="297">
        <v>758</v>
      </c>
      <c r="I1720" s="297">
        <v>875</v>
      </c>
      <c r="J1720" s="297">
        <v>995</v>
      </c>
      <c r="K1720" s="297">
        <v>1292</v>
      </c>
      <c r="L1720" s="58"/>
      <c r="M1720" s="58"/>
      <c r="N1720" s="140">
        <v>6</v>
      </c>
      <c r="O1720" s="84">
        <v>35</v>
      </c>
      <c r="P1720" s="294">
        <v>120</v>
      </c>
      <c r="Q1720" s="297">
        <v>140</v>
      </c>
      <c r="R1720" s="391">
        <v>171</v>
      </c>
      <c r="S1720" s="395">
        <v>37</v>
      </c>
      <c r="T1720" s="406">
        <v>28</v>
      </c>
      <c r="U1720" s="297">
        <v>39</v>
      </c>
      <c r="V1720" s="297">
        <v>112</v>
      </c>
      <c r="W1720" s="297">
        <v>67</v>
      </c>
      <c r="X1720" s="297">
        <v>75</v>
      </c>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7">
        <v>476</v>
      </c>
      <c r="E1721" s="391">
        <v>631</v>
      </c>
      <c r="F1721" s="395">
        <v>700</v>
      </c>
      <c r="G1721" s="408">
        <v>808</v>
      </c>
      <c r="H1721" s="297">
        <v>916</v>
      </c>
      <c r="I1721" s="297">
        <v>1028</v>
      </c>
      <c r="J1721" s="297">
        <v>1179</v>
      </c>
      <c r="K1721" s="297">
        <v>1264</v>
      </c>
      <c r="L1721" s="58"/>
      <c r="M1721" s="58"/>
      <c r="N1721" s="140">
        <v>7</v>
      </c>
      <c r="O1721" s="84">
        <v>108</v>
      </c>
      <c r="P1721" s="294">
        <v>167</v>
      </c>
      <c r="Q1721" s="297">
        <v>134</v>
      </c>
      <c r="R1721" s="391">
        <v>147</v>
      </c>
      <c r="S1721" s="395">
        <v>69</v>
      </c>
      <c r="T1721" s="406">
        <v>79</v>
      </c>
      <c r="U1721" s="297">
        <v>110</v>
      </c>
      <c r="V1721" s="297">
        <v>106</v>
      </c>
      <c r="W1721" s="297">
        <v>152</v>
      </c>
      <c r="X1721" s="297">
        <v>74</v>
      </c>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7">
        <v>4210</v>
      </c>
      <c r="E1722" s="391">
        <v>5660</v>
      </c>
      <c r="F1722" s="395">
        <v>6754</v>
      </c>
      <c r="G1722" s="408">
        <v>7986</v>
      </c>
      <c r="H1722" s="297">
        <v>9408</v>
      </c>
      <c r="I1722" s="297">
        <v>10960</v>
      </c>
      <c r="J1722" s="297">
        <v>12641</v>
      </c>
      <c r="K1722" s="297">
        <v>14621</v>
      </c>
      <c r="L1722" s="58"/>
      <c r="M1722" s="58"/>
      <c r="N1722" s="140">
        <v>8</v>
      </c>
      <c r="O1722" s="84">
        <v>1153</v>
      </c>
      <c r="P1722" s="294">
        <v>1620</v>
      </c>
      <c r="Q1722" s="71">
        <v>1437</v>
      </c>
      <c r="R1722" s="391">
        <v>1423</v>
      </c>
      <c r="S1722" s="395">
        <v>1120</v>
      </c>
      <c r="T1722" s="406">
        <v>1214</v>
      </c>
      <c r="U1722" s="297">
        <v>1420</v>
      </c>
      <c r="V1722" s="297">
        <v>1553</v>
      </c>
      <c r="W1722" s="297">
        <v>1685</v>
      </c>
      <c r="X1722" s="297">
        <v>2018</v>
      </c>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7">
        <v>1125</v>
      </c>
      <c r="E1723" s="391">
        <v>1462</v>
      </c>
      <c r="F1723" s="395">
        <v>1806</v>
      </c>
      <c r="G1723" s="408">
        <v>2087</v>
      </c>
      <c r="H1723" s="297">
        <v>2282</v>
      </c>
      <c r="I1723" s="297">
        <v>2544</v>
      </c>
      <c r="J1723" s="297">
        <v>2854</v>
      </c>
      <c r="K1723" s="297">
        <v>3428</v>
      </c>
      <c r="L1723" s="58"/>
      <c r="M1723" s="58"/>
      <c r="N1723" s="140">
        <v>9</v>
      </c>
      <c r="O1723" s="84">
        <v>289</v>
      </c>
      <c r="P1723" s="294">
        <v>489</v>
      </c>
      <c r="Q1723" s="297">
        <v>369</v>
      </c>
      <c r="R1723" s="391">
        <v>330</v>
      </c>
      <c r="S1723" s="395">
        <v>302</v>
      </c>
      <c r="T1723" s="406">
        <v>303</v>
      </c>
      <c r="U1723" s="297">
        <v>216</v>
      </c>
      <c r="V1723" s="297">
        <v>324</v>
      </c>
      <c r="W1723" s="297">
        <v>375</v>
      </c>
      <c r="X1723" s="297">
        <v>453</v>
      </c>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7">
        <v>1017</v>
      </c>
      <c r="E1724" s="391">
        <v>1381</v>
      </c>
      <c r="F1724" s="395">
        <v>1736</v>
      </c>
      <c r="G1724" s="408">
        <v>2036</v>
      </c>
      <c r="H1724" s="297">
        <v>2416</v>
      </c>
      <c r="I1724" s="71">
        <v>2840</v>
      </c>
      <c r="J1724" s="71">
        <v>3253</v>
      </c>
      <c r="K1724" s="297">
        <v>3627</v>
      </c>
      <c r="L1724" s="58"/>
      <c r="M1724" s="58"/>
      <c r="N1724" s="140">
        <v>10</v>
      </c>
      <c r="O1724" s="84">
        <v>345</v>
      </c>
      <c r="P1724" s="294">
        <v>317</v>
      </c>
      <c r="Q1724" s="297">
        <v>332</v>
      </c>
      <c r="R1724" s="391">
        <v>388</v>
      </c>
      <c r="S1724" s="395">
        <v>300</v>
      </c>
      <c r="T1724" s="406">
        <v>258</v>
      </c>
      <c r="U1724" s="297">
        <v>380</v>
      </c>
      <c r="V1724" s="71">
        <v>404</v>
      </c>
      <c r="W1724" s="71">
        <v>411</v>
      </c>
      <c r="X1724" s="297">
        <v>378</v>
      </c>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7">
        <v>1458</v>
      </c>
      <c r="E1725" s="391">
        <v>1809</v>
      </c>
      <c r="F1725" s="395">
        <v>2172</v>
      </c>
      <c r="G1725" s="408">
        <v>2522</v>
      </c>
      <c r="H1725" s="297">
        <v>2972</v>
      </c>
      <c r="I1725" s="297">
        <v>3412</v>
      </c>
      <c r="J1725" s="297">
        <v>3845</v>
      </c>
      <c r="K1725" s="297">
        <v>4313</v>
      </c>
      <c r="L1725" s="58"/>
      <c r="M1725" s="58"/>
      <c r="N1725" s="140">
        <v>11</v>
      </c>
      <c r="O1725" s="84">
        <v>457</v>
      </c>
      <c r="P1725" s="294">
        <v>536</v>
      </c>
      <c r="Q1725" s="297">
        <v>485</v>
      </c>
      <c r="R1725" s="391">
        <v>367</v>
      </c>
      <c r="S1725" s="395">
        <v>368</v>
      </c>
      <c r="T1725" s="406">
        <v>433</v>
      </c>
      <c r="U1725" s="297">
        <v>462</v>
      </c>
      <c r="V1725" s="297">
        <v>467</v>
      </c>
      <c r="W1725" s="297">
        <v>458</v>
      </c>
      <c r="X1725" s="297">
        <v>468</v>
      </c>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7">
        <v>5382</v>
      </c>
      <c r="E1726" s="391">
        <v>8266</v>
      </c>
      <c r="F1726" s="395">
        <v>10295</v>
      </c>
      <c r="G1726" s="408">
        <v>12168</v>
      </c>
      <c r="H1726" s="297">
        <v>13337</v>
      </c>
      <c r="I1726" s="297">
        <v>15828</v>
      </c>
      <c r="J1726" s="297">
        <v>18207</v>
      </c>
      <c r="K1726" s="297">
        <v>20925</v>
      </c>
      <c r="L1726" s="58"/>
      <c r="M1726" s="58"/>
      <c r="N1726" s="140">
        <v>12</v>
      </c>
      <c r="O1726" s="84">
        <v>1459</v>
      </c>
      <c r="P1726" s="294">
        <v>3257</v>
      </c>
      <c r="Q1726" s="297">
        <v>1765</v>
      </c>
      <c r="R1726" s="391">
        <v>1866</v>
      </c>
      <c r="S1726" s="395">
        <v>2004</v>
      </c>
      <c r="T1726" s="406">
        <v>2008</v>
      </c>
      <c r="U1726" s="297">
        <v>2376</v>
      </c>
      <c r="V1726" s="297">
        <v>2633</v>
      </c>
      <c r="W1726" s="297">
        <v>2522</v>
      </c>
      <c r="X1726" s="297">
        <v>2705</v>
      </c>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7">
        <v>1801</v>
      </c>
      <c r="E1727" s="391">
        <v>2389</v>
      </c>
      <c r="F1727" s="395">
        <v>3208</v>
      </c>
      <c r="G1727" s="408">
        <v>3709</v>
      </c>
      <c r="H1727" s="297">
        <v>4382</v>
      </c>
      <c r="I1727" s="297">
        <v>4986</v>
      </c>
      <c r="J1727" s="297">
        <v>5632</v>
      </c>
      <c r="K1727" s="297">
        <v>6156</v>
      </c>
      <c r="L1727" s="58"/>
      <c r="M1727" s="58"/>
      <c r="N1727" s="140">
        <v>13</v>
      </c>
      <c r="O1727" s="84">
        <v>449</v>
      </c>
      <c r="P1727" s="294">
        <v>488</v>
      </c>
      <c r="Q1727" s="297">
        <v>585</v>
      </c>
      <c r="R1727" s="391">
        <v>525</v>
      </c>
      <c r="S1727" s="395">
        <v>647</v>
      </c>
      <c r="T1727" s="406">
        <v>461</v>
      </c>
      <c r="U1727" s="297">
        <v>624</v>
      </c>
      <c r="V1727" s="297">
        <v>581</v>
      </c>
      <c r="W1727" s="297">
        <v>616</v>
      </c>
      <c r="X1727" s="297">
        <v>491</v>
      </c>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71">
        <v>4145</v>
      </c>
      <c r="E1728" s="391">
        <v>5559</v>
      </c>
      <c r="F1728" s="395">
        <v>6997</v>
      </c>
      <c r="G1728" s="408">
        <v>8490</v>
      </c>
      <c r="H1728" s="297">
        <v>10081</v>
      </c>
      <c r="I1728" s="297">
        <v>11177</v>
      </c>
      <c r="J1728" s="297">
        <v>13500</v>
      </c>
      <c r="K1728" s="297">
        <v>15775</v>
      </c>
      <c r="L1728" s="58"/>
      <c r="M1728" s="58"/>
      <c r="N1728" s="140">
        <v>14</v>
      </c>
      <c r="O1728" s="84">
        <v>1294</v>
      </c>
      <c r="P1728" s="294">
        <v>1649</v>
      </c>
      <c r="Q1728" s="297">
        <v>1376</v>
      </c>
      <c r="R1728" s="391">
        <v>1420</v>
      </c>
      <c r="S1728" s="395">
        <v>1422</v>
      </c>
      <c r="T1728" s="406">
        <v>1328</v>
      </c>
      <c r="U1728" s="297">
        <v>1585</v>
      </c>
      <c r="V1728" s="297">
        <v>1534</v>
      </c>
      <c r="W1728" s="297">
        <v>2501</v>
      </c>
      <c r="X1728" s="297">
        <v>2148</v>
      </c>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7">
        <v>7018</v>
      </c>
      <c r="E1729" s="391">
        <v>9516</v>
      </c>
      <c r="F1729" s="395">
        <v>11663</v>
      </c>
      <c r="G1729" s="408">
        <v>14287</v>
      </c>
      <c r="H1729" s="297">
        <v>16728</v>
      </c>
      <c r="I1729" s="297">
        <v>18641</v>
      </c>
      <c r="J1729" s="297">
        <v>20663</v>
      </c>
      <c r="K1729" s="297">
        <v>22209</v>
      </c>
      <c r="L1729" s="58"/>
      <c r="M1729" s="58"/>
      <c r="N1729" s="140">
        <v>15</v>
      </c>
      <c r="O1729" s="84">
        <v>2021</v>
      </c>
      <c r="P1729" s="294">
        <v>2280</v>
      </c>
      <c r="Q1729" s="297">
        <v>2403</v>
      </c>
      <c r="R1729" s="391">
        <v>2690</v>
      </c>
      <c r="S1729" s="395">
        <v>2243</v>
      </c>
      <c r="T1729" s="406">
        <v>2550</v>
      </c>
      <c r="U1729" s="297">
        <v>2902</v>
      </c>
      <c r="V1729" s="297">
        <v>2206</v>
      </c>
      <c r="W1729" s="297">
        <v>2443</v>
      </c>
      <c r="X1729" s="297">
        <v>2550</v>
      </c>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7">
        <v>814</v>
      </c>
      <c r="E1730" s="391">
        <v>1090</v>
      </c>
      <c r="F1730" s="395">
        <v>1312</v>
      </c>
      <c r="G1730" s="408">
        <v>1511</v>
      </c>
      <c r="H1730" s="297">
        <v>1660</v>
      </c>
      <c r="I1730" s="297">
        <v>1910</v>
      </c>
      <c r="J1730" s="297">
        <v>2190</v>
      </c>
      <c r="K1730" s="297">
        <v>2387</v>
      </c>
      <c r="L1730" s="58"/>
      <c r="M1730" s="58"/>
      <c r="N1730" s="140">
        <v>16</v>
      </c>
      <c r="O1730" s="84">
        <v>212</v>
      </c>
      <c r="P1730" s="294">
        <v>318</v>
      </c>
      <c r="Q1730" s="297">
        <v>248</v>
      </c>
      <c r="R1730" s="391">
        <v>288</v>
      </c>
      <c r="S1730" s="395">
        <v>198</v>
      </c>
      <c r="T1730" s="406">
        <v>208</v>
      </c>
      <c r="U1730" s="297">
        <v>154</v>
      </c>
      <c r="V1730" s="297">
        <v>245</v>
      </c>
      <c r="W1730" s="297">
        <v>298</v>
      </c>
      <c r="X1730" s="297">
        <v>258</v>
      </c>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7">
        <v>1116</v>
      </c>
      <c r="E1731" s="391">
        <v>1601</v>
      </c>
      <c r="F1731" s="395">
        <v>1931</v>
      </c>
      <c r="G1731" s="408">
        <v>2686</v>
      </c>
      <c r="H1731" s="297">
        <v>3085</v>
      </c>
      <c r="I1731" s="297">
        <v>3855</v>
      </c>
      <c r="J1731" s="297">
        <v>4438</v>
      </c>
      <c r="K1731" s="297">
        <v>4825</v>
      </c>
      <c r="L1731" s="58"/>
      <c r="M1731" s="58"/>
      <c r="N1731" s="140">
        <v>17</v>
      </c>
      <c r="O1731" s="84">
        <v>316</v>
      </c>
      <c r="P1731" s="294">
        <v>1408</v>
      </c>
      <c r="Q1731" s="297">
        <v>379</v>
      </c>
      <c r="R1731" s="391">
        <v>448</v>
      </c>
      <c r="S1731" s="395">
        <v>339</v>
      </c>
      <c r="T1731" s="406">
        <v>569</v>
      </c>
      <c r="U1731" s="297">
        <v>403</v>
      </c>
      <c r="V1731" s="297">
        <v>710</v>
      </c>
      <c r="W1731" s="297">
        <v>587</v>
      </c>
      <c r="X1731" s="297">
        <v>405</v>
      </c>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7">
        <v>1791</v>
      </c>
      <c r="E1732" s="391">
        <v>2513</v>
      </c>
      <c r="F1732" s="395">
        <v>3165</v>
      </c>
      <c r="G1732" s="408">
        <v>3734</v>
      </c>
      <c r="H1732" s="71">
        <v>4885</v>
      </c>
      <c r="I1732" s="297">
        <v>5494</v>
      </c>
      <c r="J1732" s="297">
        <v>5507</v>
      </c>
      <c r="K1732" s="71">
        <v>6300</v>
      </c>
      <c r="L1732" s="58"/>
      <c r="M1732" s="58"/>
      <c r="N1732" s="140">
        <v>18</v>
      </c>
      <c r="O1732" s="84">
        <v>1599</v>
      </c>
      <c r="P1732" s="294">
        <v>596</v>
      </c>
      <c r="Q1732" s="297">
        <v>511</v>
      </c>
      <c r="R1732" s="391">
        <v>662</v>
      </c>
      <c r="S1732" s="395">
        <v>434</v>
      </c>
      <c r="T1732" s="406">
        <v>395</v>
      </c>
      <c r="U1732" s="71">
        <v>822</v>
      </c>
      <c r="V1732" s="297">
        <v>455</v>
      </c>
      <c r="W1732" s="297">
        <v>512</v>
      </c>
      <c r="X1732" s="71">
        <v>623</v>
      </c>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7">
        <v>568</v>
      </c>
      <c r="E1733" s="391">
        <v>884</v>
      </c>
      <c r="F1733" s="395">
        <v>1395</v>
      </c>
      <c r="G1733" s="408">
        <v>1714</v>
      </c>
      <c r="H1733" s="297">
        <v>1970</v>
      </c>
      <c r="I1733" s="297">
        <v>2180</v>
      </c>
      <c r="J1733" s="297">
        <v>2423</v>
      </c>
      <c r="K1733" s="297">
        <v>3811</v>
      </c>
      <c r="L1733" s="58"/>
      <c r="M1733" s="58"/>
      <c r="N1733" s="140">
        <v>19</v>
      </c>
      <c r="O1733" s="84">
        <v>214</v>
      </c>
      <c r="P1733" s="294">
        <v>178</v>
      </c>
      <c r="Q1733" s="297">
        <v>177</v>
      </c>
      <c r="R1733" s="391">
        <v>264</v>
      </c>
      <c r="S1733" s="395">
        <v>197</v>
      </c>
      <c r="T1733" s="406">
        <v>166</v>
      </c>
      <c r="U1733" s="297">
        <v>275</v>
      </c>
      <c r="V1733" s="297">
        <v>177</v>
      </c>
      <c r="W1733" s="297">
        <v>259</v>
      </c>
      <c r="X1733" s="297">
        <v>1315</v>
      </c>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71">
        <v>669</v>
      </c>
      <c r="E1734" s="391">
        <v>998</v>
      </c>
      <c r="F1734" s="395">
        <v>1191</v>
      </c>
      <c r="G1734" s="408">
        <v>1372</v>
      </c>
      <c r="H1734" s="297">
        <v>1619</v>
      </c>
      <c r="I1734" s="297">
        <v>1866</v>
      </c>
      <c r="J1734" s="297">
        <v>2106</v>
      </c>
      <c r="K1734" s="297">
        <v>2410</v>
      </c>
      <c r="L1734" s="58"/>
      <c r="M1734" s="58"/>
      <c r="N1734" s="140">
        <v>20</v>
      </c>
      <c r="O1734" s="84">
        <v>222</v>
      </c>
      <c r="P1734" s="294">
        <v>278</v>
      </c>
      <c r="Q1734" s="297">
        <v>222</v>
      </c>
      <c r="R1734" s="391">
        <v>277</v>
      </c>
      <c r="S1734" s="395">
        <v>151</v>
      </c>
      <c r="T1734" s="406">
        <v>180</v>
      </c>
      <c r="U1734" s="297">
        <v>268</v>
      </c>
      <c r="V1734" s="297">
        <v>262</v>
      </c>
      <c r="W1734" s="297">
        <v>225</v>
      </c>
      <c r="X1734" s="297">
        <v>253</v>
      </c>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7">
        <v>3112</v>
      </c>
      <c r="E1735" s="391">
        <v>4568</v>
      </c>
      <c r="F1735" s="395">
        <v>5545</v>
      </c>
      <c r="G1735" s="408">
        <v>6638</v>
      </c>
      <c r="H1735" s="297">
        <v>7716</v>
      </c>
      <c r="I1735" s="297">
        <v>8406</v>
      </c>
      <c r="J1735" s="297">
        <v>10197</v>
      </c>
      <c r="K1735" s="297">
        <v>11292</v>
      </c>
      <c r="L1735" s="58"/>
      <c r="M1735" s="58"/>
      <c r="N1735" s="140">
        <v>21</v>
      </c>
      <c r="O1735" s="84">
        <v>825</v>
      </c>
      <c r="P1735" s="294">
        <v>1160</v>
      </c>
      <c r="Q1735" s="297">
        <v>1174</v>
      </c>
      <c r="R1735" s="391">
        <v>1402</v>
      </c>
      <c r="S1735" s="395">
        <v>848</v>
      </c>
      <c r="T1735" s="406">
        <v>986</v>
      </c>
      <c r="U1735" s="297">
        <v>949</v>
      </c>
      <c r="V1735" s="297">
        <v>1004</v>
      </c>
      <c r="W1735" s="297">
        <v>1760</v>
      </c>
      <c r="X1735" s="297">
        <v>1074</v>
      </c>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7">
        <v>4103</v>
      </c>
      <c r="E1736" s="391">
        <v>8822</v>
      </c>
      <c r="F1736" s="395">
        <v>8846</v>
      </c>
      <c r="G1736" s="408">
        <v>10014</v>
      </c>
      <c r="H1736" s="297">
        <v>11496</v>
      </c>
      <c r="I1736" s="297">
        <v>13028</v>
      </c>
      <c r="J1736" s="297">
        <v>15429</v>
      </c>
      <c r="K1736" s="297">
        <v>17460</v>
      </c>
      <c r="L1736" s="58"/>
      <c r="M1736" s="58"/>
      <c r="N1736" s="140">
        <v>22</v>
      </c>
      <c r="O1736" s="84">
        <v>1370</v>
      </c>
      <c r="P1736" s="294">
        <v>1544</v>
      </c>
      <c r="Q1736" s="297">
        <v>1680</v>
      </c>
      <c r="R1736" s="391">
        <v>4991</v>
      </c>
      <c r="S1736" s="395">
        <v>1350</v>
      </c>
      <c r="T1736" s="406">
        <v>1467</v>
      </c>
      <c r="U1736" s="297">
        <v>1649</v>
      </c>
      <c r="V1736" s="297">
        <v>1807</v>
      </c>
      <c r="W1736" s="297">
        <v>2746</v>
      </c>
      <c r="X1736" s="297">
        <v>2223</v>
      </c>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71">
        <v>9434</v>
      </c>
      <c r="E1737" s="391">
        <v>12284</v>
      </c>
      <c r="F1737" s="395">
        <v>15983</v>
      </c>
      <c r="G1737" s="408">
        <v>18128</v>
      </c>
      <c r="H1737" s="297">
        <v>22639</v>
      </c>
      <c r="I1737" s="297">
        <v>25815</v>
      </c>
      <c r="J1737" s="297">
        <v>30101</v>
      </c>
      <c r="K1737" s="297">
        <v>34012</v>
      </c>
      <c r="L1737" s="58"/>
      <c r="M1737" s="58"/>
      <c r="N1737" s="140">
        <v>23</v>
      </c>
      <c r="O1737" s="84">
        <v>2586</v>
      </c>
      <c r="P1737" s="294">
        <v>3701</v>
      </c>
      <c r="Q1737" s="297">
        <v>2579</v>
      </c>
      <c r="R1737" s="391">
        <v>2689</v>
      </c>
      <c r="S1737" s="395">
        <v>2918</v>
      </c>
      <c r="T1737" s="406">
        <v>2441</v>
      </c>
      <c r="U1737" s="297">
        <v>4213</v>
      </c>
      <c r="V1737" s="297">
        <v>3562</v>
      </c>
      <c r="W1737" s="297">
        <v>4390</v>
      </c>
      <c r="X1737" s="297">
        <v>4475</v>
      </c>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7">
        <v>3357</v>
      </c>
      <c r="E1738" s="391">
        <v>4373</v>
      </c>
      <c r="F1738" s="395">
        <v>5975</v>
      </c>
      <c r="G1738" s="408">
        <v>6539</v>
      </c>
      <c r="H1738" s="297">
        <v>8140</v>
      </c>
      <c r="I1738" s="297">
        <v>9865</v>
      </c>
      <c r="J1738" s="297">
        <v>10855</v>
      </c>
      <c r="K1738" s="297">
        <v>13121</v>
      </c>
      <c r="L1738" s="58"/>
      <c r="M1738" s="58"/>
      <c r="N1738" s="140">
        <v>24</v>
      </c>
      <c r="O1738" s="84">
        <v>705</v>
      </c>
      <c r="P1738" s="294">
        <v>1028</v>
      </c>
      <c r="Q1738" s="297">
        <v>1359</v>
      </c>
      <c r="R1738" s="391">
        <v>1103</v>
      </c>
      <c r="S1738" s="395">
        <v>1181</v>
      </c>
      <c r="T1738" s="406">
        <v>804</v>
      </c>
      <c r="U1738" s="297">
        <v>1679</v>
      </c>
      <c r="V1738" s="297">
        <v>1461</v>
      </c>
      <c r="W1738" s="297">
        <v>1118</v>
      </c>
      <c r="X1738" s="297">
        <v>2270</v>
      </c>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17158</v>
      </c>
      <c r="C1739" s="62">
        <f t="shared" si="62"/>
        <v>39783</v>
      </c>
      <c r="D1739" s="62">
        <f t="shared" si="62"/>
        <v>57288</v>
      </c>
      <c r="E1739" s="62">
        <f t="shared" si="62"/>
        <v>85165</v>
      </c>
      <c r="F1739" s="62">
        <f t="shared" si="62"/>
        <v>102704</v>
      </c>
      <c r="G1739" s="62">
        <f t="shared" si="62"/>
        <v>120825</v>
      </c>
      <c r="H1739" s="62">
        <f t="shared" ref="H1739:M1739" si="63">SUM(H1715:H1738)</f>
        <v>141904</v>
      </c>
      <c r="I1739" s="62">
        <f t="shared" si="63"/>
        <v>161235</v>
      </c>
      <c r="J1739" s="62">
        <f t="shared" si="63"/>
        <v>186552</v>
      </c>
      <c r="K1739" s="62">
        <f t="shared" si="63"/>
        <v>209568</v>
      </c>
      <c r="L1739" s="62">
        <f t="shared" si="63"/>
        <v>0</v>
      </c>
      <c r="M1739" s="62">
        <f t="shared" si="63"/>
        <v>0</v>
      </c>
      <c r="N1739" s="331" t="s">
        <v>2</v>
      </c>
      <c r="O1739" s="62">
        <f>SUM(O1715:O1738)</f>
        <v>17158</v>
      </c>
      <c r="P1739" s="62">
        <f>SUM(P1715:P1738)</f>
        <v>23284</v>
      </c>
      <c r="Q1739" s="62">
        <f>SUM(Q1715:Q1738)</f>
        <v>19097</v>
      </c>
      <c r="R1739" s="62">
        <f>SUM(R1715:R1738)</f>
        <v>27086</v>
      </c>
      <c r="S1739" s="62">
        <f t="shared" ref="S1739:X1739" si="64">SUM(S1715:S1738)</f>
        <v>17267</v>
      </c>
      <c r="T1739" s="62">
        <f t="shared" si="64"/>
        <v>18222</v>
      </c>
      <c r="U1739" s="62">
        <f t="shared" si="64"/>
        <v>23130</v>
      </c>
      <c r="V1739" s="62">
        <f t="shared" si="64"/>
        <v>21627</v>
      </c>
      <c r="W1739" s="62">
        <f t="shared" si="64"/>
        <v>25307</v>
      </c>
      <c r="X1739" s="62">
        <f t="shared" si="64"/>
        <v>26233</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212785</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15"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3">
        <v>109</v>
      </c>
      <c r="E1745" s="391">
        <v>147</v>
      </c>
      <c r="F1745" s="395">
        <v>109</v>
      </c>
      <c r="G1745" s="411">
        <v>211</v>
      </c>
      <c r="H1745" s="71">
        <v>245</v>
      </c>
      <c r="I1745" s="71">
        <v>276</v>
      </c>
      <c r="J1745" s="71">
        <v>303</v>
      </c>
      <c r="K1745" s="71">
        <v>328</v>
      </c>
      <c r="L1745" s="58"/>
      <c r="M1745" s="58"/>
      <c r="N1745" s="56">
        <v>1</v>
      </c>
      <c r="O1745" s="84">
        <v>36</v>
      </c>
      <c r="P1745" s="294">
        <v>43</v>
      </c>
      <c r="Q1745" s="297">
        <v>30</v>
      </c>
      <c r="R1745" s="391">
        <v>38</v>
      </c>
      <c r="S1745" s="395">
        <v>30</v>
      </c>
      <c r="T1745" s="409">
        <v>8</v>
      </c>
      <c r="U1745" s="71">
        <v>34</v>
      </c>
      <c r="V1745" s="71">
        <v>35</v>
      </c>
      <c r="W1745" s="71">
        <v>27</v>
      </c>
      <c r="X1745" s="71">
        <v>21</v>
      </c>
      <c r="Y1745" s="58"/>
      <c r="Z1745" s="58"/>
      <c r="AA1745" s="56">
        <v>1</v>
      </c>
      <c r="AB1745" s="15"/>
      <c r="AC1745" s="15">
        <v>1</v>
      </c>
      <c r="AD1745" s="87">
        <v>328</v>
      </c>
      <c r="AE1745" s="299">
        <v>21</v>
      </c>
      <c r="AF1745" s="299">
        <v>8038</v>
      </c>
      <c r="AG1745" s="15">
        <v>510</v>
      </c>
      <c r="AH1745" s="15">
        <v>4.0999999999999996</v>
      </c>
      <c r="AI1745" s="15">
        <v>4.0999999999999996</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3">
        <v>282</v>
      </c>
      <c r="E1746" s="391">
        <v>374</v>
      </c>
      <c r="F1746" s="395">
        <v>282</v>
      </c>
      <c r="G1746" s="411">
        <v>480</v>
      </c>
      <c r="H1746" s="71">
        <v>520</v>
      </c>
      <c r="I1746" s="71">
        <v>596</v>
      </c>
      <c r="J1746" s="71">
        <v>625</v>
      </c>
      <c r="K1746" s="71">
        <v>713</v>
      </c>
      <c r="L1746" s="58"/>
      <c r="M1746" s="58"/>
      <c r="N1746" s="56">
        <v>2</v>
      </c>
      <c r="O1746" s="84">
        <v>110</v>
      </c>
      <c r="P1746" s="294">
        <v>125</v>
      </c>
      <c r="Q1746" s="71">
        <v>49</v>
      </c>
      <c r="R1746" s="391">
        <v>92</v>
      </c>
      <c r="S1746" s="395">
        <v>49</v>
      </c>
      <c r="T1746" s="409">
        <v>48</v>
      </c>
      <c r="U1746" s="71">
        <v>40</v>
      </c>
      <c r="V1746" s="71">
        <v>76</v>
      </c>
      <c r="W1746" s="71">
        <v>29</v>
      </c>
      <c r="X1746" s="71">
        <v>88</v>
      </c>
      <c r="Y1746" s="58"/>
      <c r="Z1746" s="58"/>
      <c r="AA1746" s="56">
        <v>2</v>
      </c>
      <c r="AB1746" s="15"/>
      <c r="AC1746" s="15">
        <v>2</v>
      </c>
      <c r="AD1746" s="87">
        <v>713</v>
      </c>
      <c r="AE1746" s="299">
        <v>88</v>
      </c>
      <c r="AF1746" s="299">
        <v>3890</v>
      </c>
      <c r="AG1746" s="15">
        <v>554</v>
      </c>
      <c r="AH1746" s="15">
        <v>15.9</v>
      </c>
      <c r="AI1746" s="15">
        <v>18.3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3">
        <v>153</v>
      </c>
      <c r="E1747" s="391">
        <v>204</v>
      </c>
      <c r="F1747" s="395">
        <v>153</v>
      </c>
      <c r="G1747" s="411">
        <v>294</v>
      </c>
      <c r="H1747" s="71">
        <v>337</v>
      </c>
      <c r="I1747" s="71">
        <v>353</v>
      </c>
      <c r="J1747" s="71">
        <v>430</v>
      </c>
      <c r="K1747" s="71">
        <v>489</v>
      </c>
      <c r="L1747" s="58"/>
      <c r="M1747" s="58"/>
      <c r="N1747" s="56">
        <v>3</v>
      </c>
      <c r="O1747" s="84">
        <v>47</v>
      </c>
      <c r="P1747" s="294">
        <v>60</v>
      </c>
      <c r="Q1747" s="71">
        <v>45</v>
      </c>
      <c r="R1747" s="391">
        <v>52</v>
      </c>
      <c r="S1747" s="395">
        <v>45</v>
      </c>
      <c r="T1747" s="409">
        <v>27</v>
      </c>
      <c r="U1747" s="71">
        <v>42</v>
      </c>
      <c r="V1747" s="71">
        <v>33</v>
      </c>
      <c r="W1747" s="71">
        <v>77</v>
      </c>
      <c r="X1747" s="71">
        <v>61</v>
      </c>
      <c r="Y1747" s="58"/>
      <c r="Z1747" s="58"/>
      <c r="AA1747" s="56">
        <v>3</v>
      </c>
      <c r="AB1747" s="15"/>
      <c r="AC1747" s="15">
        <v>3</v>
      </c>
      <c r="AD1747" s="15">
        <v>489</v>
      </c>
      <c r="AE1747" s="299">
        <v>61</v>
      </c>
      <c r="AF1747" s="15">
        <v>1160</v>
      </c>
      <c r="AG1747" s="15">
        <v>134</v>
      </c>
      <c r="AH1747" s="15">
        <v>45.5</v>
      </c>
      <c r="AI1747" s="15">
        <v>42.2</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4">
        <v>366</v>
      </c>
      <c r="E1748" s="391">
        <v>418</v>
      </c>
      <c r="F1748" s="395">
        <v>366</v>
      </c>
      <c r="G1748" s="411">
        <v>538</v>
      </c>
      <c r="H1748" s="71">
        <v>853</v>
      </c>
      <c r="I1748" s="71">
        <v>907</v>
      </c>
      <c r="J1748" s="71">
        <v>963</v>
      </c>
      <c r="K1748" s="71">
        <v>1280</v>
      </c>
      <c r="L1748" s="58"/>
      <c r="M1748" s="58"/>
      <c r="N1748" s="56">
        <v>4</v>
      </c>
      <c r="O1748" s="84">
        <v>54</v>
      </c>
      <c r="P1748" s="294">
        <v>145</v>
      </c>
      <c r="Q1748" s="71">
        <v>146</v>
      </c>
      <c r="R1748" s="391">
        <v>51</v>
      </c>
      <c r="S1748" s="395">
        <v>146</v>
      </c>
      <c r="T1748" s="409">
        <v>39</v>
      </c>
      <c r="U1748" s="71">
        <v>115</v>
      </c>
      <c r="V1748" s="71">
        <v>56</v>
      </c>
      <c r="W1748" s="71">
        <v>64</v>
      </c>
      <c r="X1748" s="71">
        <v>56</v>
      </c>
      <c r="Y1748" s="58"/>
      <c r="Z1748" s="58"/>
      <c r="AA1748" s="56">
        <v>4</v>
      </c>
      <c r="AB1748" s="15"/>
      <c r="AC1748" s="299">
        <v>4</v>
      </c>
      <c r="AD1748" s="87">
        <v>1280</v>
      </c>
      <c r="AE1748" s="299">
        <v>56</v>
      </c>
      <c r="AF1748" s="299">
        <v>4160</v>
      </c>
      <c r="AG1748" s="15">
        <v>390</v>
      </c>
      <c r="AH1748" s="15">
        <v>14.4</v>
      </c>
      <c r="AI1748" s="15">
        <v>30.8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4">
        <v>42</v>
      </c>
      <c r="E1749" s="391">
        <v>55</v>
      </c>
      <c r="F1749" s="395">
        <v>42</v>
      </c>
      <c r="G1749" s="411">
        <v>155</v>
      </c>
      <c r="H1749" s="71">
        <v>164</v>
      </c>
      <c r="I1749" s="71">
        <v>243</v>
      </c>
      <c r="J1749" s="71">
        <v>282</v>
      </c>
      <c r="K1749" s="71">
        <v>308</v>
      </c>
      <c r="L1749" s="58"/>
      <c r="M1749" s="58"/>
      <c r="N1749" s="56">
        <v>5</v>
      </c>
      <c r="O1749" s="84">
        <v>6</v>
      </c>
      <c r="P1749" s="294">
        <v>19</v>
      </c>
      <c r="Q1749" s="297">
        <v>16</v>
      </c>
      <c r="R1749" s="391">
        <v>13</v>
      </c>
      <c r="S1749" s="395">
        <v>16</v>
      </c>
      <c r="T1749" s="409">
        <v>84</v>
      </c>
      <c r="U1749" s="71">
        <v>10</v>
      </c>
      <c r="V1749" s="71">
        <v>78</v>
      </c>
      <c r="W1749" s="71">
        <v>42</v>
      </c>
      <c r="X1749" s="71">
        <v>13</v>
      </c>
      <c r="Y1749" s="58"/>
      <c r="Z1749" s="58"/>
      <c r="AA1749" s="56">
        <v>5</v>
      </c>
      <c r="AB1749" s="15"/>
      <c r="AC1749" s="15">
        <v>5</v>
      </c>
      <c r="AD1749" s="87">
        <v>308</v>
      </c>
      <c r="AE1749" s="299">
        <v>13</v>
      </c>
      <c r="AF1749" s="299">
        <v>3054</v>
      </c>
      <c r="AG1749" s="15">
        <v>389</v>
      </c>
      <c r="AH1749" s="15">
        <v>3.3</v>
      </c>
      <c r="AI1749" s="15">
        <v>10.1</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3">
        <v>272</v>
      </c>
      <c r="E1750" s="391">
        <v>280</v>
      </c>
      <c r="F1750" s="395">
        <v>272</v>
      </c>
      <c r="G1750" s="411">
        <v>401</v>
      </c>
      <c r="H1750" s="71">
        <v>605</v>
      </c>
      <c r="I1750" s="71">
        <v>630</v>
      </c>
      <c r="J1750" s="71">
        <v>689</v>
      </c>
      <c r="K1750" s="71">
        <v>893</v>
      </c>
      <c r="L1750" s="58"/>
      <c r="M1750" s="58"/>
      <c r="N1750" s="56">
        <v>6</v>
      </c>
      <c r="O1750" s="84">
        <v>51</v>
      </c>
      <c r="P1750" s="294">
        <v>49</v>
      </c>
      <c r="Q1750" s="71">
        <v>98</v>
      </c>
      <c r="R1750" s="391">
        <v>47</v>
      </c>
      <c r="S1750" s="395">
        <v>98</v>
      </c>
      <c r="T1750" s="409">
        <v>29</v>
      </c>
      <c r="U1750" s="71">
        <v>23</v>
      </c>
      <c r="V1750" s="71">
        <v>25</v>
      </c>
      <c r="W1750" s="71">
        <v>61</v>
      </c>
      <c r="X1750" s="71">
        <v>68</v>
      </c>
      <c r="Y1750" s="58"/>
      <c r="Z1750" s="58"/>
      <c r="AA1750" s="56">
        <v>6</v>
      </c>
      <c r="AB1750" s="15"/>
      <c r="AC1750" s="299">
        <v>6</v>
      </c>
      <c r="AD1750" s="87">
        <v>893</v>
      </c>
      <c r="AE1750" s="299">
        <v>68</v>
      </c>
      <c r="AF1750" s="299">
        <v>1202</v>
      </c>
      <c r="AG1750" s="81">
        <v>75</v>
      </c>
      <c r="AH1750" s="15">
        <v>90.7</v>
      </c>
      <c r="AI1750" s="15">
        <v>74.3</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3">
        <v>175</v>
      </c>
      <c r="E1751" s="391">
        <v>206</v>
      </c>
      <c r="F1751" s="395">
        <v>175</v>
      </c>
      <c r="G1751" s="411">
        <v>231</v>
      </c>
      <c r="H1751" s="71">
        <v>253</v>
      </c>
      <c r="I1751" s="71">
        <v>274</v>
      </c>
      <c r="J1751" s="71">
        <v>287</v>
      </c>
      <c r="K1751" s="71">
        <v>300</v>
      </c>
      <c r="L1751" s="58"/>
      <c r="M1751" s="58"/>
      <c r="N1751" s="56">
        <v>7</v>
      </c>
      <c r="O1751" s="84">
        <v>18</v>
      </c>
      <c r="P1751" s="294">
        <v>139</v>
      </c>
      <c r="Q1751" s="297">
        <v>18</v>
      </c>
      <c r="R1751" s="391">
        <v>31</v>
      </c>
      <c r="S1751" s="395">
        <v>18</v>
      </c>
      <c r="T1751" s="409">
        <v>14</v>
      </c>
      <c r="U1751" s="71">
        <v>22</v>
      </c>
      <c r="V1751" s="71">
        <v>21</v>
      </c>
      <c r="W1751" s="71">
        <v>13</v>
      </c>
      <c r="X1751" s="71">
        <v>13</v>
      </c>
      <c r="Y1751" s="58"/>
      <c r="Z1751" s="58"/>
      <c r="AA1751" s="56">
        <v>7</v>
      </c>
      <c r="AB1751" s="15"/>
      <c r="AC1751" s="15">
        <v>7</v>
      </c>
      <c r="AD1751" s="87">
        <v>300</v>
      </c>
      <c r="AE1751" s="299">
        <v>13</v>
      </c>
      <c r="AF1751" s="299">
        <v>1256</v>
      </c>
      <c r="AG1751" s="299">
        <v>73</v>
      </c>
      <c r="AH1751" s="15">
        <v>17.8</v>
      </c>
      <c r="AI1751" s="15">
        <v>23.9</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3">
        <v>5</v>
      </c>
      <c r="E1752" s="391">
        <v>8</v>
      </c>
      <c r="F1752" s="395">
        <v>5</v>
      </c>
      <c r="G1752" s="411">
        <v>13</v>
      </c>
      <c r="H1752" s="71">
        <v>14</v>
      </c>
      <c r="I1752" s="71">
        <v>14</v>
      </c>
      <c r="J1752" s="71">
        <v>14</v>
      </c>
      <c r="K1752" s="71">
        <v>15</v>
      </c>
      <c r="L1752" s="58"/>
      <c r="M1752" s="58"/>
      <c r="N1752" s="56">
        <v>8</v>
      </c>
      <c r="O1752" s="84">
        <v>0</v>
      </c>
      <c r="P1752" s="294">
        <v>3</v>
      </c>
      <c r="Q1752" s="297">
        <v>2</v>
      </c>
      <c r="R1752" s="391">
        <v>3</v>
      </c>
      <c r="S1752" s="395">
        <v>2</v>
      </c>
      <c r="T1752" s="409">
        <v>5</v>
      </c>
      <c r="U1752" s="71">
        <v>1</v>
      </c>
      <c r="V1752" s="71">
        <v>0</v>
      </c>
      <c r="W1752" s="71">
        <v>0</v>
      </c>
      <c r="X1752" s="71">
        <v>1</v>
      </c>
      <c r="Y1752" s="58"/>
      <c r="Z1752" s="58"/>
      <c r="AA1752" s="56">
        <v>8</v>
      </c>
      <c r="AB1752" s="15"/>
      <c r="AC1752" s="299">
        <v>8</v>
      </c>
      <c r="AD1752" s="87">
        <v>15</v>
      </c>
      <c r="AE1752" s="299">
        <v>1</v>
      </c>
      <c r="AF1752" s="15">
        <v>14608</v>
      </c>
      <c r="AG1752" s="15">
        <v>2016</v>
      </c>
      <c r="AH1752" s="15">
        <v>0</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3">
        <v>248</v>
      </c>
      <c r="E1753" s="391">
        <v>288</v>
      </c>
      <c r="F1753" s="395">
        <v>248</v>
      </c>
      <c r="G1753" s="411">
        <v>347</v>
      </c>
      <c r="H1753" s="71">
        <v>359</v>
      </c>
      <c r="I1753" s="71">
        <v>376</v>
      </c>
      <c r="J1753" s="71">
        <v>397</v>
      </c>
      <c r="K1753" s="71">
        <v>419</v>
      </c>
      <c r="L1753" s="58"/>
      <c r="M1753" s="58"/>
      <c r="N1753" s="56">
        <v>9</v>
      </c>
      <c r="O1753" s="84">
        <v>26</v>
      </c>
      <c r="P1753" s="294">
        <v>121</v>
      </c>
      <c r="Q1753" s="297">
        <v>101</v>
      </c>
      <c r="R1753" s="391">
        <v>42</v>
      </c>
      <c r="S1753" s="395">
        <v>101</v>
      </c>
      <c r="T1753" s="409">
        <v>28</v>
      </c>
      <c r="U1753" s="71">
        <v>12</v>
      </c>
      <c r="V1753" s="71">
        <v>17</v>
      </c>
      <c r="W1753" s="71">
        <v>21</v>
      </c>
      <c r="X1753" s="71">
        <v>24</v>
      </c>
      <c r="Y1753" s="58"/>
      <c r="Z1753" s="58"/>
      <c r="AA1753" s="56">
        <v>9</v>
      </c>
      <c r="AB1753" s="15"/>
      <c r="AC1753" s="15">
        <v>9</v>
      </c>
      <c r="AD1753" s="87">
        <v>419</v>
      </c>
      <c r="AE1753" s="299">
        <v>24</v>
      </c>
      <c r="AF1753" s="299">
        <v>3427</v>
      </c>
      <c r="AG1753" s="15">
        <v>452</v>
      </c>
      <c r="AH1753" s="15">
        <v>5.3</v>
      </c>
      <c r="AI1753" s="15">
        <v>12.2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3">
        <v>370</v>
      </c>
      <c r="E1754" s="391">
        <v>448</v>
      </c>
      <c r="F1754" s="395">
        <v>370</v>
      </c>
      <c r="G1754" s="411">
        <v>693</v>
      </c>
      <c r="H1754" s="71">
        <v>783</v>
      </c>
      <c r="I1754" s="71">
        <v>914</v>
      </c>
      <c r="J1754" s="71">
        <v>1026</v>
      </c>
      <c r="K1754" s="71">
        <v>1121</v>
      </c>
      <c r="L1754" s="58"/>
      <c r="M1754" s="58"/>
      <c r="N1754" s="56">
        <v>10</v>
      </c>
      <c r="O1754" s="84">
        <v>99</v>
      </c>
      <c r="P1754" s="294">
        <v>155</v>
      </c>
      <c r="Q1754" s="297">
        <v>116</v>
      </c>
      <c r="R1754" s="391">
        <v>79</v>
      </c>
      <c r="S1754" s="395">
        <v>116</v>
      </c>
      <c r="T1754" s="409">
        <v>166</v>
      </c>
      <c r="U1754" s="71">
        <v>90</v>
      </c>
      <c r="V1754" s="71">
        <v>131</v>
      </c>
      <c r="W1754" s="71">
        <v>112</v>
      </c>
      <c r="X1754" s="71">
        <v>96</v>
      </c>
      <c r="Y1754" s="58"/>
      <c r="Z1754" s="58"/>
      <c r="AA1754" s="56">
        <v>10</v>
      </c>
      <c r="AB1754" s="15"/>
      <c r="AC1754" s="15">
        <v>10</v>
      </c>
      <c r="AD1754" s="87">
        <v>1121</v>
      </c>
      <c r="AE1754" s="299">
        <v>96</v>
      </c>
      <c r="AF1754" s="299">
        <v>3624</v>
      </c>
      <c r="AG1754" s="15">
        <v>378</v>
      </c>
      <c r="AH1754" s="15">
        <v>25.4</v>
      </c>
      <c r="AI1754" s="15">
        <v>30.9</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4">
        <v>240</v>
      </c>
      <c r="E1755" s="391">
        <v>261</v>
      </c>
      <c r="F1755" s="395">
        <v>240</v>
      </c>
      <c r="G1755" s="411">
        <v>380</v>
      </c>
      <c r="H1755" s="71">
        <v>399</v>
      </c>
      <c r="I1755" s="71">
        <v>415</v>
      </c>
      <c r="J1755" s="71">
        <v>439</v>
      </c>
      <c r="K1755" s="71">
        <v>460</v>
      </c>
      <c r="L1755" s="58"/>
      <c r="M1755" s="58"/>
      <c r="N1755" s="56">
        <v>11</v>
      </c>
      <c r="O1755" s="84">
        <v>76</v>
      </c>
      <c r="P1755" s="294">
        <v>81</v>
      </c>
      <c r="Q1755" s="71">
        <v>82</v>
      </c>
      <c r="R1755" s="391">
        <v>21</v>
      </c>
      <c r="S1755" s="395">
        <v>82</v>
      </c>
      <c r="T1755" s="409">
        <v>105</v>
      </c>
      <c r="U1755" s="71">
        <v>18</v>
      </c>
      <c r="V1755" s="71">
        <v>16</v>
      </c>
      <c r="W1755" s="71">
        <v>24</v>
      </c>
      <c r="X1755" s="71">
        <v>21</v>
      </c>
      <c r="Y1755" s="58"/>
      <c r="Z1755" s="58"/>
      <c r="AA1755" s="56">
        <v>11</v>
      </c>
      <c r="AB1755" s="15"/>
      <c r="AC1755" s="15">
        <v>11</v>
      </c>
      <c r="AD1755" s="87">
        <v>460</v>
      </c>
      <c r="AE1755" s="299">
        <v>21</v>
      </c>
      <c r="AF1755" s="299">
        <v>4304</v>
      </c>
      <c r="AG1755" s="15">
        <v>468</v>
      </c>
      <c r="AH1755" s="15">
        <v>4.5</v>
      </c>
      <c r="AI1755" s="15">
        <v>10.7</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3">
        <v>311</v>
      </c>
      <c r="E1756" s="391">
        <v>668</v>
      </c>
      <c r="F1756" s="395">
        <v>311</v>
      </c>
      <c r="G1756" s="411">
        <v>1254</v>
      </c>
      <c r="H1756" s="71">
        <v>1541</v>
      </c>
      <c r="I1756" s="71">
        <v>1877</v>
      </c>
      <c r="J1756" s="71">
        <v>2275</v>
      </c>
      <c r="K1756" s="71">
        <v>2622</v>
      </c>
      <c r="L1756" s="58"/>
      <c r="M1756" s="58"/>
      <c r="N1756" s="56">
        <v>12</v>
      </c>
      <c r="O1756" s="84">
        <v>92</v>
      </c>
      <c r="P1756" s="294">
        <v>132</v>
      </c>
      <c r="Q1756" s="297">
        <v>89</v>
      </c>
      <c r="R1756" s="391">
        <v>357</v>
      </c>
      <c r="S1756" s="395">
        <v>89</v>
      </c>
      <c r="T1756" s="409">
        <v>257</v>
      </c>
      <c r="U1756" s="71">
        <v>276</v>
      </c>
      <c r="V1756" s="71">
        <v>336</v>
      </c>
      <c r="W1756" s="71">
        <v>397</v>
      </c>
      <c r="X1756" s="71">
        <v>348</v>
      </c>
      <c r="Y1756" s="58"/>
      <c r="Z1756" s="58"/>
      <c r="AA1756" s="56">
        <v>12</v>
      </c>
      <c r="AB1756" s="15"/>
      <c r="AC1756" s="15">
        <v>12</v>
      </c>
      <c r="AD1756" s="87">
        <v>2622</v>
      </c>
      <c r="AE1756" s="15">
        <v>348</v>
      </c>
      <c r="AF1756" s="299">
        <v>20893</v>
      </c>
      <c r="AG1756" s="15">
        <v>2698</v>
      </c>
      <c r="AH1756" s="15">
        <v>12.9</v>
      </c>
      <c r="AI1756" s="15">
        <v>12.5</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3">
        <v>537</v>
      </c>
      <c r="E1757" s="391">
        <v>834</v>
      </c>
      <c r="F1757" s="395">
        <v>537</v>
      </c>
      <c r="G1757" s="411">
        <v>1372</v>
      </c>
      <c r="H1757" s="71">
        <v>1493</v>
      </c>
      <c r="I1757" s="71">
        <v>1604</v>
      </c>
      <c r="J1757" s="71">
        <v>1771</v>
      </c>
      <c r="K1757" s="71">
        <v>1922</v>
      </c>
      <c r="L1757" s="58"/>
      <c r="M1757" s="58"/>
      <c r="N1757" s="56">
        <v>13</v>
      </c>
      <c r="O1757" s="84">
        <v>122</v>
      </c>
      <c r="P1757" s="294">
        <v>144</v>
      </c>
      <c r="Q1757" s="297">
        <v>271</v>
      </c>
      <c r="R1757" s="391">
        <v>297</v>
      </c>
      <c r="S1757" s="395">
        <v>271</v>
      </c>
      <c r="T1757" s="409">
        <v>187</v>
      </c>
      <c r="U1757" s="71">
        <v>121</v>
      </c>
      <c r="V1757" s="71">
        <v>111</v>
      </c>
      <c r="W1757" s="71">
        <v>167</v>
      </c>
      <c r="X1757" s="71">
        <v>152</v>
      </c>
      <c r="Y1757" s="58"/>
      <c r="Z1757" s="58"/>
      <c r="AA1757" s="56">
        <v>13</v>
      </c>
      <c r="AB1757" s="15"/>
      <c r="AC1757" s="299">
        <v>13</v>
      </c>
      <c r="AD1757" s="87">
        <v>1922</v>
      </c>
      <c r="AE1757" s="299">
        <v>152</v>
      </c>
      <c r="AF1757" s="299">
        <v>6152</v>
      </c>
      <c r="AG1757" s="15">
        <v>490</v>
      </c>
      <c r="AH1757" s="15">
        <v>31</v>
      </c>
      <c r="AI1757" s="15">
        <v>31.2</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4">
        <v>3194</v>
      </c>
      <c r="E1758" s="391">
        <v>4122</v>
      </c>
      <c r="F1758" s="395">
        <v>3195</v>
      </c>
      <c r="G1758" s="411">
        <v>5759</v>
      </c>
      <c r="H1758" s="71">
        <v>6902</v>
      </c>
      <c r="I1758" s="71">
        <v>7916</v>
      </c>
      <c r="J1758" s="71">
        <v>8804</v>
      </c>
      <c r="K1758" s="71">
        <v>9895</v>
      </c>
      <c r="L1758" s="58"/>
      <c r="M1758" s="58"/>
      <c r="N1758" s="56">
        <v>14</v>
      </c>
      <c r="O1758" s="84">
        <v>1031</v>
      </c>
      <c r="P1758" s="294">
        <v>1174</v>
      </c>
      <c r="Q1758" s="297">
        <v>983</v>
      </c>
      <c r="R1758" s="391">
        <v>945</v>
      </c>
      <c r="S1758" s="395">
        <v>983</v>
      </c>
      <c r="T1758" s="409">
        <v>588</v>
      </c>
      <c r="U1758" s="71">
        <v>1166</v>
      </c>
      <c r="V1758" s="71">
        <v>990</v>
      </c>
      <c r="W1758" s="71">
        <v>900</v>
      </c>
      <c r="X1758" s="71">
        <v>1083</v>
      </c>
      <c r="Y1758" s="58"/>
      <c r="Z1758" s="58"/>
      <c r="AA1758" s="56">
        <v>14</v>
      </c>
      <c r="AB1758" s="15"/>
      <c r="AC1758" s="15">
        <v>14</v>
      </c>
      <c r="AD1758" s="15">
        <v>9895</v>
      </c>
      <c r="AE1758" s="299">
        <v>1083</v>
      </c>
      <c r="AF1758" s="81">
        <v>15770</v>
      </c>
      <c r="AG1758" s="15">
        <v>2146</v>
      </c>
      <c r="AH1758" s="15">
        <v>50.5</v>
      </c>
      <c r="AI1758" s="15">
        <v>62.7</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3">
        <v>3813</v>
      </c>
      <c r="E1759" s="391">
        <v>5006</v>
      </c>
      <c r="F1759" s="395">
        <v>3813</v>
      </c>
      <c r="G1759" s="411">
        <v>7964</v>
      </c>
      <c r="H1759" s="71">
        <v>8858</v>
      </c>
      <c r="I1759" s="71">
        <v>9856</v>
      </c>
      <c r="J1759" s="71">
        <v>10829</v>
      </c>
      <c r="K1759" s="71">
        <v>11603</v>
      </c>
      <c r="L1759" s="58"/>
      <c r="M1759" s="58"/>
      <c r="N1759" s="56">
        <v>15</v>
      </c>
      <c r="O1759" s="84">
        <v>913</v>
      </c>
      <c r="P1759" s="294">
        <v>1699</v>
      </c>
      <c r="Q1759" s="71">
        <v>1201</v>
      </c>
      <c r="R1759" s="391">
        <v>1193</v>
      </c>
      <c r="S1759" s="395">
        <v>1201</v>
      </c>
      <c r="T1759" s="409">
        <v>1712</v>
      </c>
      <c r="U1759" s="71">
        <v>895</v>
      </c>
      <c r="V1759" s="71">
        <v>999</v>
      </c>
      <c r="W1759" s="71">
        <v>973</v>
      </c>
      <c r="X1759" s="71">
        <v>775</v>
      </c>
      <c r="Y1759" s="58"/>
      <c r="Z1759" s="58"/>
      <c r="AA1759" s="56">
        <v>15</v>
      </c>
      <c r="AB1759" s="15"/>
      <c r="AC1759" s="15">
        <v>15</v>
      </c>
      <c r="AD1759" s="87">
        <v>11603</v>
      </c>
      <c r="AE1759" s="15">
        <v>775</v>
      </c>
      <c r="AF1759" s="15">
        <v>19456</v>
      </c>
      <c r="AG1759" s="15">
        <v>2476</v>
      </c>
      <c r="AH1759" s="15">
        <v>31.3</v>
      </c>
      <c r="AI1759" s="15">
        <v>59.6</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3">
        <v>85</v>
      </c>
      <c r="E1760" s="391">
        <v>176</v>
      </c>
      <c r="F1760" s="395">
        <v>85</v>
      </c>
      <c r="G1760" s="411">
        <v>375</v>
      </c>
      <c r="H1760" s="71">
        <v>406</v>
      </c>
      <c r="I1760" s="71">
        <v>443</v>
      </c>
      <c r="J1760" s="71">
        <v>477</v>
      </c>
      <c r="K1760" s="71">
        <v>509</v>
      </c>
      <c r="L1760" s="58"/>
      <c r="M1760" s="58"/>
      <c r="N1760" s="56">
        <v>16</v>
      </c>
      <c r="O1760" s="84">
        <v>18</v>
      </c>
      <c r="P1760" s="294">
        <v>24</v>
      </c>
      <c r="Q1760" s="297">
        <v>43</v>
      </c>
      <c r="R1760" s="391">
        <v>92</v>
      </c>
      <c r="S1760" s="395">
        <v>43</v>
      </c>
      <c r="T1760" s="409">
        <v>96</v>
      </c>
      <c r="U1760" s="71">
        <v>31</v>
      </c>
      <c r="V1760" s="71">
        <v>36</v>
      </c>
      <c r="W1760" s="71">
        <v>35</v>
      </c>
      <c r="X1760" s="71">
        <v>30</v>
      </c>
      <c r="Y1760" s="58"/>
      <c r="Z1760" s="58"/>
      <c r="AA1760" s="56">
        <v>16</v>
      </c>
      <c r="AB1760" s="15"/>
      <c r="AC1760" s="299">
        <v>16</v>
      </c>
      <c r="AD1760" s="87">
        <v>509</v>
      </c>
      <c r="AE1760" s="299">
        <v>30</v>
      </c>
      <c r="AF1760" s="299">
        <v>2382</v>
      </c>
      <c r="AG1760" s="81">
        <v>257</v>
      </c>
      <c r="AH1760" s="15">
        <v>11.7</v>
      </c>
      <c r="AI1760" s="15">
        <v>21.4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3">
        <v>249</v>
      </c>
      <c r="E1761" s="391">
        <v>295</v>
      </c>
      <c r="F1761" s="395">
        <v>249</v>
      </c>
      <c r="G1761" s="411">
        <v>345</v>
      </c>
      <c r="H1761" s="71">
        <v>625</v>
      </c>
      <c r="I1761" s="71">
        <v>678</v>
      </c>
      <c r="J1761" s="71">
        <v>737</v>
      </c>
      <c r="K1761" s="71">
        <v>784</v>
      </c>
      <c r="L1761" s="58"/>
      <c r="M1761" s="58"/>
      <c r="N1761" s="56">
        <v>17</v>
      </c>
      <c r="O1761" s="84">
        <v>149</v>
      </c>
      <c r="P1761" s="294">
        <v>72</v>
      </c>
      <c r="Q1761" s="297">
        <v>24</v>
      </c>
      <c r="R1761" s="391">
        <v>46</v>
      </c>
      <c r="S1761" s="395">
        <v>24</v>
      </c>
      <c r="T1761" s="409">
        <v>40</v>
      </c>
      <c r="U1761" s="71">
        <v>273</v>
      </c>
      <c r="V1761" s="71">
        <v>52</v>
      </c>
      <c r="W1761" s="71">
        <v>57</v>
      </c>
      <c r="X1761" s="71">
        <v>47</v>
      </c>
      <c r="Y1761" s="58"/>
      <c r="Z1761" s="58"/>
      <c r="AA1761" s="56">
        <v>17</v>
      </c>
      <c r="AB1761" s="15"/>
      <c r="AC1761" s="15">
        <v>17</v>
      </c>
      <c r="AD1761" s="87">
        <v>784</v>
      </c>
      <c r="AE1761" s="15">
        <v>47</v>
      </c>
      <c r="AF1761" s="299">
        <v>4521</v>
      </c>
      <c r="AG1761" s="15">
        <v>370</v>
      </c>
      <c r="AH1761" s="15">
        <v>12.7</v>
      </c>
      <c r="AI1761" s="15">
        <v>17.3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3">
        <v>147</v>
      </c>
      <c r="E1762" s="391">
        <v>178</v>
      </c>
      <c r="F1762" s="395">
        <v>147</v>
      </c>
      <c r="G1762" s="411">
        <v>211</v>
      </c>
      <c r="H1762" s="71">
        <v>249</v>
      </c>
      <c r="I1762" s="71">
        <v>266</v>
      </c>
      <c r="J1762" s="71">
        <v>279</v>
      </c>
      <c r="K1762" s="71">
        <v>301</v>
      </c>
      <c r="L1762" s="58"/>
      <c r="M1762" s="58"/>
      <c r="N1762" s="56">
        <v>18</v>
      </c>
      <c r="O1762" s="84">
        <v>24</v>
      </c>
      <c r="P1762" s="294">
        <v>72</v>
      </c>
      <c r="Q1762" s="297">
        <v>51</v>
      </c>
      <c r="R1762" s="391">
        <v>31</v>
      </c>
      <c r="S1762" s="395">
        <v>51</v>
      </c>
      <c r="T1762" s="409">
        <v>14</v>
      </c>
      <c r="U1762" s="71">
        <v>38</v>
      </c>
      <c r="V1762" s="71">
        <v>18</v>
      </c>
      <c r="W1762" s="71">
        <v>13</v>
      </c>
      <c r="X1762" s="71">
        <v>22</v>
      </c>
      <c r="Y1762" s="58"/>
      <c r="Z1762" s="58"/>
      <c r="AA1762" s="56">
        <v>18</v>
      </c>
      <c r="AB1762" s="15"/>
      <c r="AC1762" s="15">
        <v>18</v>
      </c>
      <c r="AD1762" s="15">
        <v>301</v>
      </c>
      <c r="AE1762" s="81">
        <v>22</v>
      </c>
      <c r="AF1762" s="299">
        <v>4713</v>
      </c>
      <c r="AG1762" s="15">
        <v>566</v>
      </c>
      <c r="AH1762" s="15">
        <v>3.9</v>
      </c>
      <c r="AI1762" s="15">
        <v>6.4</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3">
        <v>123</v>
      </c>
      <c r="E1763" s="391">
        <v>183</v>
      </c>
      <c r="F1763" s="395">
        <v>123</v>
      </c>
      <c r="G1763" s="411">
        <v>308</v>
      </c>
      <c r="H1763" s="71">
        <v>347</v>
      </c>
      <c r="I1763" s="71">
        <v>479</v>
      </c>
      <c r="J1763" s="71">
        <v>549</v>
      </c>
      <c r="K1763" s="71">
        <v>598</v>
      </c>
      <c r="L1763" s="58"/>
      <c r="M1763" s="58"/>
      <c r="N1763" s="56">
        <v>19</v>
      </c>
      <c r="O1763" s="84">
        <v>62</v>
      </c>
      <c r="P1763" s="294">
        <v>23</v>
      </c>
      <c r="Q1763" s="297">
        <v>39</v>
      </c>
      <c r="R1763" s="391">
        <v>47</v>
      </c>
      <c r="S1763" s="395">
        <v>39</v>
      </c>
      <c r="T1763" s="409">
        <v>92</v>
      </c>
      <c r="U1763" s="71">
        <v>42</v>
      </c>
      <c r="V1763" s="71">
        <v>126</v>
      </c>
      <c r="W1763" s="71">
        <v>70</v>
      </c>
      <c r="X1763" s="71">
        <v>50</v>
      </c>
      <c r="Y1763" s="58"/>
      <c r="Z1763" s="58"/>
      <c r="AA1763" s="56">
        <v>19</v>
      </c>
      <c r="AB1763" s="15"/>
      <c r="AC1763" s="15">
        <v>19</v>
      </c>
      <c r="AD1763" s="15">
        <v>598</v>
      </c>
      <c r="AE1763" s="15">
        <v>50</v>
      </c>
      <c r="AF1763" s="15">
        <v>3016</v>
      </c>
      <c r="AG1763" s="15">
        <v>1178</v>
      </c>
      <c r="AH1763" s="15">
        <v>4.2</v>
      </c>
      <c r="AI1763" s="15">
        <v>19.8</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3">
        <v>303</v>
      </c>
      <c r="E1764" s="391">
        <v>366</v>
      </c>
      <c r="F1764" s="395">
        <v>304</v>
      </c>
      <c r="G1764" s="411">
        <v>586</v>
      </c>
      <c r="H1764" s="71">
        <v>650</v>
      </c>
      <c r="I1764" s="71">
        <v>700</v>
      </c>
      <c r="J1764" s="71">
        <v>841</v>
      </c>
      <c r="K1764" s="71">
        <v>971</v>
      </c>
      <c r="L1764" s="58"/>
      <c r="M1764" s="58"/>
      <c r="N1764" s="56">
        <v>20</v>
      </c>
      <c r="O1764" s="84">
        <v>138</v>
      </c>
      <c r="P1764" s="294">
        <v>125</v>
      </c>
      <c r="Q1764" s="297">
        <v>41</v>
      </c>
      <c r="R1764" s="391">
        <v>62</v>
      </c>
      <c r="S1764" s="395">
        <v>42</v>
      </c>
      <c r="T1764" s="409">
        <v>59</v>
      </c>
      <c r="U1764" s="71">
        <v>65</v>
      </c>
      <c r="V1764" s="71">
        <v>52</v>
      </c>
      <c r="W1764" s="71">
        <v>141</v>
      </c>
      <c r="X1764" s="71">
        <v>130</v>
      </c>
      <c r="Y1764" s="58"/>
      <c r="Z1764" s="58"/>
      <c r="AA1764" s="56">
        <v>20</v>
      </c>
      <c r="AB1764" s="15"/>
      <c r="AC1764" s="15">
        <v>20</v>
      </c>
      <c r="AD1764" s="87">
        <v>971</v>
      </c>
      <c r="AE1764" s="299">
        <v>130</v>
      </c>
      <c r="AF1764" s="299">
        <v>2404</v>
      </c>
      <c r="AG1764" s="299">
        <v>251</v>
      </c>
      <c r="AH1764" s="15">
        <v>51.8</v>
      </c>
      <c r="AI1764" s="15">
        <v>40.4</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4">
        <v>409</v>
      </c>
      <c r="E1765" s="391">
        <v>613</v>
      </c>
      <c r="F1765" s="395">
        <v>409</v>
      </c>
      <c r="G1765" s="411">
        <v>818</v>
      </c>
      <c r="H1765" s="71">
        <v>987</v>
      </c>
      <c r="I1765" s="71">
        <v>1076</v>
      </c>
      <c r="J1765" s="71">
        <v>1266</v>
      </c>
      <c r="K1765" s="71">
        <v>1376</v>
      </c>
      <c r="L1765" s="58"/>
      <c r="M1765" s="58"/>
      <c r="N1765" s="56">
        <v>21</v>
      </c>
      <c r="O1765" s="84">
        <v>120</v>
      </c>
      <c r="P1765" s="294">
        <v>172</v>
      </c>
      <c r="Q1765" s="354">
        <v>117</v>
      </c>
      <c r="R1765" s="391">
        <v>204</v>
      </c>
      <c r="S1765" s="395">
        <v>117</v>
      </c>
      <c r="T1765" s="409">
        <v>97</v>
      </c>
      <c r="U1765" s="71">
        <v>172</v>
      </c>
      <c r="V1765" s="71">
        <v>89</v>
      </c>
      <c r="W1765" s="71">
        <v>191</v>
      </c>
      <c r="X1765" s="71">
        <v>110</v>
      </c>
      <c r="Y1765" s="58"/>
      <c r="Z1765" s="58"/>
      <c r="AA1765" s="56">
        <v>21</v>
      </c>
      <c r="AB1765" s="15"/>
      <c r="AC1765" s="15">
        <v>21</v>
      </c>
      <c r="AD1765" s="87">
        <v>1376</v>
      </c>
      <c r="AE1765" s="15">
        <v>110</v>
      </c>
      <c r="AF1765" s="15">
        <v>10252</v>
      </c>
      <c r="AG1765" s="15">
        <v>1072</v>
      </c>
      <c r="AH1765" s="15">
        <v>10.3</v>
      </c>
      <c r="AI1765" s="15">
        <v>13.4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3">
        <v>866</v>
      </c>
      <c r="E1766" s="391">
        <v>988</v>
      </c>
      <c r="F1766" s="395">
        <v>866</v>
      </c>
      <c r="G1766" s="411">
        <v>1343</v>
      </c>
      <c r="H1766" s="71">
        <v>1495</v>
      </c>
      <c r="I1766" s="71">
        <v>1692</v>
      </c>
      <c r="J1766" s="71">
        <v>1861</v>
      </c>
      <c r="K1766" s="71">
        <v>2017</v>
      </c>
      <c r="L1766" s="58"/>
      <c r="M1766" s="58"/>
      <c r="N1766" s="56">
        <v>22</v>
      </c>
      <c r="O1766" s="84">
        <v>135</v>
      </c>
      <c r="P1766" s="294">
        <v>505</v>
      </c>
      <c r="Q1766" s="297">
        <v>228</v>
      </c>
      <c r="R1766" s="391">
        <v>122</v>
      </c>
      <c r="S1766" s="395">
        <v>228</v>
      </c>
      <c r="T1766" s="409">
        <v>221</v>
      </c>
      <c r="U1766" s="71">
        <v>156</v>
      </c>
      <c r="V1766" s="71">
        <v>198</v>
      </c>
      <c r="W1766" s="71">
        <v>164</v>
      </c>
      <c r="X1766" s="71">
        <v>158</v>
      </c>
      <c r="Y1766" s="58"/>
      <c r="Z1766" s="58"/>
      <c r="AA1766" s="56">
        <v>22</v>
      </c>
      <c r="AB1766" s="15"/>
      <c r="AC1766" s="15">
        <v>22</v>
      </c>
      <c r="AD1766" s="87">
        <v>2017</v>
      </c>
      <c r="AE1766" s="299">
        <v>158</v>
      </c>
      <c r="AF1766" s="299">
        <v>17443</v>
      </c>
      <c r="AG1766" s="15">
        <v>2220</v>
      </c>
      <c r="AH1766" s="15">
        <v>7.1</v>
      </c>
      <c r="AI1766" s="15">
        <v>11.6</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3">
        <v>3490</v>
      </c>
      <c r="E1767" s="391">
        <v>4871</v>
      </c>
      <c r="F1767" s="395">
        <v>3480</v>
      </c>
      <c r="G1767" s="411">
        <v>7657</v>
      </c>
      <c r="H1767" s="71">
        <v>8825</v>
      </c>
      <c r="I1767" s="71">
        <v>9954</v>
      </c>
      <c r="J1767" s="71">
        <v>11397</v>
      </c>
      <c r="K1767" s="297">
        <v>12874</v>
      </c>
      <c r="L1767" s="58"/>
      <c r="M1767" s="58"/>
      <c r="N1767" s="56">
        <v>23</v>
      </c>
      <c r="O1767" s="84">
        <v>952</v>
      </c>
      <c r="P1767" s="294">
        <v>1317</v>
      </c>
      <c r="Q1767" s="297">
        <v>1236</v>
      </c>
      <c r="R1767" s="391">
        <v>1393</v>
      </c>
      <c r="S1767" s="395">
        <v>1230</v>
      </c>
      <c r="T1767" s="409">
        <v>1409</v>
      </c>
      <c r="U1767" s="71">
        <v>1165</v>
      </c>
      <c r="V1767" s="71">
        <v>1207</v>
      </c>
      <c r="W1767" s="71">
        <v>1370</v>
      </c>
      <c r="X1767" s="71">
        <v>1475</v>
      </c>
      <c r="Y1767" s="58"/>
      <c r="Z1767" s="58"/>
      <c r="AA1767" s="56">
        <v>23</v>
      </c>
      <c r="AC1767" s="15">
        <v>23</v>
      </c>
      <c r="AD1767" s="15">
        <v>12874</v>
      </c>
      <c r="AE1767" s="15">
        <v>1475</v>
      </c>
      <c r="AF1767" s="299">
        <v>33397</v>
      </c>
      <c r="AG1767" s="15">
        <v>4144</v>
      </c>
      <c r="AH1767" s="15">
        <v>35.6</v>
      </c>
      <c r="AI1767" s="15">
        <v>38.5</v>
      </c>
    </row>
    <row r="1768" spans="1:256" x14ac:dyDescent="0.2">
      <c r="A1768" s="138">
        <v>24</v>
      </c>
      <c r="B1768" s="71">
        <v>157</v>
      </c>
      <c r="C1768" s="71">
        <v>329</v>
      </c>
      <c r="D1768" s="443">
        <v>468</v>
      </c>
      <c r="E1768" s="391">
        <v>727</v>
      </c>
      <c r="F1768" s="395">
        <v>468</v>
      </c>
      <c r="G1768" s="411">
        <v>1286</v>
      </c>
      <c r="H1768" s="71">
        <v>1498</v>
      </c>
      <c r="I1768" s="71">
        <v>1737</v>
      </c>
      <c r="J1768" s="71">
        <v>1950</v>
      </c>
      <c r="K1768" s="71">
        <v>2081</v>
      </c>
      <c r="L1768" s="58"/>
      <c r="M1768" s="58"/>
      <c r="N1768" s="56">
        <v>24</v>
      </c>
      <c r="O1768" s="84">
        <v>157</v>
      </c>
      <c r="P1768" s="294">
        <v>170</v>
      </c>
      <c r="Q1768" s="71">
        <v>138</v>
      </c>
      <c r="R1768" s="391">
        <v>261</v>
      </c>
      <c r="S1768" s="395">
        <v>138</v>
      </c>
      <c r="T1768" s="409">
        <v>319</v>
      </c>
      <c r="U1768" s="71">
        <v>211</v>
      </c>
      <c r="V1768" s="71">
        <v>215</v>
      </c>
      <c r="W1768" s="71">
        <v>231</v>
      </c>
      <c r="X1768" s="71">
        <v>131</v>
      </c>
      <c r="Y1768" s="58"/>
      <c r="Z1768" s="58"/>
      <c r="AA1768" s="56">
        <v>24</v>
      </c>
      <c r="AC1768" s="15">
        <v>24</v>
      </c>
      <c r="AD1768" s="87">
        <v>2081</v>
      </c>
      <c r="AE1768" s="15">
        <v>131</v>
      </c>
      <c r="AF1768" s="15">
        <v>10710</v>
      </c>
      <c r="AG1768" s="15">
        <v>2139</v>
      </c>
      <c r="AH1768" s="15">
        <v>6.1</v>
      </c>
      <c r="AI1768" s="15">
        <v>19.399999999999999</v>
      </c>
    </row>
    <row r="1769" spans="1:256" x14ac:dyDescent="0.2">
      <c r="A1769" s="72" t="s">
        <v>2</v>
      </c>
      <c r="B1769" s="62">
        <f t="shared" ref="B1769:G1769" si="65">SUM(B1745:B1768)</f>
        <v>4436</v>
      </c>
      <c r="C1769" s="62">
        <f t="shared" si="65"/>
        <v>11046</v>
      </c>
      <c r="D1769" s="62">
        <f t="shared" si="65"/>
        <v>16257</v>
      </c>
      <c r="E1769" s="62">
        <f t="shared" si="65"/>
        <v>21716</v>
      </c>
      <c r="F1769" s="62">
        <f t="shared" si="65"/>
        <v>16249</v>
      </c>
      <c r="G1769" s="62">
        <f t="shared" si="65"/>
        <v>33021</v>
      </c>
      <c r="H1769" s="62">
        <f t="shared" ref="H1769:M1769" si="66">SUM(H1745:H1768)</f>
        <v>38408</v>
      </c>
      <c r="I1769" s="62">
        <f t="shared" si="66"/>
        <v>43276</v>
      </c>
      <c r="J1769" s="62">
        <f t="shared" si="66"/>
        <v>48491</v>
      </c>
      <c r="K1769" s="62">
        <f t="shared" si="66"/>
        <v>53879</v>
      </c>
      <c r="L1769" s="62">
        <f t="shared" si="66"/>
        <v>0</v>
      </c>
      <c r="M1769" s="62">
        <f t="shared" si="66"/>
        <v>0</v>
      </c>
      <c r="N1769" s="333" t="s">
        <v>2</v>
      </c>
      <c r="O1769" s="62">
        <f>SUM(O1745:O1768)</f>
        <v>4436</v>
      </c>
      <c r="P1769" s="62">
        <f>SUM(P1745:P1768)</f>
        <v>6569</v>
      </c>
      <c r="Q1769" s="62">
        <f t="shared" ref="Q1769:Z1769" si="67">SUM(Q1745:Q1768)</f>
        <v>5164</v>
      </c>
      <c r="R1769" s="62">
        <f>SUM(R1745:R1768)</f>
        <v>5519</v>
      </c>
      <c r="S1769" s="62">
        <f t="shared" si="67"/>
        <v>5159</v>
      </c>
      <c r="T1769" s="62">
        <f t="shared" si="67"/>
        <v>5644</v>
      </c>
      <c r="U1769" s="62">
        <f t="shared" si="67"/>
        <v>5018</v>
      </c>
      <c r="V1769" s="62">
        <f t="shared" si="67"/>
        <v>4917</v>
      </c>
      <c r="W1769" s="62">
        <f t="shared" si="67"/>
        <v>5179</v>
      </c>
      <c r="X1769" s="62">
        <f t="shared" si="67"/>
        <v>4973</v>
      </c>
      <c r="Y1769" s="62">
        <f t="shared" si="67"/>
        <v>0</v>
      </c>
      <c r="Z1769" s="62">
        <f t="shared" si="67"/>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376</v>
      </c>
      <c r="C1775" s="71">
        <v>816</v>
      </c>
      <c r="D1775" s="297">
        <v>1274</v>
      </c>
      <c r="E1775" s="391">
        <v>5559</v>
      </c>
      <c r="F1775" s="395">
        <v>1275</v>
      </c>
      <c r="G1775" s="412">
        <v>7185</v>
      </c>
      <c r="H1775" s="71">
        <v>7488</v>
      </c>
      <c r="I1775" s="71">
        <v>6969</v>
      </c>
      <c r="J1775" s="71">
        <v>9583</v>
      </c>
      <c r="K1775" s="71">
        <v>8038</v>
      </c>
      <c r="L1775" s="58"/>
      <c r="M1775" s="58"/>
      <c r="N1775" s="140">
        <v>1</v>
      </c>
      <c r="O1775" s="84">
        <v>376</v>
      </c>
      <c r="P1775" s="294">
        <v>441</v>
      </c>
      <c r="Q1775" s="71">
        <v>484</v>
      </c>
      <c r="R1775" s="391">
        <v>4388</v>
      </c>
      <c r="S1775" s="395">
        <v>485</v>
      </c>
      <c r="T1775" s="410">
        <v>1354</v>
      </c>
      <c r="U1775" s="71">
        <v>1330</v>
      </c>
      <c r="V1775" s="71">
        <v>517</v>
      </c>
      <c r="W1775" s="71">
        <v>626</v>
      </c>
      <c r="X1775" s="71">
        <v>510</v>
      </c>
      <c r="Y1775" s="58"/>
      <c r="Z1775" s="58"/>
      <c r="AA1775" s="65">
        <v>1</v>
      </c>
    </row>
    <row r="1776" spans="1:256" x14ac:dyDescent="0.2">
      <c r="A1776" s="140">
        <v>2</v>
      </c>
      <c r="B1776" s="84">
        <v>376</v>
      </c>
      <c r="C1776" s="71">
        <v>729</v>
      </c>
      <c r="D1776" s="297">
        <v>1152</v>
      </c>
      <c r="E1776" s="391">
        <v>1548</v>
      </c>
      <c r="F1776" s="395">
        <v>1151</v>
      </c>
      <c r="G1776" s="412">
        <v>2109</v>
      </c>
      <c r="H1776" s="71">
        <v>2462</v>
      </c>
      <c r="I1776" s="71">
        <v>2970</v>
      </c>
      <c r="J1776" s="71">
        <v>3363</v>
      </c>
      <c r="K1776" s="71">
        <v>3890</v>
      </c>
      <c r="L1776" s="58"/>
      <c r="M1776" s="58"/>
      <c r="N1776" s="140">
        <v>2</v>
      </c>
      <c r="O1776" s="84">
        <v>376</v>
      </c>
      <c r="P1776" s="294">
        <v>411</v>
      </c>
      <c r="Q1776" s="71">
        <v>473</v>
      </c>
      <c r="R1776" s="391">
        <v>420</v>
      </c>
      <c r="S1776" s="395">
        <v>472</v>
      </c>
      <c r="T1776" s="410">
        <v>329</v>
      </c>
      <c r="U1776" s="71">
        <v>432</v>
      </c>
      <c r="V1776" s="71">
        <v>539</v>
      </c>
      <c r="W1776" s="71">
        <v>499</v>
      </c>
      <c r="X1776" s="71">
        <v>554</v>
      </c>
      <c r="Y1776" s="58"/>
      <c r="Z1776" s="58"/>
      <c r="AA1776" s="65">
        <v>2</v>
      </c>
    </row>
    <row r="1777" spans="1:30" x14ac:dyDescent="0.2">
      <c r="A1777" s="140">
        <v>3</v>
      </c>
      <c r="B1777" s="84">
        <v>126</v>
      </c>
      <c r="C1777" s="71">
        <v>241</v>
      </c>
      <c r="D1777" s="297">
        <v>349</v>
      </c>
      <c r="E1777" s="391">
        <v>452</v>
      </c>
      <c r="F1777" s="395">
        <v>347</v>
      </c>
      <c r="G1777" s="412">
        <v>635</v>
      </c>
      <c r="H1777" s="71">
        <v>748</v>
      </c>
      <c r="I1777" s="71">
        <v>886</v>
      </c>
      <c r="J1777" s="71">
        <v>1041</v>
      </c>
      <c r="K1777" s="71">
        <v>1160</v>
      </c>
      <c r="L1777" s="58"/>
      <c r="M1777" s="58"/>
      <c r="N1777" s="140">
        <v>3</v>
      </c>
      <c r="O1777" s="84">
        <v>126</v>
      </c>
      <c r="P1777" s="294">
        <v>108</v>
      </c>
      <c r="Q1777" s="71">
        <v>97</v>
      </c>
      <c r="R1777" s="391">
        <v>104</v>
      </c>
      <c r="S1777" s="395">
        <v>97</v>
      </c>
      <c r="T1777" s="410">
        <v>84</v>
      </c>
      <c r="U1777" s="71">
        <v>104</v>
      </c>
      <c r="V1777" s="71">
        <v>112</v>
      </c>
      <c r="W1777" s="71">
        <v>148</v>
      </c>
      <c r="X1777" s="71">
        <v>134</v>
      </c>
      <c r="Y1777" s="58"/>
      <c r="Z1777" s="58"/>
      <c r="AA1777" s="65">
        <v>3</v>
      </c>
    </row>
    <row r="1778" spans="1:30" x14ac:dyDescent="0.2">
      <c r="A1778" s="140">
        <v>4</v>
      </c>
      <c r="B1778" s="84">
        <v>406</v>
      </c>
      <c r="C1778" s="71">
        <v>1369</v>
      </c>
      <c r="D1778" s="297">
        <v>1857</v>
      </c>
      <c r="E1778" s="391">
        <v>2252</v>
      </c>
      <c r="F1778" s="395">
        <v>1845</v>
      </c>
      <c r="G1778" s="412">
        <v>2311</v>
      </c>
      <c r="H1778" s="71">
        <v>2828</v>
      </c>
      <c r="I1778" s="71">
        <v>3333</v>
      </c>
      <c r="J1778" s="71">
        <v>3794</v>
      </c>
      <c r="K1778" s="71">
        <v>4160</v>
      </c>
      <c r="L1778" s="58"/>
      <c r="M1778" s="58"/>
      <c r="N1778" s="140">
        <v>4</v>
      </c>
      <c r="O1778" s="84">
        <v>406</v>
      </c>
      <c r="P1778" s="294">
        <v>976</v>
      </c>
      <c r="Q1778" s="71">
        <v>467</v>
      </c>
      <c r="R1778" s="391">
        <v>354</v>
      </c>
      <c r="S1778" s="395">
        <v>466</v>
      </c>
      <c r="T1778" s="410">
        <v>279</v>
      </c>
      <c r="U1778" s="71">
        <v>383</v>
      </c>
      <c r="V1778" s="71">
        <v>494</v>
      </c>
      <c r="W1778" s="71">
        <v>510</v>
      </c>
      <c r="X1778" s="71">
        <v>390</v>
      </c>
      <c r="Y1778" s="58"/>
      <c r="Z1778" s="58"/>
      <c r="AA1778" s="65">
        <v>4</v>
      </c>
    </row>
    <row r="1779" spans="1:30" x14ac:dyDescent="0.2">
      <c r="A1779" s="140">
        <v>5</v>
      </c>
      <c r="B1779" s="84">
        <v>215</v>
      </c>
      <c r="C1779" s="71">
        <v>409</v>
      </c>
      <c r="D1779" s="71">
        <v>658</v>
      </c>
      <c r="E1779" s="391">
        <v>1036</v>
      </c>
      <c r="F1779" s="395">
        <v>662</v>
      </c>
      <c r="G1779" s="412">
        <v>1553</v>
      </c>
      <c r="H1779" s="71">
        <v>1870</v>
      </c>
      <c r="I1779" s="71">
        <v>2337</v>
      </c>
      <c r="J1779" s="71">
        <v>2719</v>
      </c>
      <c r="K1779" s="71">
        <v>3054</v>
      </c>
      <c r="L1779" s="58"/>
      <c r="M1779" s="58"/>
      <c r="N1779" s="140">
        <v>5</v>
      </c>
      <c r="O1779" s="84">
        <v>215</v>
      </c>
      <c r="P1779" s="294">
        <v>211</v>
      </c>
      <c r="Q1779" s="71">
        <v>220</v>
      </c>
      <c r="R1779" s="391">
        <v>368</v>
      </c>
      <c r="S1779" s="395">
        <v>220</v>
      </c>
      <c r="T1779" s="410">
        <v>297</v>
      </c>
      <c r="U1779" s="71">
        <v>344</v>
      </c>
      <c r="V1779" s="71">
        <v>354</v>
      </c>
      <c r="W1779" s="71">
        <v>392</v>
      </c>
      <c r="X1779" s="71">
        <v>389</v>
      </c>
      <c r="Y1779" s="58"/>
      <c r="Z1779" s="58"/>
      <c r="AA1779" s="65">
        <v>5</v>
      </c>
    </row>
    <row r="1780" spans="1:30" x14ac:dyDescent="0.2">
      <c r="A1780" s="140">
        <v>6</v>
      </c>
      <c r="B1780" s="84">
        <v>35</v>
      </c>
      <c r="C1780" s="71">
        <v>115</v>
      </c>
      <c r="D1780" s="71">
        <v>344</v>
      </c>
      <c r="E1780" s="391">
        <v>431</v>
      </c>
      <c r="F1780" s="395">
        <v>344</v>
      </c>
      <c r="G1780" s="412">
        <v>520</v>
      </c>
      <c r="H1780" s="71">
        <v>682</v>
      </c>
      <c r="I1780" s="71">
        <v>797</v>
      </c>
      <c r="J1780" s="71">
        <v>905</v>
      </c>
      <c r="K1780" s="71">
        <v>1202</v>
      </c>
      <c r="L1780" s="58"/>
      <c r="M1780" s="58"/>
      <c r="N1780" s="140">
        <v>6</v>
      </c>
      <c r="O1780" s="84">
        <v>35</v>
      </c>
      <c r="P1780" s="294">
        <v>75</v>
      </c>
      <c r="Q1780" s="71">
        <v>80</v>
      </c>
      <c r="R1780" s="391">
        <v>171</v>
      </c>
      <c r="S1780" s="395">
        <v>80</v>
      </c>
      <c r="T1780" s="410">
        <v>28</v>
      </c>
      <c r="U1780" s="71">
        <v>39</v>
      </c>
      <c r="V1780" s="71">
        <v>110</v>
      </c>
      <c r="W1780" s="71">
        <v>67</v>
      </c>
      <c r="X1780" s="71">
        <v>75</v>
      </c>
      <c r="Y1780" s="58"/>
      <c r="Z1780" s="58"/>
      <c r="AA1780" s="65">
        <v>6</v>
      </c>
    </row>
    <row r="1781" spans="1:30" x14ac:dyDescent="0.2">
      <c r="A1781" s="140">
        <v>7</v>
      </c>
      <c r="B1781" s="84">
        <v>108</v>
      </c>
      <c r="C1781" s="71">
        <v>348</v>
      </c>
      <c r="D1781" s="297">
        <v>474</v>
      </c>
      <c r="E1781" s="391">
        <v>628</v>
      </c>
      <c r="F1781" s="395">
        <v>474</v>
      </c>
      <c r="G1781" s="412">
        <v>805</v>
      </c>
      <c r="H1781" s="71">
        <v>911</v>
      </c>
      <c r="I1781" s="71">
        <v>1022</v>
      </c>
      <c r="J1781" s="71">
        <v>1172</v>
      </c>
      <c r="K1781" s="71">
        <v>1256</v>
      </c>
      <c r="L1781" s="58"/>
      <c r="M1781" s="58"/>
      <c r="N1781" s="140">
        <v>7</v>
      </c>
      <c r="O1781" s="84">
        <v>108</v>
      </c>
      <c r="P1781" s="294">
        <v>166</v>
      </c>
      <c r="Q1781" s="297">
        <v>134</v>
      </c>
      <c r="R1781" s="391">
        <v>145</v>
      </c>
      <c r="S1781" s="395">
        <v>133</v>
      </c>
      <c r="T1781" s="410">
        <v>79</v>
      </c>
      <c r="U1781" s="71">
        <v>108</v>
      </c>
      <c r="V1781" s="71">
        <v>105</v>
      </c>
      <c r="W1781" s="71">
        <v>151</v>
      </c>
      <c r="X1781" s="71">
        <v>73</v>
      </c>
      <c r="Y1781" s="58"/>
      <c r="Z1781" s="58"/>
      <c r="AA1781" s="65">
        <v>7</v>
      </c>
      <c r="AC1781" s="299"/>
    </row>
    <row r="1782" spans="1:30" x14ac:dyDescent="0.2">
      <c r="A1782" s="140">
        <v>8</v>
      </c>
      <c r="B1782" s="84">
        <v>1153</v>
      </c>
      <c r="C1782" s="71">
        <v>2778</v>
      </c>
      <c r="D1782" s="297">
        <v>4209</v>
      </c>
      <c r="E1782" s="391">
        <v>5657</v>
      </c>
      <c r="F1782" s="395">
        <v>4209</v>
      </c>
      <c r="G1782" s="412">
        <v>7980</v>
      </c>
      <c r="H1782" s="71">
        <v>9400</v>
      </c>
      <c r="I1782" s="71">
        <v>10951</v>
      </c>
      <c r="J1782" s="71">
        <v>12627</v>
      </c>
      <c r="K1782" s="71">
        <v>14608</v>
      </c>
      <c r="L1782" s="58"/>
      <c r="M1782" s="58"/>
      <c r="N1782" s="140">
        <v>8</v>
      </c>
      <c r="O1782" s="84">
        <v>1153</v>
      </c>
      <c r="P1782" s="294">
        <v>1619</v>
      </c>
      <c r="Q1782" s="71">
        <v>1437</v>
      </c>
      <c r="R1782" s="391">
        <v>1421</v>
      </c>
      <c r="S1782" s="395">
        <v>1437</v>
      </c>
      <c r="T1782" s="410">
        <v>1211</v>
      </c>
      <c r="U1782" s="71">
        <v>1417</v>
      </c>
      <c r="V1782" s="71">
        <v>1552</v>
      </c>
      <c r="W1782" s="71">
        <v>1680</v>
      </c>
      <c r="X1782" s="71">
        <v>2016</v>
      </c>
      <c r="Y1782" s="58"/>
      <c r="Z1782" s="58"/>
      <c r="AA1782" s="65">
        <v>8</v>
      </c>
    </row>
    <row r="1783" spans="1:30" x14ac:dyDescent="0.2">
      <c r="A1783" s="140">
        <v>9</v>
      </c>
      <c r="B1783" s="84">
        <v>289</v>
      </c>
      <c r="C1783" s="71">
        <v>736</v>
      </c>
      <c r="D1783" s="297">
        <v>1133</v>
      </c>
      <c r="E1783" s="391">
        <v>1462</v>
      </c>
      <c r="F1783" s="395">
        <v>1125</v>
      </c>
      <c r="G1783" s="412">
        <v>2087</v>
      </c>
      <c r="H1783" s="71">
        <v>2282</v>
      </c>
      <c r="I1783" s="71">
        <v>2544</v>
      </c>
      <c r="J1783" s="71">
        <v>2854</v>
      </c>
      <c r="K1783" s="71">
        <v>3427</v>
      </c>
      <c r="L1783" s="58"/>
      <c r="M1783" s="58"/>
      <c r="N1783" s="140">
        <v>9</v>
      </c>
      <c r="O1783" s="84">
        <v>289</v>
      </c>
      <c r="P1783" s="294">
        <v>489</v>
      </c>
      <c r="Q1783" s="71">
        <v>373</v>
      </c>
      <c r="R1783" s="391">
        <v>330</v>
      </c>
      <c r="S1783" s="395">
        <v>369</v>
      </c>
      <c r="T1783" s="410">
        <v>303</v>
      </c>
      <c r="U1783" s="71">
        <v>216</v>
      </c>
      <c r="V1783" s="71">
        <v>324</v>
      </c>
      <c r="W1783" s="71">
        <v>375</v>
      </c>
      <c r="X1783" s="71">
        <v>452</v>
      </c>
      <c r="Y1783" s="58"/>
      <c r="Z1783" s="58"/>
      <c r="AA1783" s="65">
        <v>9</v>
      </c>
    </row>
    <row r="1784" spans="1:30" x14ac:dyDescent="0.2">
      <c r="A1784" s="140">
        <v>10</v>
      </c>
      <c r="B1784" s="84">
        <v>344</v>
      </c>
      <c r="C1784" s="71">
        <v>661</v>
      </c>
      <c r="D1784" s="297">
        <v>1019</v>
      </c>
      <c r="E1784" s="391">
        <v>1380</v>
      </c>
      <c r="F1784" s="395">
        <v>1016</v>
      </c>
      <c r="G1784" s="412">
        <v>2035</v>
      </c>
      <c r="H1784" s="71">
        <v>2414</v>
      </c>
      <c r="I1784" s="71">
        <v>2837</v>
      </c>
      <c r="J1784" s="71">
        <v>3250</v>
      </c>
      <c r="K1784" s="71">
        <v>3624</v>
      </c>
      <c r="L1784" s="58"/>
      <c r="M1784" s="58"/>
      <c r="N1784" s="140">
        <v>10</v>
      </c>
      <c r="O1784" s="84">
        <v>344</v>
      </c>
      <c r="P1784" s="294">
        <v>317</v>
      </c>
      <c r="Q1784" s="71">
        <v>333</v>
      </c>
      <c r="R1784" s="391">
        <v>388</v>
      </c>
      <c r="S1784" s="395">
        <v>332</v>
      </c>
      <c r="T1784" s="410">
        <v>258</v>
      </c>
      <c r="U1784" s="71">
        <v>379</v>
      </c>
      <c r="V1784" s="71">
        <v>403</v>
      </c>
      <c r="W1784" s="71">
        <v>410</v>
      </c>
      <c r="X1784" s="71">
        <v>378</v>
      </c>
      <c r="Y1784" s="58"/>
      <c r="Z1784" s="58"/>
      <c r="AA1784" s="65">
        <v>10</v>
      </c>
    </row>
    <row r="1785" spans="1:30" x14ac:dyDescent="0.2">
      <c r="A1785" s="140">
        <v>11</v>
      </c>
      <c r="B1785" s="84">
        <v>457</v>
      </c>
      <c r="C1785" s="71">
        <v>991</v>
      </c>
      <c r="D1785" s="71">
        <v>1451</v>
      </c>
      <c r="E1785" s="391">
        <v>1801</v>
      </c>
      <c r="F1785" s="395">
        <v>1451</v>
      </c>
      <c r="G1785" s="412">
        <v>2514</v>
      </c>
      <c r="H1785" s="71">
        <v>2964</v>
      </c>
      <c r="I1785" s="71">
        <v>3404</v>
      </c>
      <c r="J1785" s="71">
        <v>3836</v>
      </c>
      <c r="K1785" s="71">
        <v>4304</v>
      </c>
      <c r="L1785" s="58"/>
      <c r="M1785" s="58"/>
      <c r="N1785" s="140">
        <v>11</v>
      </c>
      <c r="O1785" s="84">
        <v>457</v>
      </c>
      <c r="P1785" s="294">
        <v>533</v>
      </c>
      <c r="Q1785" s="71">
        <v>481</v>
      </c>
      <c r="R1785" s="391">
        <v>364</v>
      </c>
      <c r="S1785" s="395">
        <v>481</v>
      </c>
      <c r="T1785" s="410">
        <v>433</v>
      </c>
      <c r="U1785" s="71">
        <v>462</v>
      </c>
      <c r="V1785" s="71">
        <v>467</v>
      </c>
      <c r="W1785" s="71">
        <v>457</v>
      </c>
      <c r="X1785" s="71">
        <v>468</v>
      </c>
      <c r="Y1785" s="58"/>
      <c r="Z1785" s="58"/>
      <c r="AA1785" s="65">
        <v>11</v>
      </c>
    </row>
    <row r="1786" spans="1:30" x14ac:dyDescent="0.2">
      <c r="A1786" s="140">
        <v>12</v>
      </c>
      <c r="B1786" s="84">
        <v>1446</v>
      </c>
      <c r="C1786" s="71">
        <v>4640</v>
      </c>
      <c r="D1786" s="297">
        <v>5351</v>
      </c>
      <c r="E1786" s="391">
        <v>8259</v>
      </c>
      <c r="F1786" s="395">
        <v>5376</v>
      </c>
      <c r="G1786" s="412">
        <v>12152</v>
      </c>
      <c r="H1786" s="71">
        <v>13320</v>
      </c>
      <c r="I1786" s="71">
        <v>15808</v>
      </c>
      <c r="J1786" s="71">
        <v>18182</v>
      </c>
      <c r="K1786" s="71">
        <v>20893</v>
      </c>
      <c r="L1786" s="58"/>
      <c r="M1786" s="58"/>
      <c r="N1786" s="140">
        <v>12</v>
      </c>
      <c r="O1786" s="84">
        <v>1446</v>
      </c>
      <c r="P1786" s="294">
        <v>3256</v>
      </c>
      <c r="Q1786" s="354">
        <v>1755</v>
      </c>
      <c r="R1786" s="391">
        <v>1865</v>
      </c>
      <c r="S1786" s="395">
        <v>1762</v>
      </c>
      <c r="T1786" s="410">
        <v>2005</v>
      </c>
      <c r="U1786" s="71">
        <v>2374</v>
      </c>
      <c r="V1786" s="71">
        <v>2630</v>
      </c>
      <c r="W1786" s="71">
        <v>2516</v>
      </c>
      <c r="X1786" s="71">
        <v>2698</v>
      </c>
      <c r="Y1786" s="58"/>
      <c r="Z1786" s="58"/>
      <c r="AA1786" s="65">
        <v>12</v>
      </c>
    </row>
    <row r="1787" spans="1:30" x14ac:dyDescent="0.2">
      <c r="A1787" s="140">
        <v>13</v>
      </c>
      <c r="B1787" s="84">
        <v>449</v>
      </c>
      <c r="C1787" s="71">
        <v>974</v>
      </c>
      <c r="D1787" s="297">
        <v>1806</v>
      </c>
      <c r="E1787" s="391">
        <v>2389</v>
      </c>
      <c r="F1787" s="395">
        <v>1801</v>
      </c>
      <c r="G1787" s="412">
        <v>3707</v>
      </c>
      <c r="H1787" s="71">
        <v>4380</v>
      </c>
      <c r="I1787" s="71">
        <v>4984</v>
      </c>
      <c r="J1787" s="71">
        <v>5628</v>
      </c>
      <c r="K1787" s="71">
        <v>6152</v>
      </c>
      <c r="L1787" s="58"/>
      <c r="M1787" s="58"/>
      <c r="N1787" s="140">
        <v>13</v>
      </c>
      <c r="O1787" s="84">
        <v>449</v>
      </c>
      <c r="P1787" s="294">
        <v>488</v>
      </c>
      <c r="Q1787" s="71">
        <v>589</v>
      </c>
      <c r="R1787" s="391">
        <v>525</v>
      </c>
      <c r="S1787" s="395">
        <v>585</v>
      </c>
      <c r="T1787" s="410">
        <v>461</v>
      </c>
      <c r="U1787" s="71">
        <v>624</v>
      </c>
      <c r="V1787" s="71">
        <v>581</v>
      </c>
      <c r="W1787" s="71">
        <v>614</v>
      </c>
      <c r="X1787" s="71">
        <v>490</v>
      </c>
      <c r="Y1787" s="58"/>
      <c r="Z1787" s="58"/>
      <c r="AA1787" s="65">
        <v>13</v>
      </c>
    </row>
    <row r="1788" spans="1:30" x14ac:dyDescent="0.2">
      <c r="A1788" s="140">
        <v>14</v>
      </c>
      <c r="B1788" s="84">
        <v>1294</v>
      </c>
      <c r="C1788" s="71">
        <v>2843</v>
      </c>
      <c r="D1788" s="354">
        <v>4091</v>
      </c>
      <c r="E1788" s="391">
        <v>5558</v>
      </c>
      <c r="F1788" s="395">
        <v>4145</v>
      </c>
      <c r="G1788" s="412">
        <v>8488</v>
      </c>
      <c r="H1788" s="71">
        <v>10078</v>
      </c>
      <c r="I1788" s="71">
        <v>11174</v>
      </c>
      <c r="J1788" s="71">
        <v>13496</v>
      </c>
      <c r="K1788" s="71">
        <v>15770</v>
      </c>
      <c r="L1788" s="58"/>
      <c r="M1788" s="58"/>
      <c r="N1788" s="140">
        <v>14</v>
      </c>
      <c r="O1788" s="84">
        <v>1294</v>
      </c>
      <c r="P1788" s="294">
        <v>1649</v>
      </c>
      <c r="Q1788" s="71">
        <v>1347</v>
      </c>
      <c r="R1788" s="391">
        <v>1419</v>
      </c>
      <c r="S1788" s="395">
        <v>1376</v>
      </c>
      <c r="T1788" s="410">
        <v>1327</v>
      </c>
      <c r="U1788" s="71">
        <v>1584</v>
      </c>
      <c r="V1788" s="71">
        <v>1534</v>
      </c>
      <c r="W1788" s="71">
        <v>2499</v>
      </c>
      <c r="X1788" s="71">
        <v>2146</v>
      </c>
      <c r="Y1788" s="58"/>
      <c r="Z1788" s="58"/>
      <c r="AA1788" s="65">
        <v>14</v>
      </c>
      <c r="AD1788" s="299"/>
    </row>
    <row r="1789" spans="1:30" x14ac:dyDescent="0.2">
      <c r="A1789" s="140">
        <v>15</v>
      </c>
      <c r="B1789" s="84">
        <v>2017</v>
      </c>
      <c r="C1789" s="71">
        <v>4484</v>
      </c>
      <c r="D1789" s="71">
        <v>6412</v>
      </c>
      <c r="E1789" s="391">
        <v>8718</v>
      </c>
      <c r="F1789" s="395">
        <v>6401</v>
      </c>
      <c r="G1789" s="412">
        <v>12844</v>
      </c>
      <c r="H1789" s="71">
        <v>14303</v>
      </c>
      <c r="I1789" s="71">
        <v>16053</v>
      </c>
      <c r="J1789" s="71">
        <v>17978</v>
      </c>
      <c r="K1789" s="71">
        <v>19456</v>
      </c>
      <c r="L1789" s="58"/>
      <c r="M1789" s="58"/>
      <c r="N1789" s="140">
        <v>15</v>
      </c>
      <c r="O1789" s="84">
        <v>2017</v>
      </c>
      <c r="P1789" s="294">
        <v>2086</v>
      </c>
      <c r="Q1789" s="71">
        <v>2021</v>
      </c>
      <c r="R1789" s="391">
        <v>2504</v>
      </c>
      <c r="S1789" s="395">
        <v>2010</v>
      </c>
      <c r="T1789" s="410">
        <v>2333</v>
      </c>
      <c r="U1789" s="71">
        <v>1906</v>
      </c>
      <c r="V1789" s="71">
        <v>2064</v>
      </c>
      <c r="W1789" s="71">
        <v>2343</v>
      </c>
      <c r="X1789" s="71">
        <v>2476</v>
      </c>
      <c r="Y1789" s="58"/>
      <c r="Z1789" s="58"/>
      <c r="AA1789" s="65">
        <v>15</v>
      </c>
    </row>
    <row r="1790" spans="1:30" x14ac:dyDescent="0.2">
      <c r="A1790" s="140">
        <v>16</v>
      </c>
      <c r="B1790" s="84">
        <v>212</v>
      </c>
      <c r="C1790" s="71">
        <v>557</v>
      </c>
      <c r="D1790" s="297">
        <v>815</v>
      </c>
      <c r="E1790" s="391">
        <v>1089</v>
      </c>
      <c r="F1790" s="395">
        <v>813</v>
      </c>
      <c r="G1790" s="412">
        <v>1508</v>
      </c>
      <c r="H1790" s="71">
        <v>1657</v>
      </c>
      <c r="I1790" s="71">
        <v>1906</v>
      </c>
      <c r="J1790" s="71">
        <v>2186</v>
      </c>
      <c r="K1790" s="71">
        <v>2382</v>
      </c>
      <c r="L1790" s="58"/>
      <c r="M1790" s="58"/>
      <c r="N1790" s="140">
        <v>16</v>
      </c>
      <c r="O1790" s="84">
        <v>212</v>
      </c>
      <c r="P1790" s="294">
        <v>318</v>
      </c>
      <c r="Q1790" s="297">
        <v>246</v>
      </c>
      <c r="R1790" s="391">
        <v>288</v>
      </c>
      <c r="S1790" s="395">
        <v>247</v>
      </c>
      <c r="T1790" s="410">
        <v>206</v>
      </c>
      <c r="U1790" s="71">
        <v>153</v>
      </c>
      <c r="V1790" s="71">
        <v>245</v>
      </c>
      <c r="W1790" s="71">
        <v>298</v>
      </c>
      <c r="X1790" s="71">
        <v>257</v>
      </c>
      <c r="Y1790" s="58"/>
      <c r="Z1790" s="58"/>
      <c r="AA1790" s="65">
        <v>16</v>
      </c>
    </row>
    <row r="1791" spans="1:30" x14ac:dyDescent="0.2">
      <c r="A1791" s="140">
        <v>17</v>
      </c>
      <c r="B1791" s="84">
        <v>316</v>
      </c>
      <c r="C1791" s="71">
        <v>1700</v>
      </c>
      <c r="D1791" s="297">
        <v>1136</v>
      </c>
      <c r="E1791" s="391">
        <v>1597</v>
      </c>
      <c r="F1791" s="395">
        <v>1115</v>
      </c>
      <c r="G1791" s="412">
        <v>2683</v>
      </c>
      <c r="H1791" s="71">
        <v>3073</v>
      </c>
      <c r="I1791" s="71">
        <v>3591</v>
      </c>
      <c r="J1791" s="71">
        <v>4170</v>
      </c>
      <c r="K1791" s="71">
        <v>4521</v>
      </c>
      <c r="L1791" s="58"/>
      <c r="M1791" s="58"/>
      <c r="N1791" s="140">
        <v>17</v>
      </c>
      <c r="O1791" s="84">
        <v>316</v>
      </c>
      <c r="P1791" s="294">
        <v>1407</v>
      </c>
      <c r="Q1791" s="71">
        <v>380</v>
      </c>
      <c r="R1791" s="391">
        <v>445</v>
      </c>
      <c r="S1791" s="395">
        <v>379</v>
      </c>
      <c r="T1791" s="410">
        <v>568</v>
      </c>
      <c r="U1791" s="71">
        <v>396</v>
      </c>
      <c r="V1791" s="71">
        <v>459</v>
      </c>
      <c r="W1791" s="71">
        <v>582</v>
      </c>
      <c r="X1791" s="71">
        <v>370</v>
      </c>
      <c r="Y1791" s="58"/>
      <c r="Z1791" s="58"/>
      <c r="AA1791" s="65">
        <v>17</v>
      </c>
    </row>
    <row r="1792" spans="1:30" x14ac:dyDescent="0.2">
      <c r="A1792" s="140">
        <v>18</v>
      </c>
      <c r="B1792" s="84">
        <v>1519</v>
      </c>
      <c r="C1792" s="71">
        <v>1036</v>
      </c>
      <c r="D1792" s="297">
        <v>1465</v>
      </c>
      <c r="E1792" s="391">
        <v>2059</v>
      </c>
      <c r="F1792" s="395">
        <v>1470</v>
      </c>
      <c r="G1792" s="412">
        <v>2715</v>
      </c>
      <c r="H1792" s="71">
        <v>3337</v>
      </c>
      <c r="I1792" s="71">
        <v>3819</v>
      </c>
      <c r="J1792" s="71">
        <v>3966</v>
      </c>
      <c r="K1792" s="71">
        <v>4713</v>
      </c>
      <c r="L1792" s="58"/>
      <c r="M1792" s="58"/>
      <c r="N1792" s="140">
        <v>18</v>
      </c>
      <c r="O1792" s="84">
        <v>1519</v>
      </c>
      <c r="P1792" s="294">
        <v>596</v>
      </c>
      <c r="Q1792" s="71">
        <v>506</v>
      </c>
      <c r="R1792" s="391">
        <v>661</v>
      </c>
      <c r="S1792" s="395">
        <v>504</v>
      </c>
      <c r="T1792" s="410">
        <v>393</v>
      </c>
      <c r="U1792" s="71">
        <v>562</v>
      </c>
      <c r="V1792" s="71">
        <v>454</v>
      </c>
      <c r="W1792" s="71">
        <v>511</v>
      </c>
      <c r="X1792" s="71">
        <v>566</v>
      </c>
      <c r="Y1792" s="58"/>
      <c r="Z1792" s="58"/>
      <c r="AA1792" s="65">
        <v>18</v>
      </c>
    </row>
    <row r="1793" spans="1:35" x14ac:dyDescent="0.2">
      <c r="A1793" s="140">
        <v>19</v>
      </c>
      <c r="B1793" s="84">
        <v>188</v>
      </c>
      <c r="C1793" s="71">
        <v>376</v>
      </c>
      <c r="D1793" s="297">
        <v>540</v>
      </c>
      <c r="E1793" s="391">
        <v>737</v>
      </c>
      <c r="F1793" s="395">
        <v>542</v>
      </c>
      <c r="G1793" s="412">
        <v>1144</v>
      </c>
      <c r="H1793" s="71">
        <v>1360</v>
      </c>
      <c r="I1793" s="71">
        <v>1566</v>
      </c>
      <c r="J1793" s="71">
        <v>1839</v>
      </c>
      <c r="K1793" s="71">
        <v>3016</v>
      </c>
      <c r="L1793" s="58"/>
      <c r="M1793" s="58"/>
      <c r="N1793" s="140">
        <v>19</v>
      </c>
      <c r="O1793" s="84">
        <v>188</v>
      </c>
      <c r="P1793" s="294">
        <v>175</v>
      </c>
      <c r="Q1793" s="354">
        <v>176</v>
      </c>
      <c r="R1793" s="391">
        <v>184</v>
      </c>
      <c r="S1793" s="395">
        <v>176</v>
      </c>
      <c r="T1793" s="410">
        <v>166</v>
      </c>
      <c r="U1793" s="71">
        <v>235</v>
      </c>
      <c r="V1793" s="71">
        <v>173</v>
      </c>
      <c r="W1793" s="71">
        <v>257</v>
      </c>
      <c r="X1793" s="71">
        <v>1178</v>
      </c>
      <c r="Y1793" s="58"/>
      <c r="Z1793" s="58"/>
      <c r="AA1793" s="65">
        <v>19</v>
      </c>
    </row>
    <row r="1794" spans="1:35" x14ac:dyDescent="0.2">
      <c r="A1794" s="140">
        <v>20</v>
      </c>
      <c r="B1794" s="84">
        <v>222</v>
      </c>
      <c r="C1794" s="71">
        <v>503</v>
      </c>
      <c r="D1794" s="297">
        <v>667</v>
      </c>
      <c r="E1794" s="391">
        <v>996</v>
      </c>
      <c r="F1794" s="395">
        <v>668</v>
      </c>
      <c r="G1794" s="412">
        <v>1369</v>
      </c>
      <c r="H1794" s="71">
        <v>1615</v>
      </c>
      <c r="I1794" s="71">
        <v>1862</v>
      </c>
      <c r="J1794" s="71">
        <v>2102</v>
      </c>
      <c r="K1794" s="71">
        <v>2404</v>
      </c>
      <c r="L1794" s="58"/>
      <c r="M1794" s="58"/>
      <c r="N1794" s="140">
        <v>20</v>
      </c>
      <c r="O1794" s="84">
        <v>222</v>
      </c>
      <c r="P1794" s="294">
        <v>278</v>
      </c>
      <c r="Q1794" s="71">
        <v>221</v>
      </c>
      <c r="R1794" s="391">
        <v>277</v>
      </c>
      <c r="S1794" s="395">
        <v>221</v>
      </c>
      <c r="T1794" s="410">
        <v>179</v>
      </c>
      <c r="U1794" s="71">
        <v>268</v>
      </c>
      <c r="V1794" s="71">
        <v>262</v>
      </c>
      <c r="W1794" s="71">
        <v>225</v>
      </c>
      <c r="X1794" s="71">
        <v>251</v>
      </c>
      <c r="Y1794" s="58"/>
      <c r="Z1794" s="58"/>
      <c r="AA1794" s="65">
        <v>20</v>
      </c>
    </row>
    <row r="1795" spans="1:35" x14ac:dyDescent="0.2">
      <c r="A1795" s="140">
        <v>21</v>
      </c>
      <c r="B1795" s="84">
        <v>825</v>
      </c>
      <c r="C1795" s="71">
        <v>1935</v>
      </c>
      <c r="D1795" s="297">
        <v>3082</v>
      </c>
      <c r="E1795" s="391">
        <v>4455</v>
      </c>
      <c r="F1795" s="395">
        <v>3079</v>
      </c>
      <c r="G1795" s="412">
        <v>5947</v>
      </c>
      <c r="H1795" s="71">
        <v>6983</v>
      </c>
      <c r="I1795" s="71">
        <v>8011</v>
      </c>
      <c r="J1795" s="71">
        <v>9159</v>
      </c>
      <c r="K1795" s="71">
        <v>10252</v>
      </c>
      <c r="L1795" s="58"/>
      <c r="M1795" s="58"/>
      <c r="N1795" s="140">
        <v>21</v>
      </c>
      <c r="O1795" s="84">
        <v>825</v>
      </c>
      <c r="P1795" s="294">
        <v>1147</v>
      </c>
      <c r="Q1795" s="71">
        <v>1149</v>
      </c>
      <c r="R1795" s="391">
        <v>1322</v>
      </c>
      <c r="S1795" s="395">
        <v>1144</v>
      </c>
      <c r="T1795" s="410">
        <v>734</v>
      </c>
      <c r="U1795" s="71">
        <v>917</v>
      </c>
      <c r="V1795" s="71">
        <v>1002</v>
      </c>
      <c r="W1795" s="71">
        <v>1117</v>
      </c>
      <c r="X1795" s="71">
        <v>1072</v>
      </c>
      <c r="Y1795" s="58"/>
      <c r="Z1795" s="58"/>
      <c r="AA1795" s="65">
        <v>21</v>
      </c>
    </row>
    <row r="1796" spans="1:35" x14ac:dyDescent="0.2">
      <c r="A1796" s="140">
        <v>22</v>
      </c>
      <c r="B1796" s="84">
        <v>1370</v>
      </c>
      <c r="C1796" s="71">
        <v>2723</v>
      </c>
      <c r="D1796" s="71">
        <v>4144</v>
      </c>
      <c r="E1796" s="391">
        <v>8816</v>
      </c>
      <c r="F1796" s="395">
        <v>4101</v>
      </c>
      <c r="G1796" s="412">
        <v>10005</v>
      </c>
      <c r="H1796" s="71">
        <v>11486</v>
      </c>
      <c r="I1796" s="71">
        <v>13016</v>
      </c>
      <c r="J1796" s="71">
        <v>15415</v>
      </c>
      <c r="K1796" s="71">
        <v>17443</v>
      </c>
      <c r="L1796" s="58"/>
      <c r="M1796" s="58"/>
      <c r="N1796" s="140">
        <v>22</v>
      </c>
      <c r="O1796" s="84">
        <v>1370</v>
      </c>
      <c r="P1796" s="294">
        <v>1544</v>
      </c>
      <c r="Q1796" s="71">
        <v>1716</v>
      </c>
      <c r="R1796" s="391">
        <v>4987</v>
      </c>
      <c r="S1796" s="395">
        <v>1678</v>
      </c>
      <c r="T1796" s="410">
        <v>1466</v>
      </c>
      <c r="U1796" s="71">
        <v>1648</v>
      </c>
      <c r="V1796" s="71">
        <v>1805</v>
      </c>
      <c r="W1796" s="71">
        <v>2742</v>
      </c>
      <c r="X1796" s="71">
        <v>2220</v>
      </c>
      <c r="Y1796" s="58"/>
      <c r="Z1796" s="58"/>
      <c r="AA1796" s="65">
        <v>22</v>
      </c>
    </row>
    <row r="1797" spans="1:35" x14ac:dyDescent="0.2">
      <c r="A1797" s="140">
        <v>23</v>
      </c>
      <c r="B1797" s="84">
        <v>2584</v>
      </c>
      <c r="C1797" s="71">
        <v>6582</v>
      </c>
      <c r="D1797" s="297">
        <v>9366</v>
      </c>
      <c r="E1797" s="391">
        <v>12167</v>
      </c>
      <c r="F1797" s="395">
        <v>9394</v>
      </c>
      <c r="G1797" s="412">
        <v>17998</v>
      </c>
      <c r="H1797" s="71">
        <v>22337</v>
      </c>
      <c r="I1797" s="71">
        <v>25340</v>
      </c>
      <c r="J1797" s="71">
        <v>29350</v>
      </c>
      <c r="K1797" s="71">
        <v>33397</v>
      </c>
      <c r="L1797" s="58"/>
      <c r="M1797" s="58"/>
      <c r="N1797" s="140">
        <v>23</v>
      </c>
      <c r="O1797" s="84">
        <v>2584</v>
      </c>
      <c r="P1797" s="294">
        <v>3701</v>
      </c>
      <c r="Q1797" s="71">
        <v>2521</v>
      </c>
      <c r="R1797" s="391">
        <v>2619</v>
      </c>
      <c r="S1797" s="395">
        <v>2540</v>
      </c>
      <c r="T1797" s="410">
        <v>2415</v>
      </c>
      <c r="U1797" s="71">
        <v>4035</v>
      </c>
      <c r="V1797" s="71">
        <v>3226</v>
      </c>
      <c r="W1797" s="71">
        <v>3917</v>
      </c>
      <c r="X1797" s="71">
        <v>4144</v>
      </c>
      <c r="Y1797" s="58"/>
      <c r="Z1797" s="58"/>
      <c r="AA1797" s="65">
        <v>23</v>
      </c>
    </row>
    <row r="1798" spans="1:35" x14ac:dyDescent="0.2">
      <c r="A1798" s="140">
        <v>24</v>
      </c>
      <c r="B1798" s="84">
        <v>639</v>
      </c>
      <c r="C1798" s="71">
        <v>1578</v>
      </c>
      <c r="D1798" s="71">
        <v>2948</v>
      </c>
      <c r="E1798" s="391">
        <v>3873</v>
      </c>
      <c r="F1798" s="395">
        <v>2981</v>
      </c>
      <c r="G1798" s="412">
        <v>5285</v>
      </c>
      <c r="H1798" s="71">
        <v>6338</v>
      </c>
      <c r="I1798" s="71">
        <v>7711</v>
      </c>
      <c r="J1798" s="71">
        <v>8705</v>
      </c>
      <c r="K1798" s="71">
        <v>10710</v>
      </c>
      <c r="L1798" s="58"/>
      <c r="M1798" s="58"/>
      <c r="N1798" s="140">
        <v>24</v>
      </c>
      <c r="O1798" s="84">
        <v>639</v>
      </c>
      <c r="P1798" s="294">
        <v>962</v>
      </c>
      <c r="Q1798" s="71">
        <v>1225</v>
      </c>
      <c r="R1798" s="391">
        <v>1094</v>
      </c>
      <c r="S1798" s="395">
        <v>1228</v>
      </c>
      <c r="T1798" s="410">
        <v>798</v>
      </c>
      <c r="U1798" s="71">
        <v>1110</v>
      </c>
      <c r="V1798" s="71">
        <v>1290</v>
      </c>
      <c r="W1798" s="71">
        <v>1054</v>
      </c>
      <c r="X1798" s="71">
        <v>2139</v>
      </c>
      <c r="Y1798" s="58"/>
      <c r="Z1798" s="58"/>
      <c r="AA1798" s="65">
        <v>24</v>
      </c>
    </row>
    <row r="1799" spans="1:35" x14ac:dyDescent="0.2">
      <c r="A1799" s="72" t="s">
        <v>2</v>
      </c>
      <c r="B1799" s="62">
        <f t="shared" ref="B1799:G1799" si="68">SUM(B1775:B1798)</f>
        <v>16966</v>
      </c>
      <c r="C1799" s="62">
        <f t="shared" si="68"/>
        <v>39124</v>
      </c>
      <c r="D1799" s="62">
        <f t="shared" si="68"/>
        <v>55743</v>
      </c>
      <c r="E1799" s="62">
        <f t="shared" si="68"/>
        <v>82919</v>
      </c>
      <c r="F1799" s="62">
        <f t="shared" si="68"/>
        <v>55785</v>
      </c>
      <c r="G1799" s="62">
        <f t="shared" si="68"/>
        <v>115579</v>
      </c>
      <c r="H1799" s="62">
        <f t="shared" ref="H1799:M1799" si="69">SUM(H1775:H1798)</f>
        <v>134316</v>
      </c>
      <c r="I1799" s="62">
        <f t="shared" si="69"/>
        <v>152891</v>
      </c>
      <c r="J1799" s="62">
        <f t="shared" si="69"/>
        <v>177320</v>
      </c>
      <c r="K1799" s="62">
        <f t="shared" si="69"/>
        <v>199832</v>
      </c>
      <c r="L1799" s="62">
        <f t="shared" si="69"/>
        <v>0</v>
      </c>
      <c r="M1799" s="62">
        <f t="shared" si="69"/>
        <v>0</v>
      </c>
      <c r="N1799" s="331" t="s">
        <v>2</v>
      </c>
      <c r="O1799" s="62">
        <f t="shared" ref="O1799:T1799" si="70">SUM(O1775:O1798)</f>
        <v>16966</v>
      </c>
      <c r="P1799" s="62">
        <f t="shared" si="70"/>
        <v>22953</v>
      </c>
      <c r="Q1799" s="62">
        <f t="shared" si="70"/>
        <v>18431</v>
      </c>
      <c r="R1799" s="62">
        <f t="shared" si="70"/>
        <v>26643</v>
      </c>
      <c r="S1799" s="62">
        <f t="shared" si="70"/>
        <v>18422</v>
      </c>
      <c r="T1799" s="62">
        <f t="shared" si="70"/>
        <v>17706</v>
      </c>
      <c r="U1799" s="62">
        <f t="shared" ref="U1799:Z1799" si="71">SUM(U1775:U1798)</f>
        <v>21026</v>
      </c>
      <c r="V1799" s="62">
        <f t="shared" si="71"/>
        <v>20702</v>
      </c>
      <c r="W1799" s="62">
        <f t="shared" si="71"/>
        <v>23990</v>
      </c>
      <c r="X1799" s="62">
        <f t="shared" si="71"/>
        <v>25446</v>
      </c>
      <c r="Y1799" s="62">
        <f t="shared" si="71"/>
        <v>0</v>
      </c>
      <c r="Z1799" s="62">
        <f t="shared" si="71"/>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391" t="s">
        <v>115</v>
      </c>
      <c r="F1805" s="395" t="s">
        <v>115</v>
      </c>
      <c r="G1805" s="414" t="s">
        <v>115</v>
      </c>
      <c r="H1805" s="71" t="s">
        <v>115</v>
      </c>
      <c r="I1805" s="71" t="s">
        <v>115</v>
      </c>
      <c r="J1805" s="71" t="s">
        <v>115</v>
      </c>
      <c r="K1805" s="297" t="s">
        <v>115</v>
      </c>
      <c r="L1805" s="58"/>
      <c r="M1805" s="58"/>
      <c r="N1805" s="56">
        <v>1</v>
      </c>
      <c r="O1805" s="84" t="s">
        <v>115</v>
      </c>
      <c r="P1805" s="389" t="s">
        <v>115</v>
      </c>
      <c r="Q1805" s="71" t="s">
        <v>115</v>
      </c>
      <c r="R1805" s="391" t="s">
        <v>115</v>
      </c>
      <c r="S1805" s="395" t="s">
        <v>115</v>
      </c>
      <c r="T1805" s="413" t="s">
        <v>115</v>
      </c>
      <c r="U1805" s="71" t="s">
        <v>115</v>
      </c>
      <c r="V1805" s="71" t="s">
        <v>115</v>
      </c>
      <c r="W1805" s="71" t="s">
        <v>115</v>
      </c>
      <c r="X1805" s="71" t="s">
        <v>115</v>
      </c>
      <c r="Y1805" s="58"/>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391" t="s">
        <v>115</v>
      </c>
      <c r="F1806" s="395" t="s">
        <v>115</v>
      </c>
      <c r="G1806" s="414" t="s">
        <v>115</v>
      </c>
      <c r="H1806" s="71" t="s">
        <v>115</v>
      </c>
      <c r="I1806" s="71" t="s">
        <v>115</v>
      </c>
      <c r="J1806" s="71" t="s">
        <v>115</v>
      </c>
      <c r="K1806" s="71" t="s">
        <v>115</v>
      </c>
      <c r="L1806" s="58"/>
      <c r="M1806" s="58"/>
      <c r="N1806" s="56">
        <v>2</v>
      </c>
      <c r="O1806" s="84" t="s">
        <v>115</v>
      </c>
      <c r="P1806" s="389" t="s">
        <v>115</v>
      </c>
      <c r="Q1806" s="71" t="s">
        <v>115</v>
      </c>
      <c r="R1806" s="391" t="s">
        <v>115</v>
      </c>
      <c r="S1806" s="395" t="s">
        <v>115</v>
      </c>
      <c r="T1806" s="413" t="s">
        <v>115</v>
      </c>
      <c r="U1806" s="71" t="s">
        <v>115</v>
      </c>
      <c r="V1806" s="71" t="s">
        <v>115</v>
      </c>
      <c r="W1806" s="71" t="s">
        <v>115</v>
      </c>
      <c r="X1806" s="71" t="s">
        <v>115</v>
      </c>
      <c r="Y1806" s="58"/>
      <c r="Z1806" s="58"/>
      <c r="AA1806" s="56">
        <v>2</v>
      </c>
      <c r="AC1806" s="15">
        <v>1</v>
      </c>
      <c r="AD1806" s="15" t="s">
        <v>115</v>
      </c>
      <c r="AE1806" s="15" t="s">
        <v>115</v>
      </c>
      <c r="AF1806" s="15">
        <v>21</v>
      </c>
      <c r="AG1806" s="15" t="s">
        <v>115</v>
      </c>
      <c r="AH1806" s="15" t="s">
        <v>115</v>
      </c>
      <c r="AI1806" s="15" t="s">
        <v>115</v>
      </c>
    </row>
    <row r="1807" spans="1:35" x14ac:dyDescent="0.2">
      <c r="A1807" s="138">
        <v>3</v>
      </c>
      <c r="B1807" s="84" t="s">
        <v>115</v>
      </c>
      <c r="C1807" s="389" t="s">
        <v>115</v>
      </c>
      <c r="D1807" s="71" t="s">
        <v>115</v>
      </c>
      <c r="E1807" s="391">
        <v>1</v>
      </c>
      <c r="F1807" s="395">
        <v>1</v>
      </c>
      <c r="G1807" s="414">
        <v>1</v>
      </c>
      <c r="H1807" s="71">
        <v>1</v>
      </c>
      <c r="I1807" s="71">
        <v>1</v>
      </c>
      <c r="J1807" s="71">
        <v>1</v>
      </c>
      <c r="K1807" s="71">
        <v>1</v>
      </c>
      <c r="L1807" s="58"/>
      <c r="M1807" s="58"/>
      <c r="N1807" s="56">
        <v>3</v>
      </c>
      <c r="O1807" s="84" t="s">
        <v>115</v>
      </c>
      <c r="P1807" s="389" t="s">
        <v>115</v>
      </c>
      <c r="Q1807" s="71" t="s">
        <v>115</v>
      </c>
      <c r="R1807" s="391">
        <v>1</v>
      </c>
      <c r="S1807" s="395" t="s">
        <v>115</v>
      </c>
      <c r="T1807" s="413" t="s">
        <v>115</v>
      </c>
      <c r="U1807" s="71" t="s">
        <v>115</v>
      </c>
      <c r="V1807" s="71" t="s">
        <v>115</v>
      </c>
      <c r="W1807" s="71" t="s">
        <v>115</v>
      </c>
      <c r="X1807" s="71" t="s">
        <v>115</v>
      </c>
      <c r="Y1807" s="58"/>
      <c r="Z1807" s="58"/>
      <c r="AA1807" s="56">
        <v>3</v>
      </c>
      <c r="AC1807" s="15">
        <v>2</v>
      </c>
      <c r="AD1807" s="15" t="s">
        <v>115</v>
      </c>
      <c r="AE1807" s="15" t="s">
        <v>115</v>
      </c>
      <c r="AF1807" s="15">
        <v>2</v>
      </c>
      <c r="AG1807" s="15" t="s">
        <v>115</v>
      </c>
      <c r="AH1807" s="15" t="s">
        <v>115</v>
      </c>
      <c r="AI1807" s="15" t="s">
        <v>115</v>
      </c>
    </row>
    <row r="1808" spans="1:35" x14ac:dyDescent="0.2">
      <c r="A1808" s="138">
        <v>4</v>
      </c>
      <c r="B1808" s="84" t="s">
        <v>115</v>
      </c>
      <c r="C1808" s="389" t="s">
        <v>115</v>
      </c>
      <c r="D1808" s="71" t="s">
        <v>115</v>
      </c>
      <c r="E1808" s="391" t="s">
        <v>115</v>
      </c>
      <c r="F1808" s="395" t="s">
        <v>115</v>
      </c>
      <c r="G1808" s="414" t="s">
        <v>115</v>
      </c>
      <c r="H1808" s="71" t="s">
        <v>115</v>
      </c>
      <c r="I1808" s="71" t="s">
        <v>115</v>
      </c>
      <c r="J1808" s="71" t="s">
        <v>115</v>
      </c>
      <c r="K1808" s="71" t="s">
        <v>115</v>
      </c>
      <c r="L1808" s="58"/>
      <c r="M1808" s="58"/>
      <c r="N1808" s="56">
        <v>4</v>
      </c>
      <c r="O1808" s="84" t="s">
        <v>115</v>
      </c>
      <c r="P1808" s="389" t="s">
        <v>115</v>
      </c>
      <c r="Q1808" s="71" t="s">
        <v>115</v>
      </c>
      <c r="R1808" s="391" t="s">
        <v>115</v>
      </c>
      <c r="S1808" s="395" t="s">
        <v>115</v>
      </c>
      <c r="T1808" s="413" t="s">
        <v>115</v>
      </c>
      <c r="U1808" s="71" t="s">
        <v>115</v>
      </c>
      <c r="V1808" s="71" t="s">
        <v>115</v>
      </c>
      <c r="W1808" s="71" t="s">
        <v>115</v>
      </c>
      <c r="X1808" s="71" t="s">
        <v>115</v>
      </c>
      <c r="Y1808" s="58"/>
      <c r="Z1808" s="58"/>
      <c r="AA1808" s="56">
        <v>4</v>
      </c>
      <c r="AC1808" s="15">
        <v>3</v>
      </c>
      <c r="AD1808" s="15">
        <v>1</v>
      </c>
      <c r="AE1808" s="15" t="s">
        <v>115</v>
      </c>
      <c r="AF1808" s="15">
        <v>5</v>
      </c>
      <c r="AG1808" s="15" t="s">
        <v>115</v>
      </c>
      <c r="AH1808" s="15" t="s">
        <v>115</v>
      </c>
      <c r="AI1808" s="15">
        <v>20</v>
      </c>
    </row>
    <row r="1809" spans="1:35" x14ac:dyDescent="0.2">
      <c r="A1809" s="138">
        <v>5</v>
      </c>
      <c r="B1809" s="84" t="s">
        <v>115</v>
      </c>
      <c r="C1809" s="389" t="s">
        <v>115</v>
      </c>
      <c r="D1809" s="71" t="s">
        <v>115</v>
      </c>
      <c r="E1809" s="391" t="s">
        <v>115</v>
      </c>
      <c r="F1809" s="395" t="s">
        <v>115</v>
      </c>
      <c r="G1809" s="414" t="s">
        <v>115</v>
      </c>
      <c r="H1809" s="71" t="s">
        <v>115</v>
      </c>
      <c r="I1809" s="71" t="s">
        <v>115</v>
      </c>
      <c r="J1809" s="71">
        <v>6</v>
      </c>
      <c r="K1809" s="71">
        <v>6</v>
      </c>
      <c r="L1809" s="58"/>
      <c r="M1809" s="58"/>
      <c r="N1809" s="56">
        <v>5</v>
      </c>
      <c r="O1809" s="84" t="s">
        <v>115</v>
      </c>
      <c r="P1809" s="389" t="s">
        <v>115</v>
      </c>
      <c r="Q1809" s="71" t="s">
        <v>115</v>
      </c>
      <c r="R1809" s="391" t="s">
        <v>115</v>
      </c>
      <c r="S1809" s="395" t="s">
        <v>115</v>
      </c>
      <c r="T1809" s="413" t="s">
        <v>115</v>
      </c>
      <c r="U1809" s="71" t="s">
        <v>115</v>
      </c>
      <c r="V1809" s="71" t="s">
        <v>115</v>
      </c>
      <c r="W1809" s="71">
        <v>6</v>
      </c>
      <c r="X1809" s="71" t="s">
        <v>115</v>
      </c>
      <c r="Y1809" s="58"/>
      <c r="Z1809" s="58"/>
      <c r="AA1809" s="56">
        <v>5</v>
      </c>
      <c r="AC1809" s="15">
        <v>4</v>
      </c>
      <c r="AD1809" s="15" t="s">
        <v>115</v>
      </c>
      <c r="AE1809" s="15" t="s">
        <v>115</v>
      </c>
      <c r="AF1809" s="15">
        <v>1</v>
      </c>
      <c r="AG1809" s="15" t="s">
        <v>115</v>
      </c>
      <c r="AH1809" s="15" t="s">
        <v>115</v>
      </c>
      <c r="AI1809" s="15" t="s">
        <v>115</v>
      </c>
    </row>
    <row r="1810" spans="1:35" x14ac:dyDescent="0.2">
      <c r="A1810" s="138">
        <v>6</v>
      </c>
      <c r="B1810" s="84" t="s">
        <v>115</v>
      </c>
      <c r="C1810" s="389">
        <v>22</v>
      </c>
      <c r="D1810" s="71">
        <v>37</v>
      </c>
      <c r="E1810" s="391">
        <v>37</v>
      </c>
      <c r="F1810" s="395">
        <v>50</v>
      </c>
      <c r="G1810" s="414">
        <v>50</v>
      </c>
      <c r="H1810" s="71">
        <v>50</v>
      </c>
      <c r="I1810" s="71">
        <v>50</v>
      </c>
      <c r="J1810" s="71">
        <v>62</v>
      </c>
      <c r="K1810" s="71">
        <v>63</v>
      </c>
      <c r="L1810" s="58"/>
      <c r="M1810" s="58"/>
      <c r="N1810" s="56">
        <v>6</v>
      </c>
      <c r="O1810" s="84" t="s">
        <v>115</v>
      </c>
      <c r="P1810" s="389">
        <v>22</v>
      </c>
      <c r="Q1810" s="71">
        <v>15</v>
      </c>
      <c r="R1810" s="391" t="s">
        <v>115</v>
      </c>
      <c r="S1810" s="395">
        <v>13</v>
      </c>
      <c r="T1810" s="413" t="s">
        <v>115</v>
      </c>
      <c r="U1810" s="71" t="s">
        <v>115</v>
      </c>
      <c r="V1810" s="71" t="s">
        <v>115</v>
      </c>
      <c r="W1810" s="71">
        <v>12</v>
      </c>
      <c r="X1810" s="71">
        <v>1</v>
      </c>
      <c r="Y1810" s="58"/>
      <c r="Z1810" s="58"/>
      <c r="AA1810" s="56">
        <v>6</v>
      </c>
      <c r="AC1810" s="15">
        <v>5</v>
      </c>
      <c r="AD1810" s="15">
        <v>6</v>
      </c>
      <c r="AE1810" s="15" t="s">
        <v>115</v>
      </c>
      <c r="AF1810" s="15">
        <v>9</v>
      </c>
      <c r="AG1810" s="15" t="s">
        <v>115</v>
      </c>
      <c r="AH1810" s="15" t="s">
        <v>115</v>
      </c>
      <c r="AI1810" s="15">
        <v>66.7</v>
      </c>
    </row>
    <row r="1811" spans="1:35" x14ac:dyDescent="0.2">
      <c r="A1811" s="138">
        <v>7</v>
      </c>
      <c r="B1811" s="84" t="s">
        <v>115</v>
      </c>
      <c r="C1811" s="389" t="s">
        <v>115</v>
      </c>
      <c r="D1811" s="71" t="s">
        <v>115</v>
      </c>
      <c r="E1811" s="391">
        <v>1</v>
      </c>
      <c r="F1811" s="395">
        <v>1</v>
      </c>
      <c r="G1811" s="414">
        <v>2</v>
      </c>
      <c r="H1811" s="71">
        <v>3</v>
      </c>
      <c r="I1811" s="71">
        <v>3</v>
      </c>
      <c r="J1811" s="71">
        <v>3</v>
      </c>
      <c r="K1811" s="71">
        <v>3</v>
      </c>
      <c r="L1811" s="58"/>
      <c r="M1811" s="58"/>
      <c r="N1811" s="56">
        <v>7</v>
      </c>
      <c r="O1811" s="84" t="s">
        <v>115</v>
      </c>
      <c r="P1811" s="389" t="s">
        <v>115</v>
      </c>
      <c r="Q1811" s="71" t="s">
        <v>115</v>
      </c>
      <c r="R1811" s="391">
        <v>1</v>
      </c>
      <c r="S1811" s="395" t="s">
        <v>115</v>
      </c>
      <c r="T1811" s="413">
        <v>1</v>
      </c>
      <c r="U1811" s="71">
        <v>1</v>
      </c>
      <c r="V1811" s="71" t="s">
        <v>115</v>
      </c>
      <c r="W1811" s="71" t="s">
        <v>115</v>
      </c>
      <c r="X1811" s="71" t="s">
        <v>115</v>
      </c>
      <c r="Y1811" s="58"/>
      <c r="Z1811" s="58"/>
      <c r="AA1811" s="56">
        <v>7</v>
      </c>
      <c r="AC1811" s="15">
        <v>6</v>
      </c>
      <c r="AD1811" s="15">
        <v>63</v>
      </c>
      <c r="AE1811" s="15">
        <v>1</v>
      </c>
      <c r="AF1811" s="15">
        <v>90</v>
      </c>
      <c r="AG1811" s="15" t="s">
        <v>115</v>
      </c>
      <c r="AH1811" s="15" t="s">
        <v>115</v>
      </c>
      <c r="AI1811" s="15">
        <v>70</v>
      </c>
    </row>
    <row r="1812" spans="1:35" x14ac:dyDescent="0.2">
      <c r="A1812" s="138">
        <v>8</v>
      </c>
      <c r="B1812" s="84" t="s">
        <v>115</v>
      </c>
      <c r="C1812" s="389" t="s">
        <v>115</v>
      </c>
      <c r="D1812" s="71" t="s">
        <v>115</v>
      </c>
      <c r="E1812" s="391" t="s">
        <v>115</v>
      </c>
      <c r="F1812" s="395" t="s">
        <v>115</v>
      </c>
      <c r="G1812" s="414" t="s">
        <v>115</v>
      </c>
      <c r="H1812" s="71" t="s">
        <v>115</v>
      </c>
      <c r="I1812" s="71" t="s">
        <v>115</v>
      </c>
      <c r="J1812" s="71" t="s">
        <v>115</v>
      </c>
      <c r="K1812" s="71" t="s">
        <v>115</v>
      </c>
      <c r="L1812" s="58"/>
      <c r="M1812" s="58"/>
      <c r="N1812" s="56">
        <v>8</v>
      </c>
      <c r="O1812" s="84" t="s">
        <v>115</v>
      </c>
      <c r="P1812" s="389" t="s">
        <v>115</v>
      </c>
      <c r="Q1812" s="71" t="s">
        <v>115</v>
      </c>
      <c r="R1812" s="391" t="s">
        <v>115</v>
      </c>
      <c r="S1812" s="395" t="s">
        <v>115</v>
      </c>
      <c r="T1812" s="413" t="s">
        <v>115</v>
      </c>
      <c r="U1812" s="71" t="s">
        <v>115</v>
      </c>
      <c r="V1812" s="71" t="s">
        <v>115</v>
      </c>
      <c r="W1812" s="71" t="s">
        <v>115</v>
      </c>
      <c r="X1812" s="71" t="s">
        <v>115</v>
      </c>
      <c r="Y1812" s="58"/>
      <c r="Z1812" s="58"/>
      <c r="AA1812" s="56">
        <v>8</v>
      </c>
      <c r="AC1812" s="15">
        <v>7</v>
      </c>
      <c r="AD1812" s="15">
        <v>3</v>
      </c>
      <c r="AE1812" s="15" t="s">
        <v>115</v>
      </c>
      <c r="AF1812" s="15">
        <v>8</v>
      </c>
      <c r="AG1812" s="15">
        <v>1</v>
      </c>
      <c r="AH1812" s="15" t="s">
        <v>115</v>
      </c>
      <c r="AI1812" s="15">
        <v>37.5</v>
      </c>
    </row>
    <row r="1813" spans="1:35" x14ac:dyDescent="0.2">
      <c r="A1813" s="138">
        <v>9</v>
      </c>
      <c r="B1813" s="84" t="s">
        <v>115</v>
      </c>
      <c r="C1813" s="389">
        <v>1</v>
      </c>
      <c r="D1813" s="71">
        <v>1</v>
      </c>
      <c r="E1813" s="391">
        <v>1</v>
      </c>
      <c r="F1813" s="395">
        <v>1</v>
      </c>
      <c r="G1813" s="414">
        <v>1</v>
      </c>
      <c r="H1813" s="71">
        <v>1</v>
      </c>
      <c r="I1813" s="71">
        <v>1</v>
      </c>
      <c r="J1813" s="71">
        <v>1</v>
      </c>
      <c r="K1813" s="71">
        <v>1</v>
      </c>
      <c r="L1813" s="58"/>
      <c r="M1813" s="58"/>
      <c r="N1813" s="56">
        <v>9</v>
      </c>
      <c r="O1813" s="84" t="s">
        <v>115</v>
      </c>
      <c r="P1813" s="389">
        <v>1</v>
      </c>
      <c r="Q1813" s="71" t="s">
        <v>115</v>
      </c>
      <c r="R1813" s="391" t="s">
        <v>115</v>
      </c>
      <c r="S1813" s="395" t="s">
        <v>115</v>
      </c>
      <c r="T1813" s="413" t="s">
        <v>115</v>
      </c>
      <c r="U1813" s="71" t="s">
        <v>115</v>
      </c>
      <c r="V1813" s="71" t="s">
        <v>115</v>
      </c>
      <c r="W1813" s="71" t="s">
        <v>115</v>
      </c>
      <c r="X1813" s="71" t="s">
        <v>115</v>
      </c>
      <c r="Y1813" s="58"/>
      <c r="Z1813" s="58"/>
      <c r="AA1813" s="56">
        <v>9</v>
      </c>
      <c r="AC1813" s="15">
        <v>8</v>
      </c>
      <c r="AD1813" s="15" t="s">
        <v>115</v>
      </c>
      <c r="AE1813" s="15" t="s">
        <v>115</v>
      </c>
      <c r="AF1813" s="15">
        <v>13</v>
      </c>
      <c r="AG1813" s="15">
        <v>2</v>
      </c>
      <c r="AH1813" s="15" t="s">
        <v>115</v>
      </c>
      <c r="AI1813" s="15" t="s">
        <v>115</v>
      </c>
    </row>
    <row r="1814" spans="1:35" x14ac:dyDescent="0.2">
      <c r="A1814" s="138">
        <v>10</v>
      </c>
      <c r="B1814" s="84">
        <v>1</v>
      </c>
      <c r="C1814" s="389">
        <v>1</v>
      </c>
      <c r="D1814" s="71">
        <v>1</v>
      </c>
      <c r="E1814" s="391">
        <v>1</v>
      </c>
      <c r="F1814" s="395">
        <v>1</v>
      </c>
      <c r="G1814" s="414">
        <v>1</v>
      </c>
      <c r="H1814" s="71">
        <v>1</v>
      </c>
      <c r="I1814" s="71">
        <v>1</v>
      </c>
      <c r="J1814" s="71">
        <v>1</v>
      </c>
      <c r="K1814" s="71">
        <v>1</v>
      </c>
      <c r="L1814" s="58"/>
      <c r="M1814" s="58"/>
      <c r="N1814" s="56">
        <v>10</v>
      </c>
      <c r="O1814" s="84">
        <v>1</v>
      </c>
      <c r="P1814" s="389" t="s">
        <v>115</v>
      </c>
      <c r="Q1814" s="71" t="s">
        <v>115</v>
      </c>
      <c r="R1814" s="391" t="s">
        <v>115</v>
      </c>
      <c r="S1814" s="395" t="s">
        <v>115</v>
      </c>
      <c r="T1814" s="413" t="s">
        <v>115</v>
      </c>
      <c r="U1814" s="71" t="s">
        <v>115</v>
      </c>
      <c r="V1814" s="71" t="s">
        <v>115</v>
      </c>
      <c r="W1814" s="71" t="s">
        <v>115</v>
      </c>
      <c r="X1814" s="71" t="s">
        <v>115</v>
      </c>
      <c r="Y1814" s="58"/>
      <c r="Z1814" s="58"/>
      <c r="AA1814" s="56">
        <v>10</v>
      </c>
      <c r="AC1814" s="15">
        <v>9</v>
      </c>
      <c r="AD1814" s="15">
        <v>1</v>
      </c>
      <c r="AE1814" s="15" t="s">
        <v>115</v>
      </c>
      <c r="AF1814" s="15">
        <v>1</v>
      </c>
      <c r="AG1814" s="15">
        <v>1</v>
      </c>
      <c r="AH1814" s="15" t="s">
        <v>115</v>
      </c>
      <c r="AI1814" s="15">
        <v>100</v>
      </c>
    </row>
    <row r="1815" spans="1:35" x14ac:dyDescent="0.2">
      <c r="A1815" s="138">
        <v>11</v>
      </c>
      <c r="B1815" s="84" t="s">
        <v>115</v>
      </c>
      <c r="C1815" s="389" t="s">
        <v>115</v>
      </c>
      <c r="D1815" s="71" t="s">
        <v>115</v>
      </c>
      <c r="E1815" s="391" t="s">
        <v>115</v>
      </c>
      <c r="F1815" s="395" t="s">
        <v>115</v>
      </c>
      <c r="G1815" s="414" t="s">
        <v>115</v>
      </c>
      <c r="H1815" s="71" t="s">
        <v>115</v>
      </c>
      <c r="I1815" s="71" t="s">
        <v>115</v>
      </c>
      <c r="J1815" s="71" t="s">
        <v>115</v>
      </c>
      <c r="K1815" s="71" t="s">
        <v>115</v>
      </c>
      <c r="L1815" s="58"/>
      <c r="M1815" s="58"/>
      <c r="N1815" s="56">
        <v>11</v>
      </c>
      <c r="O1815" s="84" t="s">
        <v>115</v>
      </c>
      <c r="P1815" s="389" t="s">
        <v>115</v>
      </c>
      <c r="Q1815" s="71" t="s">
        <v>115</v>
      </c>
      <c r="R1815" s="391" t="s">
        <v>115</v>
      </c>
      <c r="S1815" s="395" t="s">
        <v>115</v>
      </c>
      <c r="T1815" s="413" t="s">
        <v>115</v>
      </c>
      <c r="U1815" s="71" t="s">
        <v>115</v>
      </c>
      <c r="V1815" s="71" t="s">
        <v>115</v>
      </c>
      <c r="W1815" s="71" t="s">
        <v>115</v>
      </c>
      <c r="X1815" s="71" t="s">
        <v>115</v>
      </c>
      <c r="Y1815" s="58"/>
      <c r="Z1815" s="58"/>
      <c r="AA1815" s="56">
        <v>11</v>
      </c>
      <c r="AC1815" s="15">
        <v>10</v>
      </c>
      <c r="AD1815" s="15">
        <v>1</v>
      </c>
      <c r="AE1815" s="15" t="s">
        <v>115</v>
      </c>
      <c r="AF1815" s="15">
        <v>3</v>
      </c>
      <c r="AG1815" s="15" t="s">
        <v>115</v>
      </c>
      <c r="AH1815" s="15" t="s">
        <v>115</v>
      </c>
      <c r="AI1815" s="15">
        <v>33.299999999999997</v>
      </c>
    </row>
    <row r="1816" spans="1:35" x14ac:dyDescent="0.2">
      <c r="A1816" s="138">
        <v>12</v>
      </c>
      <c r="B1816" s="84" t="s">
        <v>115</v>
      </c>
      <c r="C1816" s="389" t="s">
        <v>115</v>
      </c>
      <c r="D1816" s="71" t="s">
        <v>115</v>
      </c>
      <c r="E1816" s="391" t="s">
        <v>115</v>
      </c>
      <c r="F1816" s="395" t="s">
        <v>115</v>
      </c>
      <c r="G1816" s="414">
        <v>1</v>
      </c>
      <c r="H1816" s="71">
        <v>1</v>
      </c>
      <c r="I1816" s="71">
        <v>1</v>
      </c>
      <c r="J1816" s="71">
        <v>1</v>
      </c>
      <c r="K1816" s="71">
        <v>3</v>
      </c>
      <c r="L1816" s="58"/>
      <c r="M1816" s="58"/>
      <c r="N1816" s="56">
        <v>12</v>
      </c>
      <c r="O1816" s="84" t="s">
        <v>115</v>
      </c>
      <c r="P1816" s="389" t="s">
        <v>115</v>
      </c>
      <c r="Q1816" s="71" t="s">
        <v>115</v>
      </c>
      <c r="R1816" s="391" t="s">
        <v>115</v>
      </c>
      <c r="S1816" s="395" t="s">
        <v>115</v>
      </c>
      <c r="T1816" s="413">
        <v>1</v>
      </c>
      <c r="U1816" s="71" t="s">
        <v>115</v>
      </c>
      <c r="V1816" s="71" t="s">
        <v>115</v>
      </c>
      <c r="W1816" s="71" t="s">
        <v>115</v>
      </c>
      <c r="X1816" s="71">
        <v>2</v>
      </c>
      <c r="Y1816" s="58"/>
      <c r="Z1816" s="58"/>
      <c r="AA1816" s="56">
        <v>12</v>
      </c>
      <c r="AC1816" s="15">
        <v>11</v>
      </c>
      <c r="AD1816" s="15" t="s">
        <v>115</v>
      </c>
      <c r="AE1816" s="15" t="s">
        <v>115</v>
      </c>
      <c r="AF1816" s="15">
        <v>9</v>
      </c>
      <c r="AG1816" s="15" t="s">
        <v>115</v>
      </c>
      <c r="AH1816" s="15" t="s">
        <v>115</v>
      </c>
      <c r="AI1816" s="15" t="s">
        <v>115</v>
      </c>
    </row>
    <row r="1817" spans="1:35" x14ac:dyDescent="0.2">
      <c r="A1817" s="138">
        <v>13</v>
      </c>
      <c r="B1817" s="84" t="s">
        <v>115</v>
      </c>
      <c r="C1817" s="389" t="s">
        <v>115</v>
      </c>
      <c r="D1817" s="71" t="s">
        <v>115</v>
      </c>
      <c r="E1817" s="391" t="s">
        <v>115</v>
      </c>
      <c r="F1817" s="395" t="s">
        <v>115</v>
      </c>
      <c r="G1817" s="414" t="s">
        <v>115</v>
      </c>
      <c r="H1817" s="71" t="s">
        <v>115</v>
      </c>
      <c r="I1817" s="71" t="s">
        <v>115</v>
      </c>
      <c r="J1817" s="71" t="s">
        <v>115</v>
      </c>
      <c r="K1817" s="71" t="s">
        <v>115</v>
      </c>
      <c r="L1817" s="58"/>
      <c r="M1817" s="58"/>
      <c r="N1817" s="56">
        <v>13</v>
      </c>
      <c r="O1817" s="84" t="s">
        <v>115</v>
      </c>
      <c r="P1817" s="389" t="s">
        <v>115</v>
      </c>
      <c r="Q1817" s="71" t="s">
        <v>115</v>
      </c>
      <c r="R1817" s="391" t="s">
        <v>115</v>
      </c>
      <c r="S1817" s="395" t="s">
        <v>115</v>
      </c>
      <c r="T1817" s="413" t="s">
        <v>115</v>
      </c>
      <c r="U1817" s="71" t="s">
        <v>115</v>
      </c>
      <c r="V1817" s="71" t="s">
        <v>115</v>
      </c>
      <c r="W1817" s="71" t="s">
        <v>115</v>
      </c>
      <c r="X1817" s="71" t="s">
        <v>115</v>
      </c>
      <c r="Y1817" s="58"/>
      <c r="Z1817" s="58"/>
      <c r="AA1817" s="56">
        <v>13</v>
      </c>
      <c r="AC1817" s="15">
        <v>12</v>
      </c>
      <c r="AD1817" s="15">
        <v>3</v>
      </c>
      <c r="AE1817" s="15">
        <v>2</v>
      </c>
      <c r="AF1817" s="15">
        <v>32</v>
      </c>
      <c r="AG1817" s="15">
        <v>7</v>
      </c>
      <c r="AH1817" s="15">
        <v>28.6</v>
      </c>
      <c r="AI1817" s="15">
        <v>9.4</v>
      </c>
    </row>
    <row r="1818" spans="1:35" x14ac:dyDescent="0.2">
      <c r="A1818" s="138">
        <v>14</v>
      </c>
      <c r="B1818" s="84" t="s">
        <v>115</v>
      </c>
      <c r="C1818" s="389" t="s">
        <v>115</v>
      </c>
      <c r="D1818" s="71" t="s">
        <v>115</v>
      </c>
      <c r="E1818" s="391" t="s">
        <v>115</v>
      </c>
      <c r="F1818" s="395" t="s">
        <v>115</v>
      </c>
      <c r="G1818" s="414" t="s">
        <v>115</v>
      </c>
      <c r="H1818" s="71" t="s">
        <v>115</v>
      </c>
      <c r="I1818" s="71" t="s">
        <v>115</v>
      </c>
      <c r="J1818" s="71" t="s">
        <v>115</v>
      </c>
      <c r="K1818" s="71">
        <v>1</v>
      </c>
      <c r="L1818" s="58"/>
      <c r="M1818" s="58"/>
      <c r="N1818" s="56">
        <v>14</v>
      </c>
      <c r="O1818" s="84" t="s">
        <v>115</v>
      </c>
      <c r="P1818" s="389" t="s">
        <v>115</v>
      </c>
      <c r="Q1818" s="71" t="s">
        <v>115</v>
      </c>
      <c r="R1818" s="391" t="s">
        <v>115</v>
      </c>
      <c r="S1818" s="395" t="s">
        <v>115</v>
      </c>
      <c r="T1818" s="413" t="s">
        <v>115</v>
      </c>
      <c r="U1818" s="71" t="s">
        <v>115</v>
      </c>
      <c r="V1818" s="71" t="s">
        <v>115</v>
      </c>
      <c r="W1818" s="71" t="s">
        <v>115</v>
      </c>
      <c r="X1818" s="71">
        <v>1</v>
      </c>
      <c r="Y1818" s="58"/>
      <c r="Z1818" s="58"/>
      <c r="AA1818" s="56">
        <v>14</v>
      </c>
      <c r="AC1818" s="15">
        <v>13</v>
      </c>
      <c r="AD1818" s="15" t="s">
        <v>115</v>
      </c>
      <c r="AE1818" s="15" t="s">
        <v>115</v>
      </c>
      <c r="AF1818" s="15">
        <v>4</v>
      </c>
      <c r="AG1818" s="15">
        <v>1</v>
      </c>
      <c r="AH1818" s="15" t="s">
        <v>115</v>
      </c>
      <c r="AI1818" s="15" t="s">
        <v>115</v>
      </c>
    </row>
    <row r="1819" spans="1:35" x14ac:dyDescent="0.2">
      <c r="A1819" s="138">
        <v>15</v>
      </c>
      <c r="B1819" s="84" t="s">
        <v>115</v>
      </c>
      <c r="C1819" s="389">
        <v>223</v>
      </c>
      <c r="D1819" s="71">
        <v>484</v>
      </c>
      <c r="E1819" s="391">
        <v>762</v>
      </c>
      <c r="F1819" s="395">
        <v>986</v>
      </c>
      <c r="G1819" s="414">
        <v>1617</v>
      </c>
      <c r="H1819" s="71">
        <v>2338</v>
      </c>
      <c r="I1819" s="71">
        <v>2566</v>
      </c>
      <c r="J1819" s="71">
        <v>2675</v>
      </c>
      <c r="K1819" s="71">
        <v>2743</v>
      </c>
      <c r="L1819" s="58"/>
      <c r="M1819" s="58"/>
      <c r="N1819" s="56">
        <v>15</v>
      </c>
      <c r="O1819" s="84" t="s">
        <v>115</v>
      </c>
      <c r="P1819" s="389">
        <v>223</v>
      </c>
      <c r="Q1819" s="71">
        <v>261</v>
      </c>
      <c r="R1819" s="391">
        <v>278</v>
      </c>
      <c r="S1819" s="395">
        <v>224</v>
      </c>
      <c r="T1819" s="413">
        <v>623</v>
      </c>
      <c r="U1819" s="71">
        <v>721</v>
      </c>
      <c r="V1819" s="71">
        <v>228</v>
      </c>
      <c r="W1819" s="71">
        <v>109</v>
      </c>
      <c r="X1819" s="71">
        <v>68</v>
      </c>
      <c r="Y1819" s="58"/>
      <c r="Z1819" s="58"/>
      <c r="AA1819" s="56">
        <v>15</v>
      </c>
      <c r="AC1819" s="15">
        <v>14</v>
      </c>
      <c r="AD1819" s="15">
        <v>1</v>
      </c>
      <c r="AE1819" s="15">
        <v>1</v>
      </c>
      <c r="AF1819" s="15">
        <v>5</v>
      </c>
      <c r="AG1819" s="15">
        <v>2</v>
      </c>
      <c r="AH1819" s="15">
        <v>50</v>
      </c>
      <c r="AI1819" s="15">
        <v>20</v>
      </c>
    </row>
    <row r="1820" spans="1:35" x14ac:dyDescent="0.2">
      <c r="A1820" s="138">
        <v>16</v>
      </c>
      <c r="B1820" s="84" t="s">
        <v>115</v>
      </c>
      <c r="C1820" s="389" t="s">
        <v>115</v>
      </c>
      <c r="D1820" s="71" t="s">
        <v>115</v>
      </c>
      <c r="E1820" s="391" t="s">
        <v>115</v>
      </c>
      <c r="F1820" s="395" t="s">
        <v>115</v>
      </c>
      <c r="G1820" s="414" t="s">
        <v>115</v>
      </c>
      <c r="H1820" s="71" t="s">
        <v>115</v>
      </c>
      <c r="I1820" s="71" t="s">
        <v>115</v>
      </c>
      <c r="J1820" s="71" t="s">
        <v>115</v>
      </c>
      <c r="K1820" s="71" t="s">
        <v>115</v>
      </c>
      <c r="L1820" s="58"/>
      <c r="M1820" s="58"/>
      <c r="N1820" s="56">
        <v>16</v>
      </c>
      <c r="O1820" s="84" t="s">
        <v>115</v>
      </c>
      <c r="P1820" s="389" t="s">
        <v>115</v>
      </c>
      <c r="Q1820" s="71" t="s">
        <v>115</v>
      </c>
      <c r="R1820" s="391" t="s">
        <v>115</v>
      </c>
      <c r="S1820" s="395" t="s">
        <v>115</v>
      </c>
      <c r="T1820" s="413" t="s">
        <v>115</v>
      </c>
      <c r="U1820" s="71" t="s">
        <v>115</v>
      </c>
      <c r="V1820" s="71" t="s">
        <v>115</v>
      </c>
      <c r="W1820" s="71" t="s">
        <v>115</v>
      </c>
      <c r="X1820" s="71" t="s">
        <v>115</v>
      </c>
      <c r="Y1820" s="58"/>
      <c r="Z1820" s="58"/>
      <c r="AA1820" s="56">
        <v>16</v>
      </c>
      <c r="AC1820" s="15">
        <v>15</v>
      </c>
      <c r="AD1820" s="15">
        <v>2743</v>
      </c>
      <c r="AE1820" s="15">
        <v>68</v>
      </c>
      <c r="AF1820" s="15">
        <v>2753</v>
      </c>
      <c r="AG1820" s="15">
        <v>74</v>
      </c>
      <c r="AH1820" s="15">
        <v>91.9</v>
      </c>
      <c r="AI1820" s="15">
        <v>99.6</v>
      </c>
    </row>
    <row r="1821" spans="1:35" x14ac:dyDescent="0.2">
      <c r="A1821" s="138">
        <v>17</v>
      </c>
      <c r="B1821" s="84" t="s">
        <v>115</v>
      </c>
      <c r="C1821" s="389" t="s">
        <v>115</v>
      </c>
      <c r="D1821" s="71">
        <v>122</v>
      </c>
      <c r="E1821" s="391">
        <v>122</v>
      </c>
      <c r="F1821" s="395">
        <v>122</v>
      </c>
      <c r="G1821" s="414">
        <v>122</v>
      </c>
      <c r="H1821" s="71">
        <v>127</v>
      </c>
      <c r="I1821" s="71">
        <v>127</v>
      </c>
      <c r="J1821" s="71">
        <v>141</v>
      </c>
      <c r="K1821" s="71">
        <v>234</v>
      </c>
      <c r="L1821" s="58"/>
      <c r="M1821" s="58"/>
      <c r="N1821" s="56">
        <v>17</v>
      </c>
      <c r="O1821" s="84" t="s">
        <v>115</v>
      </c>
      <c r="P1821" s="389" t="s">
        <v>115</v>
      </c>
      <c r="Q1821" s="71">
        <v>122</v>
      </c>
      <c r="R1821" s="391" t="s">
        <v>115</v>
      </c>
      <c r="S1821" s="395" t="s">
        <v>115</v>
      </c>
      <c r="T1821" s="413" t="s">
        <v>115</v>
      </c>
      <c r="U1821" s="71">
        <v>5</v>
      </c>
      <c r="V1821" s="71" t="s">
        <v>115</v>
      </c>
      <c r="W1821" s="71">
        <v>14</v>
      </c>
      <c r="X1821" s="71">
        <v>93</v>
      </c>
      <c r="Y1821" s="58"/>
      <c r="Z1821" s="58"/>
      <c r="AA1821" s="56">
        <v>17</v>
      </c>
      <c r="AC1821" s="15">
        <v>16</v>
      </c>
      <c r="AD1821" s="15" t="s">
        <v>115</v>
      </c>
      <c r="AE1821" s="15" t="s">
        <v>115</v>
      </c>
      <c r="AF1821" s="15">
        <v>5</v>
      </c>
      <c r="AG1821" s="15">
        <v>1</v>
      </c>
      <c r="AH1821" s="15" t="s">
        <v>115</v>
      </c>
      <c r="AI1821" s="15" t="s">
        <v>115</v>
      </c>
    </row>
    <row r="1822" spans="1:35" x14ac:dyDescent="0.2">
      <c r="A1822" s="138">
        <v>18</v>
      </c>
      <c r="B1822" s="84">
        <v>17</v>
      </c>
      <c r="C1822" s="389">
        <v>103</v>
      </c>
      <c r="D1822" s="71">
        <v>193</v>
      </c>
      <c r="E1822" s="391">
        <v>393</v>
      </c>
      <c r="F1822" s="395">
        <v>596</v>
      </c>
      <c r="G1822" s="414">
        <v>822</v>
      </c>
      <c r="H1822" s="71">
        <v>1121</v>
      </c>
      <c r="I1822" s="71">
        <v>1391</v>
      </c>
      <c r="J1822" s="71">
        <v>1507</v>
      </c>
      <c r="K1822" s="71">
        <v>1556</v>
      </c>
      <c r="L1822" s="58"/>
      <c r="M1822" s="58"/>
      <c r="N1822" s="56">
        <v>18</v>
      </c>
      <c r="O1822" s="84">
        <v>17</v>
      </c>
      <c r="P1822" s="389">
        <v>86</v>
      </c>
      <c r="Q1822" s="71">
        <v>90</v>
      </c>
      <c r="R1822" s="391">
        <v>200</v>
      </c>
      <c r="S1822" s="395">
        <v>203</v>
      </c>
      <c r="T1822" s="413">
        <v>226</v>
      </c>
      <c r="U1822" s="71">
        <v>305</v>
      </c>
      <c r="V1822" s="71">
        <v>270</v>
      </c>
      <c r="W1822" s="71">
        <v>116</v>
      </c>
      <c r="X1822" s="71">
        <v>49</v>
      </c>
      <c r="Y1822" s="58"/>
      <c r="Z1822" s="58"/>
      <c r="AA1822" s="56">
        <v>18</v>
      </c>
      <c r="AC1822" s="15">
        <v>17</v>
      </c>
      <c r="AD1822" s="15">
        <v>234</v>
      </c>
      <c r="AE1822" s="15">
        <v>93</v>
      </c>
      <c r="AF1822" s="15">
        <v>304</v>
      </c>
      <c r="AG1822" s="15">
        <v>35</v>
      </c>
      <c r="AH1822" s="15">
        <v>265.7</v>
      </c>
      <c r="AI1822" s="15">
        <v>77</v>
      </c>
    </row>
    <row r="1823" spans="1:35" x14ac:dyDescent="0.2">
      <c r="A1823" s="138">
        <v>19</v>
      </c>
      <c r="B1823" s="84">
        <v>34</v>
      </c>
      <c r="C1823" s="389">
        <v>45</v>
      </c>
      <c r="D1823" s="71">
        <v>38</v>
      </c>
      <c r="E1823" s="391">
        <v>142</v>
      </c>
      <c r="F1823" s="395">
        <v>379</v>
      </c>
      <c r="G1823" s="414">
        <v>521</v>
      </c>
      <c r="H1823" s="71">
        <v>611</v>
      </c>
      <c r="I1823" s="71">
        <v>616</v>
      </c>
      <c r="J1823" s="71">
        <v>586</v>
      </c>
      <c r="K1823" s="71">
        <v>777</v>
      </c>
      <c r="L1823" s="58"/>
      <c r="M1823" s="58"/>
      <c r="N1823" s="56">
        <v>19</v>
      </c>
      <c r="O1823" s="84">
        <v>34</v>
      </c>
      <c r="P1823" s="389">
        <v>11</v>
      </c>
      <c r="Q1823" s="71">
        <v>8</v>
      </c>
      <c r="R1823" s="391">
        <v>66</v>
      </c>
      <c r="S1823" s="395">
        <v>237</v>
      </c>
      <c r="T1823" s="413">
        <v>142</v>
      </c>
      <c r="U1823" s="71">
        <v>90</v>
      </c>
      <c r="V1823" s="71">
        <v>5</v>
      </c>
      <c r="W1823" s="71">
        <v>2</v>
      </c>
      <c r="X1823" s="71">
        <v>158</v>
      </c>
      <c r="Y1823" s="58"/>
      <c r="Z1823" s="58"/>
      <c r="AA1823" s="56">
        <v>19</v>
      </c>
      <c r="AC1823" s="15">
        <v>18</v>
      </c>
      <c r="AD1823" s="15">
        <v>1556</v>
      </c>
      <c r="AE1823" s="15">
        <v>49</v>
      </c>
      <c r="AF1823" s="15">
        <v>1587</v>
      </c>
      <c r="AG1823" s="15">
        <v>57</v>
      </c>
      <c r="AH1823" s="15">
        <v>86</v>
      </c>
      <c r="AI1823" s="15">
        <v>98</v>
      </c>
    </row>
    <row r="1824" spans="1:35" x14ac:dyDescent="0.2">
      <c r="A1824" s="138">
        <v>20</v>
      </c>
      <c r="B1824" s="84" t="s">
        <v>115</v>
      </c>
      <c r="C1824" s="389" t="s">
        <v>115</v>
      </c>
      <c r="D1824" s="71" t="s">
        <v>115</v>
      </c>
      <c r="E1824" s="391" t="s">
        <v>115</v>
      </c>
      <c r="F1824" s="395">
        <v>2</v>
      </c>
      <c r="G1824" s="414">
        <v>2</v>
      </c>
      <c r="H1824" s="71">
        <v>2</v>
      </c>
      <c r="I1824" s="71">
        <v>2</v>
      </c>
      <c r="J1824" s="71">
        <v>2</v>
      </c>
      <c r="K1824" s="71">
        <v>2</v>
      </c>
      <c r="L1824" s="58"/>
      <c r="M1824" s="58"/>
      <c r="N1824" s="56">
        <v>20</v>
      </c>
      <c r="O1824" s="84" t="s">
        <v>115</v>
      </c>
      <c r="P1824" s="389" t="s">
        <v>115</v>
      </c>
      <c r="Q1824" s="71" t="s">
        <v>115</v>
      </c>
      <c r="R1824" s="391" t="s">
        <v>115</v>
      </c>
      <c r="S1824" s="395">
        <v>2</v>
      </c>
      <c r="T1824" s="413" t="s">
        <v>115</v>
      </c>
      <c r="U1824" s="71" t="s">
        <v>115</v>
      </c>
      <c r="V1824" s="71" t="s">
        <v>115</v>
      </c>
      <c r="W1824" s="71" t="s">
        <v>115</v>
      </c>
      <c r="X1824" s="71" t="s">
        <v>115</v>
      </c>
      <c r="Y1824" s="58"/>
      <c r="Z1824" s="58"/>
      <c r="AA1824" s="56">
        <v>20</v>
      </c>
      <c r="AC1824" s="15">
        <v>19</v>
      </c>
      <c r="AD1824" s="15">
        <v>777</v>
      </c>
      <c r="AE1824" s="15">
        <v>158</v>
      </c>
      <c r="AF1824" s="15">
        <v>795</v>
      </c>
      <c r="AG1824" s="15">
        <v>137</v>
      </c>
      <c r="AH1824" s="15">
        <v>115.3</v>
      </c>
      <c r="AI1824" s="15">
        <v>97.7</v>
      </c>
    </row>
    <row r="1825" spans="1:35" x14ac:dyDescent="0.2">
      <c r="A1825" s="138">
        <v>21</v>
      </c>
      <c r="B1825" s="84" t="s">
        <v>115</v>
      </c>
      <c r="C1825" s="389">
        <v>8</v>
      </c>
      <c r="D1825" s="71">
        <v>11</v>
      </c>
      <c r="E1825" s="391">
        <v>31</v>
      </c>
      <c r="F1825" s="395">
        <v>118</v>
      </c>
      <c r="G1825" s="414">
        <v>287</v>
      </c>
      <c r="H1825" s="71">
        <v>387</v>
      </c>
      <c r="I1825" s="71">
        <v>418</v>
      </c>
      <c r="J1825" s="71">
        <v>429</v>
      </c>
      <c r="K1825" s="71">
        <v>437</v>
      </c>
      <c r="L1825" s="58"/>
      <c r="M1825" s="58"/>
      <c r="N1825" s="56">
        <v>21</v>
      </c>
      <c r="O1825" s="84" t="s">
        <v>115</v>
      </c>
      <c r="P1825" s="389">
        <v>8</v>
      </c>
      <c r="Q1825" s="71">
        <v>3</v>
      </c>
      <c r="R1825" s="391">
        <v>20</v>
      </c>
      <c r="S1825" s="395">
        <v>87</v>
      </c>
      <c r="T1825" s="413">
        <v>172</v>
      </c>
      <c r="U1825" s="71">
        <v>101</v>
      </c>
      <c r="V1825" s="71">
        <v>31</v>
      </c>
      <c r="W1825" s="71">
        <v>11</v>
      </c>
      <c r="X1825" s="71">
        <v>8</v>
      </c>
      <c r="Y1825" s="58"/>
      <c r="Z1825" s="58"/>
      <c r="AA1825" s="56">
        <v>21</v>
      </c>
      <c r="AC1825" s="15">
        <v>20</v>
      </c>
      <c r="AD1825" s="15">
        <v>2</v>
      </c>
      <c r="AE1825" s="15" t="s">
        <v>115</v>
      </c>
      <c r="AF1825" s="15">
        <v>6</v>
      </c>
      <c r="AG1825" s="15">
        <v>2</v>
      </c>
      <c r="AH1825" s="15" t="s">
        <v>115</v>
      </c>
      <c r="AI1825" s="15">
        <v>33.299999999999997</v>
      </c>
    </row>
    <row r="1826" spans="1:35" x14ac:dyDescent="0.2">
      <c r="A1826" s="138">
        <v>22</v>
      </c>
      <c r="B1826" s="84" t="s">
        <v>115</v>
      </c>
      <c r="C1826" s="389" t="s">
        <v>115</v>
      </c>
      <c r="D1826" s="71" t="s">
        <v>115</v>
      </c>
      <c r="E1826" s="391" t="s">
        <v>115</v>
      </c>
      <c r="F1826" s="395" t="s">
        <v>115</v>
      </c>
      <c r="G1826" s="414" t="s">
        <v>115</v>
      </c>
      <c r="H1826" s="71" t="s">
        <v>115</v>
      </c>
      <c r="I1826" s="71" t="s">
        <v>115</v>
      </c>
      <c r="J1826" s="71" t="s">
        <v>115</v>
      </c>
      <c r="K1826" s="71" t="s">
        <v>115</v>
      </c>
      <c r="L1826" s="58"/>
      <c r="M1826" s="58"/>
      <c r="N1826" s="56">
        <v>22</v>
      </c>
      <c r="O1826" s="84" t="s">
        <v>115</v>
      </c>
      <c r="P1826" s="389" t="s">
        <v>115</v>
      </c>
      <c r="Q1826" s="71" t="s">
        <v>115</v>
      </c>
      <c r="R1826" s="391" t="s">
        <v>115</v>
      </c>
      <c r="S1826" s="395" t="s">
        <v>115</v>
      </c>
      <c r="T1826" s="413" t="s">
        <v>115</v>
      </c>
      <c r="U1826" s="71" t="s">
        <v>115</v>
      </c>
      <c r="V1826" s="71" t="s">
        <v>115</v>
      </c>
      <c r="W1826" s="71" t="s">
        <v>115</v>
      </c>
      <c r="X1826" s="71" t="s">
        <v>115</v>
      </c>
      <c r="Y1826" s="58"/>
      <c r="Z1826" s="58"/>
      <c r="AA1826" s="56">
        <v>22</v>
      </c>
      <c r="AC1826" s="15">
        <v>21</v>
      </c>
      <c r="AD1826" s="15">
        <v>437</v>
      </c>
      <c r="AE1826" s="15">
        <v>8</v>
      </c>
      <c r="AF1826" s="15">
        <v>1040</v>
      </c>
      <c r="AG1826" s="15">
        <v>2</v>
      </c>
      <c r="AH1826" s="15">
        <v>400</v>
      </c>
      <c r="AI1826" s="15">
        <v>42</v>
      </c>
    </row>
    <row r="1827" spans="1:35" x14ac:dyDescent="0.2">
      <c r="A1827" s="138">
        <v>23</v>
      </c>
      <c r="B1827" s="84">
        <v>38</v>
      </c>
      <c r="C1827" s="389">
        <v>74</v>
      </c>
      <c r="D1827" s="71">
        <v>99</v>
      </c>
      <c r="E1827" s="391">
        <v>254</v>
      </c>
      <c r="F1827" s="395">
        <v>215</v>
      </c>
      <c r="G1827" s="414">
        <v>405</v>
      </c>
      <c r="H1827" s="71">
        <v>592</v>
      </c>
      <c r="I1827" s="71">
        <v>780</v>
      </c>
      <c r="J1827" s="71">
        <v>941</v>
      </c>
      <c r="K1827" s="71">
        <v>1093</v>
      </c>
      <c r="L1827" s="58"/>
      <c r="M1827" s="58"/>
      <c r="N1827" s="56">
        <v>23</v>
      </c>
      <c r="O1827" s="84">
        <v>38</v>
      </c>
      <c r="P1827" s="389">
        <v>36</v>
      </c>
      <c r="Q1827" s="71">
        <v>25</v>
      </c>
      <c r="R1827" s="391">
        <v>155</v>
      </c>
      <c r="S1827" s="395">
        <v>30</v>
      </c>
      <c r="T1827" s="413">
        <v>102</v>
      </c>
      <c r="U1827" s="71">
        <v>187</v>
      </c>
      <c r="V1827" s="71">
        <v>188</v>
      </c>
      <c r="W1827" s="71">
        <v>161</v>
      </c>
      <c r="X1827" s="71">
        <v>152</v>
      </c>
      <c r="Y1827" s="58"/>
      <c r="Z1827" s="58"/>
      <c r="AA1827" s="56">
        <v>23</v>
      </c>
      <c r="AC1827" s="15">
        <v>22</v>
      </c>
      <c r="AD1827" s="15" t="s">
        <v>115</v>
      </c>
      <c r="AE1827" s="15" t="s">
        <v>115</v>
      </c>
      <c r="AF1827" s="15">
        <v>17</v>
      </c>
      <c r="AG1827" s="15">
        <v>3</v>
      </c>
      <c r="AH1827" s="15" t="s">
        <v>115</v>
      </c>
      <c r="AI1827" s="15" t="s">
        <v>115</v>
      </c>
    </row>
    <row r="1828" spans="1:35" x14ac:dyDescent="0.2">
      <c r="A1828" s="138">
        <v>24</v>
      </c>
      <c r="B1828" s="84">
        <v>66</v>
      </c>
      <c r="C1828" s="389">
        <v>140</v>
      </c>
      <c r="D1828" s="71">
        <v>287</v>
      </c>
      <c r="E1828" s="391">
        <v>546</v>
      </c>
      <c r="F1828" s="395">
        <v>964</v>
      </c>
      <c r="G1828" s="414">
        <v>1566</v>
      </c>
      <c r="H1828" s="71">
        <v>1907</v>
      </c>
      <c r="I1828" s="71">
        <v>2324</v>
      </c>
      <c r="J1828" s="71">
        <v>2531</v>
      </c>
      <c r="K1828" s="71">
        <v>2693</v>
      </c>
      <c r="L1828" s="58"/>
      <c r="M1828" s="58"/>
      <c r="N1828" s="56">
        <v>24</v>
      </c>
      <c r="O1828" s="84">
        <v>66</v>
      </c>
      <c r="P1828" s="389">
        <v>74</v>
      </c>
      <c r="Q1828" s="71">
        <v>148</v>
      </c>
      <c r="R1828" s="391">
        <v>259</v>
      </c>
      <c r="S1828" s="395">
        <v>419</v>
      </c>
      <c r="T1828" s="413">
        <v>602</v>
      </c>
      <c r="U1828" s="71">
        <v>341</v>
      </c>
      <c r="V1828" s="71">
        <v>419</v>
      </c>
      <c r="W1828" s="71">
        <v>208</v>
      </c>
      <c r="X1828" s="71">
        <v>153</v>
      </c>
      <c r="Y1828" s="58"/>
      <c r="Z1828" s="58"/>
      <c r="AA1828" s="56">
        <v>24</v>
      </c>
      <c r="AC1828" s="15">
        <v>23</v>
      </c>
      <c r="AD1828" s="15">
        <v>1093</v>
      </c>
      <c r="AE1828" s="15">
        <v>152</v>
      </c>
      <c r="AF1828" s="15">
        <v>615</v>
      </c>
      <c r="AG1828" s="15">
        <v>331</v>
      </c>
      <c r="AH1828" s="15">
        <v>45.9</v>
      </c>
      <c r="AI1828" s="15">
        <v>177.7</v>
      </c>
    </row>
    <row r="1829" spans="1:35" x14ac:dyDescent="0.2">
      <c r="A1829" s="72" t="s">
        <v>2</v>
      </c>
      <c r="B1829" s="62">
        <f>SUM(B1805:B1828)</f>
        <v>156</v>
      </c>
      <c r="C1829" s="62">
        <f>SUM(C1805:C1828)</f>
        <v>617</v>
      </c>
      <c r="D1829" s="62">
        <f>SUM(D1805:D1828)</f>
        <v>1273</v>
      </c>
      <c r="E1829" s="62">
        <f>SUM(E1805:E1828)</f>
        <v>2291</v>
      </c>
      <c r="F1829" s="62">
        <f t="shared" ref="F1829:M1829" si="72">SUM(F1805:F1828)</f>
        <v>3436</v>
      </c>
      <c r="G1829" s="62">
        <f t="shared" si="72"/>
        <v>5398</v>
      </c>
      <c r="H1829" s="62">
        <f t="shared" si="72"/>
        <v>7142</v>
      </c>
      <c r="I1829" s="62">
        <f t="shared" si="72"/>
        <v>8281</v>
      </c>
      <c r="J1829" s="62">
        <f t="shared" si="72"/>
        <v>8887</v>
      </c>
      <c r="K1829" s="62">
        <f t="shared" si="72"/>
        <v>9614</v>
      </c>
      <c r="L1829" s="62">
        <f t="shared" si="72"/>
        <v>0</v>
      </c>
      <c r="M1829" s="62">
        <f t="shared" si="72"/>
        <v>0</v>
      </c>
      <c r="N1829" s="333" t="s">
        <v>2</v>
      </c>
      <c r="O1829" s="62">
        <f>SUM(O1805:O1828)</f>
        <v>156</v>
      </c>
      <c r="P1829" s="62">
        <f>SUM(P1805:P1828)</f>
        <v>461</v>
      </c>
      <c r="Q1829" s="62">
        <f>SUM(Q1806:Q1828)</f>
        <v>672</v>
      </c>
      <c r="R1829" s="62">
        <f>SUM(R1805:R1828)</f>
        <v>980</v>
      </c>
      <c r="S1829" s="62">
        <f t="shared" ref="S1829:Z1829" si="73">SUM(S1805:S1828)</f>
        <v>1215</v>
      </c>
      <c r="T1829" s="62">
        <f t="shared" si="73"/>
        <v>1869</v>
      </c>
      <c r="U1829" s="62">
        <f t="shared" si="73"/>
        <v>1751</v>
      </c>
      <c r="V1829" s="62">
        <f t="shared" si="73"/>
        <v>1141</v>
      </c>
      <c r="W1829" s="62">
        <f t="shared" si="73"/>
        <v>639</v>
      </c>
      <c r="X1829" s="62">
        <f t="shared" si="73"/>
        <v>685</v>
      </c>
      <c r="Y1829" s="62">
        <f t="shared" si="73"/>
        <v>0</v>
      </c>
      <c r="Z1829" s="62">
        <f t="shared" si="73"/>
        <v>0</v>
      </c>
      <c r="AA1829" s="72" t="s">
        <v>2</v>
      </c>
      <c r="AC1829" s="15">
        <v>24</v>
      </c>
      <c r="AD1829" s="15">
        <v>2693</v>
      </c>
      <c r="AE1829" s="15">
        <v>153</v>
      </c>
      <c r="AF1829" s="15">
        <v>2411</v>
      </c>
      <c r="AG1829" s="15">
        <v>131</v>
      </c>
      <c r="AH1829" s="15">
        <v>116.8</v>
      </c>
      <c r="AI1829" s="15">
        <v>111.7</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t="s">
        <v>115</v>
      </c>
      <c r="C1835" s="389">
        <v>1</v>
      </c>
      <c r="D1835" s="71">
        <v>2</v>
      </c>
      <c r="E1835" s="391">
        <v>3</v>
      </c>
      <c r="F1835" s="395">
        <v>4</v>
      </c>
      <c r="G1835" s="416">
        <v>4</v>
      </c>
      <c r="H1835" s="71">
        <v>13</v>
      </c>
      <c r="I1835" s="71">
        <v>16</v>
      </c>
      <c r="J1835" s="71">
        <v>21</v>
      </c>
      <c r="K1835" s="297">
        <v>21</v>
      </c>
      <c r="L1835" s="58"/>
      <c r="M1835" s="58"/>
      <c r="N1835" s="140">
        <v>1</v>
      </c>
      <c r="O1835" s="84" t="s">
        <v>115</v>
      </c>
      <c r="P1835" s="389">
        <v>1</v>
      </c>
      <c r="Q1835" s="71">
        <v>2</v>
      </c>
      <c r="R1835" s="391">
        <v>1</v>
      </c>
      <c r="S1835" s="395">
        <v>1</v>
      </c>
      <c r="T1835" s="415" t="s">
        <v>115</v>
      </c>
      <c r="U1835" s="71">
        <v>9</v>
      </c>
      <c r="V1835" s="71">
        <v>3</v>
      </c>
      <c r="W1835" s="71">
        <v>5</v>
      </c>
      <c r="X1835" s="297" t="s">
        <v>115</v>
      </c>
      <c r="Y1835" s="58"/>
      <c r="Z1835" s="58"/>
      <c r="AA1835" s="65">
        <v>1</v>
      </c>
    </row>
    <row r="1836" spans="1:35" x14ac:dyDescent="0.2">
      <c r="A1836" s="140">
        <v>2</v>
      </c>
      <c r="B1836" s="84" t="s">
        <v>115</v>
      </c>
      <c r="C1836" s="389" t="s">
        <v>115</v>
      </c>
      <c r="D1836" s="71" t="s">
        <v>115</v>
      </c>
      <c r="E1836" s="391" t="s">
        <v>115</v>
      </c>
      <c r="F1836" s="395" t="s">
        <v>115</v>
      </c>
      <c r="G1836" s="416" t="s">
        <v>115</v>
      </c>
      <c r="H1836" s="71" t="s">
        <v>115</v>
      </c>
      <c r="I1836" s="71">
        <v>1</v>
      </c>
      <c r="J1836" s="71">
        <v>2</v>
      </c>
      <c r="K1836" s="71">
        <v>2</v>
      </c>
      <c r="L1836" s="58"/>
      <c r="M1836" s="58"/>
      <c r="N1836" s="140">
        <v>2</v>
      </c>
      <c r="O1836" s="84" t="s">
        <v>115</v>
      </c>
      <c r="P1836" s="389" t="s">
        <v>115</v>
      </c>
      <c r="Q1836" s="71" t="s">
        <v>115</v>
      </c>
      <c r="R1836" s="391" t="s">
        <v>115</v>
      </c>
      <c r="S1836" s="395" t="s">
        <v>115</v>
      </c>
      <c r="T1836" s="415" t="s">
        <v>115</v>
      </c>
      <c r="U1836" s="71" t="s">
        <v>115</v>
      </c>
      <c r="V1836" s="71">
        <v>1</v>
      </c>
      <c r="W1836" s="71">
        <v>1</v>
      </c>
      <c r="X1836" s="71" t="s">
        <v>115</v>
      </c>
      <c r="Y1836" s="58"/>
      <c r="Z1836" s="58"/>
      <c r="AA1836" s="65">
        <v>2</v>
      </c>
    </row>
    <row r="1837" spans="1:35" x14ac:dyDescent="0.2">
      <c r="A1837" s="140">
        <v>3</v>
      </c>
      <c r="B1837" s="84" t="s">
        <v>115</v>
      </c>
      <c r="C1837" s="389">
        <v>2</v>
      </c>
      <c r="D1837" s="71">
        <v>2</v>
      </c>
      <c r="E1837" s="391">
        <v>1</v>
      </c>
      <c r="F1837" s="395">
        <v>3</v>
      </c>
      <c r="G1837" s="416">
        <v>3</v>
      </c>
      <c r="H1837" s="71">
        <v>3</v>
      </c>
      <c r="I1837" s="71">
        <v>5</v>
      </c>
      <c r="J1837" s="71">
        <v>5</v>
      </c>
      <c r="K1837" s="71">
        <v>5</v>
      </c>
      <c r="L1837" s="58"/>
      <c r="M1837" s="58"/>
      <c r="N1837" s="140">
        <v>3</v>
      </c>
      <c r="O1837" s="84" t="s">
        <v>115</v>
      </c>
      <c r="P1837" s="389">
        <v>2</v>
      </c>
      <c r="Q1837" s="71" t="s">
        <v>115</v>
      </c>
      <c r="R1837" s="391" t="s">
        <v>115</v>
      </c>
      <c r="S1837" s="395">
        <v>2</v>
      </c>
      <c r="T1837" s="415">
        <v>1</v>
      </c>
      <c r="U1837" s="71" t="s">
        <v>115</v>
      </c>
      <c r="V1837" s="71">
        <v>2</v>
      </c>
      <c r="W1837" s="71" t="s">
        <v>115</v>
      </c>
      <c r="X1837" s="71" t="s">
        <v>115</v>
      </c>
      <c r="Y1837" s="58"/>
      <c r="Z1837" s="58"/>
      <c r="AA1837" s="65">
        <v>3</v>
      </c>
    </row>
    <row r="1838" spans="1:35" x14ac:dyDescent="0.2">
      <c r="A1838" s="140">
        <v>4</v>
      </c>
      <c r="B1838" s="84" t="s">
        <v>115</v>
      </c>
      <c r="C1838" s="389" t="s">
        <v>115</v>
      </c>
      <c r="D1838" s="71" t="s">
        <v>115</v>
      </c>
      <c r="E1838" s="391" t="s">
        <v>115</v>
      </c>
      <c r="F1838" s="395" t="s">
        <v>115</v>
      </c>
      <c r="G1838" s="416" t="s">
        <v>115</v>
      </c>
      <c r="H1838" s="71" t="s">
        <v>115</v>
      </c>
      <c r="I1838" s="71">
        <v>1</v>
      </c>
      <c r="J1838" s="71">
        <v>1</v>
      </c>
      <c r="K1838" s="71">
        <v>1</v>
      </c>
      <c r="L1838" s="58"/>
      <c r="M1838" s="58"/>
      <c r="N1838" s="140">
        <v>4</v>
      </c>
      <c r="O1838" s="84" t="s">
        <v>115</v>
      </c>
      <c r="P1838" s="389" t="s">
        <v>115</v>
      </c>
      <c r="Q1838" s="71" t="s">
        <v>115</v>
      </c>
      <c r="R1838" s="391" t="s">
        <v>115</v>
      </c>
      <c r="S1838" s="395" t="s">
        <v>115</v>
      </c>
      <c r="T1838" s="415" t="s">
        <v>115</v>
      </c>
      <c r="U1838" s="71" t="s">
        <v>115</v>
      </c>
      <c r="V1838" s="71">
        <v>1</v>
      </c>
      <c r="W1838" s="71" t="s">
        <v>115</v>
      </c>
      <c r="X1838" s="71" t="s">
        <v>115</v>
      </c>
      <c r="Y1838" s="58"/>
      <c r="Z1838" s="58"/>
      <c r="AA1838" s="65">
        <v>4</v>
      </c>
    </row>
    <row r="1839" spans="1:35" x14ac:dyDescent="0.2">
      <c r="A1839" s="140">
        <v>5</v>
      </c>
      <c r="B1839" s="84" t="s">
        <v>115</v>
      </c>
      <c r="C1839" s="389" t="s">
        <v>115</v>
      </c>
      <c r="D1839" s="71" t="s">
        <v>115</v>
      </c>
      <c r="E1839" s="391" t="s">
        <v>115</v>
      </c>
      <c r="F1839" s="395" t="s">
        <v>115</v>
      </c>
      <c r="G1839" s="416" t="s">
        <v>115</v>
      </c>
      <c r="H1839" s="71">
        <v>2</v>
      </c>
      <c r="I1839" s="71">
        <v>7</v>
      </c>
      <c r="J1839" s="71">
        <v>8</v>
      </c>
      <c r="K1839" s="71">
        <v>9</v>
      </c>
      <c r="L1839" s="58"/>
      <c r="M1839" s="58"/>
      <c r="N1839" s="140">
        <v>5</v>
      </c>
      <c r="O1839" s="84" t="s">
        <v>115</v>
      </c>
      <c r="P1839" s="389" t="s">
        <v>115</v>
      </c>
      <c r="Q1839" s="71" t="s">
        <v>115</v>
      </c>
      <c r="R1839" s="391" t="s">
        <v>115</v>
      </c>
      <c r="S1839" s="395" t="s">
        <v>115</v>
      </c>
      <c r="T1839" s="415" t="s">
        <v>115</v>
      </c>
      <c r="U1839" s="71">
        <v>2</v>
      </c>
      <c r="V1839" s="71">
        <v>1</v>
      </c>
      <c r="W1839" s="71">
        <v>1</v>
      </c>
      <c r="X1839" s="71" t="s">
        <v>115</v>
      </c>
      <c r="Y1839" s="58"/>
      <c r="Z1839" s="58"/>
      <c r="AA1839" s="65">
        <v>5</v>
      </c>
    </row>
    <row r="1840" spans="1:35" x14ac:dyDescent="0.2">
      <c r="A1840" s="140">
        <v>6</v>
      </c>
      <c r="B1840" s="84" t="s">
        <v>115</v>
      </c>
      <c r="C1840" s="389">
        <v>49</v>
      </c>
      <c r="D1840" s="71">
        <v>64</v>
      </c>
      <c r="E1840" s="391">
        <v>77</v>
      </c>
      <c r="F1840" s="395">
        <v>76</v>
      </c>
      <c r="G1840" s="416">
        <v>76</v>
      </c>
      <c r="H1840" s="71">
        <v>76</v>
      </c>
      <c r="I1840" s="71">
        <v>78</v>
      </c>
      <c r="J1840" s="71">
        <v>90</v>
      </c>
      <c r="K1840" s="71">
        <v>90</v>
      </c>
      <c r="L1840" s="58"/>
      <c r="M1840" s="58"/>
      <c r="N1840" s="140">
        <v>6</v>
      </c>
      <c r="O1840" s="84" t="s">
        <v>115</v>
      </c>
      <c r="P1840" s="389">
        <v>45</v>
      </c>
      <c r="Q1840" s="71">
        <v>60</v>
      </c>
      <c r="R1840" s="391" t="s">
        <v>115</v>
      </c>
      <c r="S1840" s="395" t="s">
        <v>115</v>
      </c>
      <c r="T1840" s="415" t="s">
        <v>115</v>
      </c>
      <c r="U1840" s="71" t="s">
        <v>115</v>
      </c>
      <c r="V1840" s="71">
        <v>2</v>
      </c>
      <c r="W1840" s="71" t="s">
        <v>115</v>
      </c>
      <c r="X1840" s="71" t="s">
        <v>115</v>
      </c>
      <c r="Y1840" s="58"/>
      <c r="Z1840" s="58"/>
      <c r="AA1840" s="65">
        <v>6</v>
      </c>
    </row>
    <row r="1841" spans="1:27" x14ac:dyDescent="0.2">
      <c r="A1841" s="140">
        <v>7</v>
      </c>
      <c r="B1841" s="84" t="s">
        <v>115</v>
      </c>
      <c r="C1841" s="389">
        <v>1</v>
      </c>
      <c r="D1841" s="71">
        <v>2</v>
      </c>
      <c r="E1841" s="391">
        <v>3</v>
      </c>
      <c r="F1841" s="395">
        <v>3</v>
      </c>
      <c r="G1841" s="416">
        <v>3</v>
      </c>
      <c r="H1841" s="71">
        <v>5</v>
      </c>
      <c r="I1841" s="71">
        <v>6</v>
      </c>
      <c r="J1841" s="71">
        <v>7</v>
      </c>
      <c r="K1841" s="71">
        <v>8</v>
      </c>
      <c r="L1841" s="58"/>
      <c r="M1841" s="58"/>
      <c r="N1841" s="140">
        <v>7</v>
      </c>
      <c r="O1841" s="84" t="s">
        <v>115</v>
      </c>
      <c r="P1841" s="389">
        <v>1</v>
      </c>
      <c r="Q1841" s="71">
        <v>1</v>
      </c>
      <c r="R1841" s="391">
        <v>2</v>
      </c>
      <c r="S1841" s="395" t="s">
        <v>115</v>
      </c>
      <c r="T1841" s="415" t="s">
        <v>115</v>
      </c>
      <c r="U1841" s="71">
        <v>2</v>
      </c>
      <c r="V1841" s="71">
        <v>1</v>
      </c>
      <c r="W1841" s="71">
        <v>1</v>
      </c>
      <c r="X1841" s="71">
        <v>1</v>
      </c>
      <c r="Y1841" s="58"/>
      <c r="Z1841" s="58"/>
      <c r="AA1841" s="65">
        <v>7</v>
      </c>
    </row>
    <row r="1842" spans="1:27" x14ac:dyDescent="0.2">
      <c r="A1842" s="140">
        <v>8</v>
      </c>
      <c r="B1842" s="84" t="s">
        <v>115</v>
      </c>
      <c r="C1842" s="389">
        <v>1</v>
      </c>
      <c r="D1842" s="71">
        <v>1</v>
      </c>
      <c r="E1842" s="391">
        <v>3</v>
      </c>
      <c r="F1842" s="395">
        <v>3</v>
      </c>
      <c r="G1842" s="416">
        <v>6</v>
      </c>
      <c r="H1842" s="71">
        <v>8</v>
      </c>
      <c r="I1842" s="71">
        <v>9</v>
      </c>
      <c r="J1842" s="71">
        <v>14</v>
      </c>
      <c r="K1842" s="71">
        <v>13</v>
      </c>
      <c r="L1842" s="58"/>
      <c r="M1842" s="58"/>
      <c r="N1842" s="140">
        <v>8</v>
      </c>
      <c r="O1842" s="84" t="s">
        <v>115</v>
      </c>
      <c r="P1842" s="389">
        <v>1</v>
      </c>
      <c r="Q1842" s="71" t="s">
        <v>115</v>
      </c>
      <c r="R1842" s="391">
        <v>2</v>
      </c>
      <c r="S1842" s="395" t="s">
        <v>115</v>
      </c>
      <c r="T1842" s="415">
        <v>3</v>
      </c>
      <c r="U1842" s="71">
        <v>3</v>
      </c>
      <c r="V1842" s="71">
        <v>1</v>
      </c>
      <c r="W1842" s="71">
        <v>5</v>
      </c>
      <c r="X1842" s="71">
        <v>2</v>
      </c>
      <c r="Y1842" s="58"/>
      <c r="Z1842" s="58"/>
      <c r="AA1842" s="65">
        <v>8</v>
      </c>
    </row>
    <row r="1843" spans="1:27" x14ac:dyDescent="0.2">
      <c r="A1843" s="140">
        <v>9</v>
      </c>
      <c r="B1843" s="84" t="s">
        <v>115</v>
      </c>
      <c r="C1843" s="389" t="s">
        <v>115</v>
      </c>
      <c r="D1843" s="71" t="s">
        <v>115</v>
      </c>
      <c r="E1843" s="391" t="s">
        <v>115</v>
      </c>
      <c r="F1843" s="395" t="s">
        <v>115</v>
      </c>
      <c r="G1843" s="416" t="s">
        <v>115</v>
      </c>
      <c r="H1843" s="71" t="s">
        <v>115</v>
      </c>
      <c r="I1843" s="71" t="s">
        <v>115</v>
      </c>
      <c r="J1843" s="71" t="s">
        <v>115</v>
      </c>
      <c r="K1843" s="71">
        <v>1</v>
      </c>
      <c r="L1843" s="58"/>
      <c r="M1843" s="58"/>
      <c r="N1843" s="140">
        <v>9</v>
      </c>
      <c r="O1843" s="84" t="s">
        <v>115</v>
      </c>
      <c r="P1843" s="389" t="s">
        <v>115</v>
      </c>
      <c r="Q1843" s="71" t="s">
        <v>115</v>
      </c>
      <c r="R1843" s="391" t="s">
        <v>115</v>
      </c>
      <c r="S1843" s="395" t="s">
        <v>115</v>
      </c>
      <c r="T1843" s="415" t="s">
        <v>115</v>
      </c>
      <c r="U1843" s="71" t="s">
        <v>115</v>
      </c>
      <c r="V1843" s="71" t="s">
        <v>115</v>
      </c>
      <c r="W1843" s="71" t="s">
        <v>115</v>
      </c>
      <c r="X1843" s="71">
        <v>1</v>
      </c>
      <c r="Y1843" s="58"/>
      <c r="Z1843" s="58"/>
      <c r="AA1843" s="65">
        <v>9</v>
      </c>
    </row>
    <row r="1844" spans="1:27" x14ac:dyDescent="0.2">
      <c r="A1844" s="140">
        <v>10</v>
      </c>
      <c r="B1844" s="84">
        <v>1</v>
      </c>
      <c r="C1844" s="389">
        <v>1</v>
      </c>
      <c r="D1844" s="71">
        <v>1</v>
      </c>
      <c r="E1844" s="391">
        <v>1</v>
      </c>
      <c r="F1844" s="395">
        <v>1</v>
      </c>
      <c r="G1844" s="416">
        <v>1</v>
      </c>
      <c r="H1844" s="71">
        <v>2</v>
      </c>
      <c r="I1844" s="71">
        <v>3</v>
      </c>
      <c r="J1844" s="71">
        <v>3</v>
      </c>
      <c r="K1844" s="71">
        <v>3</v>
      </c>
      <c r="L1844" s="58"/>
      <c r="M1844" s="58"/>
      <c r="N1844" s="140">
        <v>10</v>
      </c>
      <c r="O1844" s="84">
        <v>1</v>
      </c>
      <c r="P1844" s="389" t="s">
        <v>115</v>
      </c>
      <c r="Q1844" s="71" t="s">
        <v>115</v>
      </c>
      <c r="R1844" s="391" t="s">
        <v>115</v>
      </c>
      <c r="S1844" s="395" t="s">
        <v>115</v>
      </c>
      <c r="T1844" s="415" t="s">
        <v>115</v>
      </c>
      <c r="U1844" s="71">
        <v>1</v>
      </c>
      <c r="V1844" s="71">
        <v>1</v>
      </c>
      <c r="W1844" s="71">
        <v>1</v>
      </c>
      <c r="X1844" s="71" t="s">
        <v>115</v>
      </c>
      <c r="Y1844" s="58"/>
      <c r="Z1844" s="58"/>
      <c r="AA1844" s="65">
        <v>10</v>
      </c>
    </row>
    <row r="1845" spans="1:27" x14ac:dyDescent="0.2">
      <c r="A1845" s="140">
        <v>11</v>
      </c>
      <c r="B1845" s="84" t="s">
        <v>115</v>
      </c>
      <c r="C1845" s="389">
        <v>3</v>
      </c>
      <c r="D1845" s="71">
        <v>7</v>
      </c>
      <c r="E1845" s="391">
        <v>8</v>
      </c>
      <c r="F1845" s="395">
        <v>9</v>
      </c>
      <c r="G1845" s="416">
        <v>8</v>
      </c>
      <c r="H1845" s="71">
        <v>8</v>
      </c>
      <c r="I1845" s="71">
        <v>8</v>
      </c>
      <c r="J1845" s="71">
        <v>9</v>
      </c>
      <c r="K1845" s="71">
        <v>9</v>
      </c>
      <c r="L1845" s="58"/>
      <c r="M1845" s="58"/>
      <c r="N1845" s="140">
        <v>11</v>
      </c>
      <c r="O1845" s="84" t="s">
        <v>115</v>
      </c>
      <c r="P1845" s="389">
        <v>3</v>
      </c>
      <c r="Q1845" s="71">
        <v>4</v>
      </c>
      <c r="R1845" s="391">
        <v>3</v>
      </c>
      <c r="S1845" s="395">
        <v>1</v>
      </c>
      <c r="T1845" s="415" t="s">
        <v>115</v>
      </c>
      <c r="U1845" s="71" t="s">
        <v>115</v>
      </c>
      <c r="V1845" s="71" t="s">
        <v>115</v>
      </c>
      <c r="W1845" s="71">
        <v>1</v>
      </c>
      <c r="X1845" s="71" t="s">
        <v>115</v>
      </c>
      <c r="Y1845" s="58"/>
      <c r="Z1845" s="58"/>
      <c r="AA1845" s="65">
        <v>11</v>
      </c>
    </row>
    <row r="1846" spans="1:27" x14ac:dyDescent="0.2">
      <c r="A1846" s="140">
        <v>12</v>
      </c>
      <c r="B1846" s="84">
        <v>13</v>
      </c>
      <c r="C1846" s="389">
        <v>6</v>
      </c>
      <c r="D1846" s="71">
        <v>6</v>
      </c>
      <c r="E1846" s="391">
        <v>7</v>
      </c>
      <c r="F1846" s="395">
        <v>13</v>
      </c>
      <c r="G1846" s="416">
        <v>16</v>
      </c>
      <c r="H1846" s="71">
        <v>17</v>
      </c>
      <c r="I1846" s="71">
        <v>20</v>
      </c>
      <c r="J1846" s="71">
        <v>25</v>
      </c>
      <c r="K1846" s="71">
        <v>32</v>
      </c>
      <c r="L1846" s="58"/>
      <c r="M1846" s="58"/>
      <c r="N1846" s="140">
        <v>12</v>
      </c>
      <c r="O1846" s="84">
        <v>13</v>
      </c>
      <c r="P1846" s="389">
        <v>1</v>
      </c>
      <c r="Q1846" s="71">
        <v>3</v>
      </c>
      <c r="R1846" s="391">
        <v>1</v>
      </c>
      <c r="S1846" s="395">
        <v>6</v>
      </c>
      <c r="T1846" s="415">
        <v>3</v>
      </c>
      <c r="U1846" s="71">
        <v>2</v>
      </c>
      <c r="V1846" s="71">
        <v>3</v>
      </c>
      <c r="W1846" s="71">
        <v>6</v>
      </c>
      <c r="X1846" s="71">
        <v>7</v>
      </c>
      <c r="Y1846" s="58"/>
      <c r="Z1846" s="58"/>
      <c r="AA1846" s="65">
        <v>12</v>
      </c>
    </row>
    <row r="1847" spans="1:27" x14ac:dyDescent="0.2">
      <c r="A1847" s="140">
        <v>13</v>
      </c>
      <c r="B1847" s="84" t="s">
        <v>115</v>
      </c>
      <c r="C1847" s="389" t="s">
        <v>115</v>
      </c>
      <c r="D1847" s="71" t="s">
        <v>115</v>
      </c>
      <c r="E1847" s="391" t="s">
        <v>115</v>
      </c>
      <c r="F1847" s="395">
        <v>2</v>
      </c>
      <c r="G1847" s="416">
        <v>2</v>
      </c>
      <c r="H1847" s="71">
        <v>2</v>
      </c>
      <c r="I1847" s="71">
        <v>2</v>
      </c>
      <c r="J1847" s="71">
        <v>4</v>
      </c>
      <c r="K1847" s="71">
        <v>4</v>
      </c>
      <c r="L1847" s="58"/>
      <c r="M1847" s="58"/>
      <c r="N1847" s="140">
        <v>13</v>
      </c>
      <c r="O1847" s="84" t="s">
        <v>115</v>
      </c>
      <c r="P1847" s="389" t="s">
        <v>115</v>
      </c>
      <c r="Q1847" s="71" t="s">
        <v>115</v>
      </c>
      <c r="R1847" s="391" t="s">
        <v>115</v>
      </c>
      <c r="S1847" s="395">
        <v>2</v>
      </c>
      <c r="T1847" s="415" t="s">
        <v>115</v>
      </c>
      <c r="U1847" s="71" t="s">
        <v>115</v>
      </c>
      <c r="V1847" s="71" t="s">
        <v>115</v>
      </c>
      <c r="W1847" s="71">
        <v>2</v>
      </c>
      <c r="X1847" s="71">
        <v>1</v>
      </c>
      <c r="Y1847" s="58"/>
      <c r="Z1847" s="58"/>
      <c r="AA1847" s="65">
        <v>13</v>
      </c>
    </row>
    <row r="1848" spans="1:27" x14ac:dyDescent="0.2">
      <c r="A1848" s="140">
        <v>14</v>
      </c>
      <c r="B1848" s="84" t="s">
        <v>115</v>
      </c>
      <c r="C1848" s="389" t="s">
        <v>115</v>
      </c>
      <c r="D1848" s="71" t="s">
        <v>115</v>
      </c>
      <c r="E1848" s="391">
        <v>1</v>
      </c>
      <c r="F1848" s="395">
        <v>1</v>
      </c>
      <c r="G1848" s="416">
        <v>2</v>
      </c>
      <c r="H1848" s="71">
        <v>3</v>
      </c>
      <c r="I1848" s="71">
        <v>3</v>
      </c>
      <c r="J1848" s="71">
        <v>4</v>
      </c>
      <c r="K1848" s="71">
        <v>5</v>
      </c>
      <c r="L1848" s="58"/>
      <c r="M1848" s="58"/>
      <c r="N1848" s="140">
        <v>14</v>
      </c>
      <c r="O1848" s="84" t="s">
        <v>115</v>
      </c>
      <c r="P1848" s="389" t="s">
        <v>115</v>
      </c>
      <c r="Q1848" s="71" t="s">
        <v>115</v>
      </c>
      <c r="R1848" s="391">
        <v>1</v>
      </c>
      <c r="S1848" s="395" t="s">
        <v>115</v>
      </c>
      <c r="T1848" s="415">
        <v>1</v>
      </c>
      <c r="U1848" s="71">
        <v>1</v>
      </c>
      <c r="V1848" s="71" t="s">
        <v>115</v>
      </c>
      <c r="W1848" s="71">
        <v>2</v>
      </c>
      <c r="X1848" s="71">
        <v>2</v>
      </c>
      <c r="Y1848" s="58"/>
      <c r="Z1848" s="58"/>
      <c r="AA1848" s="65">
        <v>14</v>
      </c>
    </row>
    <row r="1849" spans="1:27" x14ac:dyDescent="0.2">
      <c r="A1849" s="140">
        <v>15</v>
      </c>
      <c r="B1849" s="84">
        <v>4</v>
      </c>
      <c r="C1849" s="389">
        <v>232</v>
      </c>
      <c r="D1849" s="71">
        <v>616</v>
      </c>
      <c r="E1849" s="391">
        <v>798</v>
      </c>
      <c r="F1849" s="395">
        <v>1006</v>
      </c>
      <c r="G1849" s="416">
        <v>1443</v>
      </c>
      <c r="H1849" s="71">
        <v>2425</v>
      </c>
      <c r="I1849" s="71">
        <v>2588</v>
      </c>
      <c r="J1849" s="71">
        <v>2685</v>
      </c>
      <c r="K1849" s="71">
        <v>2753</v>
      </c>
      <c r="L1849" s="58"/>
      <c r="M1849" s="58"/>
      <c r="N1849" s="140">
        <v>15</v>
      </c>
      <c r="O1849" s="84">
        <v>4</v>
      </c>
      <c r="P1849" s="389">
        <v>194</v>
      </c>
      <c r="Q1849" s="71">
        <v>392</v>
      </c>
      <c r="R1849" s="391">
        <v>186</v>
      </c>
      <c r="S1849" s="395">
        <v>160</v>
      </c>
      <c r="T1849" s="415">
        <v>217</v>
      </c>
      <c r="U1849" s="71">
        <v>996</v>
      </c>
      <c r="V1849" s="71">
        <v>142</v>
      </c>
      <c r="W1849" s="71">
        <v>100</v>
      </c>
      <c r="X1849" s="71">
        <v>74</v>
      </c>
      <c r="Y1849" s="58"/>
      <c r="Z1849" s="58"/>
      <c r="AA1849" s="65">
        <v>15</v>
      </c>
    </row>
    <row r="1850" spans="1:27" x14ac:dyDescent="0.2">
      <c r="A1850" s="140">
        <v>16</v>
      </c>
      <c r="B1850" s="84" t="s">
        <v>115</v>
      </c>
      <c r="C1850" s="389" t="s">
        <v>115</v>
      </c>
      <c r="D1850" s="71">
        <v>1</v>
      </c>
      <c r="E1850" s="391">
        <v>1</v>
      </c>
      <c r="F1850" s="395">
        <v>1</v>
      </c>
      <c r="G1850" s="416">
        <v>3</v>
      </c>
      <c r="H1850" s="71">
        <v>3</v>
      </c>
      <c r="I1850" s="71">
        <v>4</v>
      </c>
      <c r="J1850" s="71">
        <v>4</v>
      </c>
      <c r="K1850" s="71">
        <v>5</v>
      </c>
      <c r="L1850" s="58"/>
      <c r="M1850" s="58"/>
      <c r="N1850" s="140">
        <v>16</v>
      </c>
      <c r="O1850" s="84" t="s">
        <v>115</v>
      </c>
      <c r="P1850" s="389" t="s">
        <v>115</v>
      </c>
      <c r="Q1850" s="71">
        <v>1</v>
      </c>
      <c r="R1850" s="391" t="s">
        <v>115</v>
      </c>
      <c r="S1850" s="395" t="s">
        <v>115</v>
      </c>
      <c r="T1850" s="415">
        <v>2</v>
      </c>
      <c r="U1850" s="71">
        <v>1</v>
      </c>
      <c r="V1850" s="71" t="s">
        <v>115</v>
      </c>
      <c r="W1850" s="71" t="s">
        <v>115</v>
      </c>
      <c r="X1850" s="71">
        <v>1</v>
      </c>
      <c r="Y1850" s="58"/>
      <c r="Z1850" s="58"/>
      <c r="AA1850" s="65">
        <v>16</v>
      </c>
    </row>
    <row r="1851" spans="1:27" x14ac:dyDescent="0.2">
      <c r="A1851" s="140">
        <v>17</v>
      </c>
      <c r="B1851" s="84" t="s">
        <v>115</v>
      </c>
      <c r="C1851" s="389">
        <v>1</v>
      </c>
      <c r="D1851" s="71">
        <v>1</v>
      </c>
      <c r="E1851" s="391">
        <v>4</v>
      </c>
      <c r="F1851" s="395">
        <v>3</v>
      </c>
      <c r="G1851" s="416">
        <v>3</v>
      </c>
      <c r="H1851" s="71">
        <v>12</v>
      </c>
      <c r="I1851" s="71">
        <v>264</v>
      </c>
      <c r="J1851" s="71">
        <v>268</v>
      </c>
      <c r="K1851" s="71">
        <v>304</v>
      </c>
      <c r="L1851" s="58"/>
      <c r="M1851" s="58"/>
      <c r="N1851" s="140">
        <v>17</v>
      </c>
      <c r="O1851" s="84" t="s">
        <v>115</v>
      </c>
      <c r="P1851" s="389">
        <v>1</v>
      </c>
      <c r="Q1851" s="71" t="s">
        <v>115</v>
      </c>
      <c r="R1851" s="391">
        <v>3</v>
      </c>
      <c r="S1851" s="395" t="s">
        <v>115</v>
      </c>
      <c r="T1851" s="415">
        <v>1</v>
      </c>
      <c r="U1851" s="71">
        <v>7</v>
      </c>
      <c r="V1851" s="71">
        <v>251</v>
      </c>
      <c r="W1851" s="71">
        <v>5</v>
      </c>
      <c r="X1851" s="71">
        <v>35</v>
      </c>
      <c r="Y1851" s="58"/>
      <c r="Z1851" s="58"/>
      <c r="AA1851" s="65">
        <v>17</v>
      </c>
    </row>
    <row r="1852" spans="1:27" x14ac:dyDescent="0.2">
      <c r="A1852" s="140">
        <v>18</v>
      </c>
      <c r="B1852" s="84">
        <v>80</v>
      </c>
      <c r="C1852" s="389">
        <v>136</v>
      </c>
      <c r="D1852" s="71">
        <v>320</v>
      </c>
      <c r="E1852" s="391">
        <v>454</v>
      </c>
      <c r="F1852" s="395">
        <v>772</v>
      </c>
      <c r="G1852" s="416">
        <v>1019</v>
      </c>
      <c r="H1852" s="71">
        <v>1548</v>
      </c>
      <c r="I1852" s="71">
        <v>1675</v>
      </c>
      <c r="J1852" s="71">
        <v>1541</v>
      </c>
      <c r="K1852" s="71">
        <v>1587</v>
      </c>
      <c r="L1852" s="58"/>
      <c r="M1852" s="58"/>
      <c r="N1852" s="140">
        <v>18</v>
      </c>
      <c r="O1852" s="84">
        <v>80</v>
      </c>
      <c r="P1852" s="389" t="s">
        <v>115</v>
      </c>
      <c r="Q1852" s="71">
        <v>7</v>
      </c>
      <c r="R1852" s="391">
        <v>1</v>
      </c>
      <c r="S1852" s="395">
        <v>3</v>
      </c>
      <c r="T1852" s="415">
        <v>2</v>
      </c>
      <c r="U1852" s="71">
        <v>260</v>
      </c>
      <c r="V1852" s="71">
        <v>1</v>
      </c>
      <c r="W1852" s="71">
        <v>1</v>
      </c>
      <c r="X1852" s="71">
        <v>57</v>
      </c>
      <c r="Y1852" s="58"/>
      <c r="Z1852" s="58"/>
      <c r="AA1852" s="65">
        <v>18</v>
      </c>
    </row>
    <row r="1853" spans="1:27" x14ac:dyDescent="0.2">
      <c r="A1853" s="140">
        <v>19</v>
      </c>
      <c r="B1853" s="84">
        <v>26</v>
      </c>
      <c r="C1853" s="389">
        <v>53</v>
      </c>
      <c r="D1853" s="71">
        <v>26</v>
      </c>
      <c r="E1853" s="391">
        <v>147</v>
      </c>
      <c r="F1853" s="395">
        <v>451</v>
      </c>
      <c r="G1853" s="416">
        <v>570</v>
      </c>
      <c r="H1853" s="71">
        <v>610</v>
      </c>
      <c r="I1853" s="71">
        <v>614</v>
      </c>
      <c r="J1853" s="71">
        <v>584</v>
      </c>
      <c r="K1853" s="71">
        <v>795</v>
      </c>
      <c r="L1853" s="58"/>
      <c r="M1853" s="58"/>
      <c r="N1853" s="140">
        <v>19</v>
      </c>
      <c r="O1853" s="84">
        <v>26</v>
      </c>
      <c r="P1853" s="389">
        <v>3</v>
      </c>
      <c r="Q1853" s="71">
        <v>1</v>
      </c>
      <c r="R1853" s="391">
        <v>80</v>
      </c>
      <c r="S1853" s="395">
        <v>2</v>
      </c>
      <c r="T1853" s="415" t="s">
        <v>115</v>
      </c>
      <c r="U1853" s="71">
        <v>40</v>
      </c>
      <c r="V1853" s="71">
        <v>4</v>
      </c>
      <c r="W1853" s="71">
        <v>2</v>
      </c>
      <c r="X1853" s="71">
        <v>137</v>
      </c>
      <c r="Y1853" s="58"/>
      <c r="Z1853" s="58"/>
      <c r="AA1853" s="65">
        <v>19</v>
      </c>
    </row>
    <row r="1854" spans="1:27" x14ac:dyDescent="0.2">
      <c r="A1854" s="140">
        <v>20</v>
      </c>
      <c r="B1854" s="84" t="s">
        <v>115</v>
      </c>
      <c r="C1854" s="389" t="s">
        <v>115</v>
      </c>
      <c r="D1854" s="71">
        <v>1</v>
      </c>
      <c r="E1854" s="391">
        <v>2</v>
      </c>
      <c r="F1854" s="395">
        <v>2</v>
      </c>
      <c r="G1854" s="416">
        <v>3</v>
      </c>
      <c r="H1854" s="71">
        <v>4</v>
      </c>
      <c r="I1854" s="71">
        <v>4</v>
      </c>
      <c r="J1854" s="71">
        <v>4</v>
      </c>
      <c r="K1854" s="71">
        <v>6</v>
      </c>
      <c r="L1854" s="58"/>
      <c r="M1854" s="58"/>
      <c r="N1854" s="140">
        <v>20</v>
      </c>
      <c r="O1854" s="84" t="s">
        <v>115</v>
      </c>
      <c r="P1854" s="389" t="s">
        <v>115</v>
      </c>
      <c r="Q1854" s="71">
        <v>1</v>
      </c>
      <c r="R1854" s="391" t="s">
        <v>115</v>
      </c>
      <c r="S1854" s="395" t="s">
        <v>115</v>
      </c>
      <c r="T1854" s="415">
        <v>1</v>
      </c>
      <c r="U1854" s="71" t="s">
        <v>115</v>
      </c>
      <c r="V1854" s="71" t="s">
        <v>115</v>
      </c>
      <c r="W1854" s="71" t="s">
        <v>115</v>
      </c>
      <c r="X1854" s="71">
        <v>2</v>
      </c>
      <c r="Y1854" s="58"/>
      <c r="Z1854" s="58"/>
      <c r="AA1854" s="65">
        <v>20</v>
      </c>
    </row>
    <row r="1855" spans="1:27" x14ac:dyDescent="0.2">
      <c r="A1855" s="140">
        <v>21</v>
      </c>
      <c r="B1855" s="84" t="s">
        <v>115</v>
      </c>
      <c r="C1855" s="389">
        <v>13</v>
      </c>
      <c r="D1855" s="71">
        <v>33</v>
      </c>
      <c r="E1855" s="391">
        <v>113</v>
      </c>
      <c r="F1855" s="395">
        <v>289</v>
      </c>
      <c r="G1855" s="416">
        <v>691</v>
      </c>
      <c r="H1855" s="71">
        <v>733</v>
      </c>
      <c r="I1855" s="71">
        <v>395</v>
      </c>
      <c r="J1855" s="71">
        <v>1038</v>
      </c>
      <c r="K1855" s="71">
        <v>1040</v>
      </c>
      <c r="L1855" s="58"/>
      <c r="M1855" s="58"/>
      <c r="N1855" s="140">
        <v>21</v>
      </c>
      <c r="O1855" s="84" t="s">
        <v>115</v>
      </c>
      <c r="P1855" s="389">
        <v>13</v>
      </c>
      <c r="Q1855" s="71">
        <v>30</v>
      </c>
      <c r="R1855" s="391">
        <v>80</v>
      </c>
      <c r="S1855" s="395">
        <v>76</v>
      </c>
      <c r="T1855" s="415">
        <v>252</v>
      </c>
      <c r="U1855" s="71">
        <v>32</v>
      </c>
      <c r="V1855" s="71">
        <v>2</v>
      </c>
      <c r="W1855" s="71">
        <v>643</v>
      </c>
      <c r="X1855" s="71">
        <v>2</v>
      </c>
      <c r="Y1855" s="58"/>
      <c r="Z1855" s="58"/>
      <c r="AA1855" s="65">
        <v>21</v>
      </c>
    </row>
    <row r="1856" spans="1:27" x14ac:dyDescent="0.2">
      <c r="A1856" s="140">
        <v>22</v>
      </c>
      <c r="B1856" s="84" t="s">
        <v>115</v>
      </c>
      <c r="C1856" s="389" t="s">
        <v>115</v>
      </c>
      <c r="D1856" s="71">
        <v>2</v>
      </c>
      <c r="E1856" s="391">
        <v>6</v>
      </c>
      <c r="F1856" s="395">
        <v>8</v>
      </c>
      <c r="G1856" s="416">
        <v>9</v>
      </c>
      <c r="H1856" s="71">
        <v>10</v>
      </c>
      <c r="I1856" s="71">
        <v>12</v>
      </c>
      <c r="J1856" s="71">
        <v>14</v>
      </c>
      <c r="K1856" s="71">
        <v>17</v>
      </c>
      <c r="L1856" s="58"/>
      <c r="M1856" s="58"/>
      <c r="N1856" s="140">
        <v>22</v>
      </c>
      <c r="O1856" s="84" t="s">
        <v>115</v>
      </c>
      <c r="P1856" s="389" t="s">
        <v>115</v>
      </c>
      <c r="Q1856" s="71">
        <v>2</v>
      </c>
      <c r="R1856" s="391">
        <v>4</v>
      </c>
      <c r="S1856" s="395">
        <v>3</v>
      </c>
      <c r="T1856" s="415">
        <v>1</v>
      </c>
      <c r="U1856" s="71">
        <v>1</v>
      </c>
      <c r="V1856" s="71">
        <v>2</v>
      </c>
      <c r="W1856" s="71">
        <v>4</v>
      </c>
      <c r="X1856" s="71">
        <v>3</v>
      </c>
      <c r="Y1856" s="58"/>
      <c r="Z1856" s="58"/>
      <c r="AA1856" s="65">
        <v>22</v>
      </c>
    </row>
    <row r="1857" spans="1:35" x14ac:dyDescent="0.2">
      <c r="A1857" s="140">
        <v>23</v>
      </c>
      <c r="B1857" s="84">
        <v>2</v>
      </c>
      <c r="C1857" s="389">
        <v>2</v>
      </c>
      <c r="D1857" s="71">
        <v>40</v>
      </c>
      <c r="E1857" s="391">
        <v>117</v>
      </c>
      <c r="F1857" s="395">
        <v>144</v>
      </c>
      <c r="G1857" s="416">
        <v>130</v>
      </c>
      <c r="H1857" s="71">
        <v>302</v>
      </c>
      <c r="I1857" s="71">
        <v>475</v>
      </c>
      <c r="J1857" s="71">
        <v>751</v>
      </c>
      <c r="K1857" s="71">
        <v>615</v>
      </c>
      <c r="L1857" s="58"/>
      <c r="M1857" s="58"/>
      <c r="N1857" s="140">
        <v>23</v>
      </c>
      <c r="O1857" s="84">
        <v>2</v>
      </c>
      <c r="P1857" s="389" t="s">
        <v>115</v>
      </c>
      <c r="Q1857" s="71">
        <v>39</v>
      </c>
      <c r="R1857" s="391">
        <v>70</v>
      </c>
      <c r="S1857" s="395">
        <v>72</v>
      </c>
      <c r="T1857" s="415">
        <v>26</v>
      </c>
      <c r="U1857" s="71">
        <v>178</v>
      </c>
      <c r="V1857" s="71">
        <v>336</v>
      </c>
      <c r="W1857" s="71">
        <v>473</v>
      </c>
      <c r="X1857" s="71">
        <v>331</v>
      </c>
      <c r="Y1857" s="58"/>
      <c r="Z1857" s="58"/>
      <c r="AA1857" s="65">
        <v>23</v>
      </c>
    </row>
    <row r="1858" spans="1:35" x14ac:dyDescent="0.2">
      <c r="A1858" s="140">
        <v>24</v>
      </c>
      <c r="B1858" s="84">
        <v>66</v>
      </c>
      <c r="C1858" s="389">
        <v>158</v>
      </c>
      <c r="D1858" s="71">
        <v>376</v>
      </c>
      <c r="E1858" s="391">
        <v>500</v>
      </c>
      <c r="F1858" s="395">
        <v>1178</v>
      </c>
      <c r="G1858" s="416">
        <v>1254</v>
      </c>
      <c r="H1858" s="71">
        <v>1802</v>
      </c>
      <c r="I1858" s="71">
        <v>2154</v>
      </c>
      <c r="J1858" s="71">
        <v>2150</v>
      </c>
      <c r="K1858" s="71">
        <v>2411</v>
      </c>
      <c r="L1858" s="58"/>
      <c r="M1858" s="58"/>
      <c r="N1858" s="140">
        <v>24</v>
      </c>
      <c r="O1858" s="84">
        <v>66</v>
      </c>
      <c r="P1858" s="389">
        <v>66</v>
      </c>
      <c r="Q1858" s="71">
        <v>131</v>
      </c>
      <c r="R1858" s="391">
        <v>9</v>
      </c>
      <c r="S1858" s="395">
        <v>172</v>
      </c>
      <c r="T1858" s="415">
        <v>6</v>
      </c>
      <c r="U1858" s="71">
        <v>569</v>
      </c>
      <c r="V1858" s="71">
        <v>171</v>
      </c>
      <c r="W1858" s="71">
        <v>64</v>
      </c>
      <c r="X1858" s="71">
        <v>131</v>
      </c>
      <c r="Y1858" s="58"/>
      <c r="Z1858" s="58"/>
      <c r="AA1858" s="65">
        <v>24</v>
      </c>
    </row>
    <row r="1859" spans="1:35" x14ac:dyDescent="0.2">
      <c r="A1859" s="72" t="s">
        <v>2</v>
      </c>
      <c r="B1859" s="62">
        <f>SUM(B1835:B1858)</f>
        <v>192</v>
      </c>
      <c r="C1859" s="62">
        <f>SUM(C1835:C1858)</f>
        <v>659</v>
      </c>
      <c r="D1859" s="62">
        <f>SUM(D1835:D1858)</f>
        <v>1501</v>
      </c>
      <c r="E1859" s="62">
        <f>SUM(E1835:E1858)</f>
        <v>2246</v>
      </c>
      <c r="F1859" s="62">
        <f t="shared" ref="F1859:M1859" si="74">SUM(F1835:F1858)</f>
        <v>3969</v>
      </c>
      <c r="G1859" s="62">
        <f t="shared" si="74"/>
        <v>5246</v>
      </c>
      <c r="H1859" s="62">
        <f t="shared" si="74"/>
        <v>7588</v>
      </c>
      <c r="I1859" s="62">
        <f t="shared" si="74"/>
        <v>8344</v>
      </c>
      <c r="J1859" s="62">
        <f t="shared" si="74"/>
        <v>9232</v>
      </c>
      <c r="K1859" s="62">
        <f t="shared" si="74"/>
        <v>9736</v>
      </c>
      <c r="L1859" s="62">
        <f t="shared" si="74"/>
        <v>0</v>
      </c>
      <c r="M1859" s="62">
        <f t="shared" si="74"/>
        <v>0</v>
      </c>
      <c r="N1859" s="331" t="s">
        <v>2</v>
      </c>
      <c r="O1859" s="62">
        <f>SUM(O1835:O1858)</f>
        <v>192</v>
      </c>
      <c r="P1859" s="62">
        <f>SUM(P1835:P1858)</f>
        <v>331</v>
      </c>
      <c r="Q1859" s="62">
        <f>SUM(Q1835:Q1858)</f>
        <v>674</v>
      </c>
      <c r="R1859" s="62">
        <f>SUM(R1835:R1858)</f>
        <v>443</v>
      </c>
      <c r="S1859" s="62">
        <f t="shared" ref="S1859:Z1859" si="75">SUM(S1835:S1858)</f>
        <v>500</v>
      </c>
      <c r="T1859" s="62">
        <f t="shared" si="75"/>
        <v>516</v>
      </c>
      <c r="U1859" s="62">
        <f t="shared" si="75"/>
        <v>2104</v>
      </c>
      <c r="V1859" s="62">
        <f t="shared" si="75"/>
        <v>925</v>
      </c>
      <c r="W1859" s="62">
        <f t="shared" si="75"/>
        <v>1317</v>
      </c>
      <c r="X1859" s="62">
        <f t="shared" si="75"/>
        <v>787</v>
      </c>
      <c r="Y1859" s="62">
        <f t="shared" si="75"/>
        <v>0</v>
      </c>
      <c r="Z1859" s="62">
        <f t="shared" si="75"/>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24</v>
      </c>
      <c r="C1865" s="294">
        <v>50</v>
      </c>
      <c r="D1865" s="390">
        <v>96</v>
      </c>
      <c r="E1865" s="297">
        <v>118</v>
      </c>
      <c r="F1865" s="70">
        <v>175</v>
      </c>
      <c r="G1865" s="297">
        <v>196</v>
      </c>
      <c r="H1865" s="295">
        <v>229</v>
      </c>
      <c r="I1865" s="71">
        <v>256</v>
      </c>
      <c r="J1865" s="295">
        <v>273</v>
      </c>
      <c r="K1865" s="297">
        <v>298</v>
      </c>
      <c r="L1865" s="58"/>
      <c r="M1865" s="58"/>
      <c r="N1865" s="138">
        <v>1</v>
      </c>
      <c r="O1865" s="297">
        <v>24</v>
      </c>
      <c r="P1865" s="294">
        <v>25</v>
      </c>
      <c r="Q1865" s="390">
        <v>47</v>
      </c>
      <c r="R1865" s="297">
        <v>19</v>
      </c>
      <c r="S1865" s="70">
        <v>57</v>
      </c>
      <c r="T1865" s="297">
        <v>21</v>
      </c>
      <c r="U1865" s="295">
        <v>30</v>
      </c>
      <c r="V1865" s="71">
        <v>25</v>
      </c>
      <c r="W1865" s="295">
        <v>16</v>
      </c>
      <c r="X1865" s="297">
        <v>24</v>
      </c>
      <c r="Y1865" s="58"/>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112</v>
      </c>
      <c r="C1866" s="294">
        <v>156</v>
      </c>
      <c r="D1866" s="390">
        <v>193</v>
      </c>
      <c r="E1866" s="71">
        <v>262</v>
      </c>
      <c r="F1866" s="95">
        <v>336</v>
      </c>
      <c r="G1866" s="71">
        <v>446</v>
      </c>
      <c r="H1866" s="112">
        <v>483</v>
      </c>
      <c r="I1866" s="71">
        <v>551</v>
      </c>
      <c r="J1866" s="112">
        <v>574</v>
      </c>
      <c r="K1866" s="71">
        <v>625</v>
      </c>
      <c r="L1866" s="58"/>
      <c r="M1866" s="58"/>
      <c r="N1866" s="138">
        <v>2</v>
      </c>
      <c r="O1866" s="71">
        <v>112</v>
      </c>
      <c r="P1866" s="294">
        <v>62</v>
      </c>
      <c r="Q1866" s="390">
        <v>70</v>
      </c>
      <c r="R1866" s="71">
        <v>71</v>
      </c>
      <c r="S1866" s="95">
        <v>74</v>
      </c>
      <c r="T1866" s="71">
        <v>110</v>
      </c>
      <c r="U1866" s="112">
        <v>41</v>
      </c>
      <c r="V1866" s="71">
        <v>67</v>
      </c>
      <c r="W1866" s="112">
        <v>41</v>
      </c>
      <c r="X1866" s="71">
        <v>53</v>
      </c>
      <c r="Y1866" s="58"/>
      <c r="Z1866" s="58"/>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v>320</v>
      </c>
      <c r="I1867" s="71">
        <v>346</v>
      </c>
      <c r="J1867" s="112">
        <v>416</v>
      </c>
      <c r="K1867" s="71">
        <v>471</v>
      </c>
      <c r="L1867" s="58"/>
      <c r="M1867" s="58"/>
      <c r="N1867" s="138">
        <v>3</v>
      </c>
      <c r="O1867" s="71">
        <v>51</v>
      </c>
      <c r="P1867" s="294">
        <v>63</v>
      </c>
      <c r="Q1867" s="390">
        <v>52</v>
      </c>
      <c r="R1867" s="71">
        <v>63</v>
      </c>
      <c r="S1867" s="95">
        <v>50</v>
      </c>
      <c r="T1867" s="71">
        <v>28</v>
      </c>
      <c r="U1867" s="112">
        <v>26</v>
      </c>
      <c r="V1867" s="71">
        <v>34</v>
      </c>
      <c r="W1867" s="112">
        <v>74</v>
      </c>
      <c r="X1867" s="71">
        <v>55</v>
      </c>
      <c r="Y1867" s="58"/>
      <c r="Z1867" s="58"/>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v>597</v>
      </c>
      <c r="I1868" s="71">
        <v>841</v>
      </c>
      <c r="J1868" s="112">
        <v>881</v>
      </c>
      <c r="K1868" s="71">
        <v>1163</v>
      </c>
      <c r="L1868" s="58"/>
      <c r="M1868" s="58"/>
      <c r="N1868" s="138">
        <v>4</v>
      </c>
      <c r="O1868" s="71">
        <v>62</v>
      </c>
      <c r="P1868" s="294">
        <v>123</v>
      </c>
      <c r="Q1868" s="390">
        <v>172</v>
      </c>
      <c r="R1868" s="71">
        <v>99</v>
      </c>
      <c r="S1868" s="95">
        <v>104</v>
      </c>
      <c r="T1868" s="71">
        <v>34</v>
      </c>
      <c r="U1868" s="112">
        <v>114</v>
      </c>
      <c r="V1868" s="71">
        <v>253</v>
      </c>
      <c r="W1868" s="112">
        <v>46</v>
      </c>
      <c r="X1868" s="71">
        <v>282</v>
      </c>
      <c r="Y1868" s="58"/>
      <c r="Z1868" s="58"/>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v>144</v>
      </c>
      <c r="I1869" s="71">
        <v>203</v>
      </c>
      <c r="J1869" s="112">
        <v>215</v>
      </c>
      <c r="K1869" s="71">
        <v>292</v>
      </c>
      <c r="L1869" s="58"/>
      <c r="M1869" s="58"/>
      <c r="N1869" s="138">
        <v>5</v>
      </c>
      <c r="O1869" s="71">
        <v>11</v>
      </c>
      <c r="P1869" s="294">
        <v>12</v>
      </c>
      <c r="Q1869" s="390">
        <v>14</v>
      </c>
      <c r="R1869" s="71">
        <v>8</v>
      </c>
      <c r="S1869" s="95">
        <v>13</v>
      </c>
      <c r="T1869" s="71">
        <v>90</v>
      </c>
      <c r="U1869" s="112">
        <v>12</v>
      </c>
      <c r="V1869" s="71">
        <v>58</v>
      </c>
      <c r="W1869" s="112">
        <v>13</v>
      </c>
      <c r="X1869" s="71">
        <v>79</v>
      </c>
      <c r="Y1869" s="58"/>
      <c r="Z1869" s="58"/>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v>922</v>
      </c>
      <c r="I1870" s="71">
        <v>993</v>
      </c>
      <c r="J1870" s="112">
        <v>980</v>
      </c>
      <c r="K1870" s="71">
        <v>1130</v>
      </c>
      <c r="L1870" s="58"/>
      <c r="M1870" s="58"/>
      <c r="N1870" s="138">
        <v>6</v>
      </c>
      <c r="O1870" s="71">
        <v>10</v>
      </c>
      <c r="P1870" s="294">
        <v>180</v>
      </c>
      <c r="Q1870" s="390">
        <v>39</v>
      </c>
      <c r="R1870" s="71">
        <v>232</v>
      </c>
      <c r="S1870" s="95">
        <v>11</v>
      </c>
      <c r="T1870" s="71">
        <v>83</v>
      </c>
      <c r="U1870" s="112">
        <v>421</v>
      </c>
      <c r="V1870" s="71">
        <v>71</v>
      </c>
      <c r="W1870" s="112">
        <v>8</v>
      </c>
      <c r="X1870" s="71">
        <v>150</v>
      </c>
      <c r="Y1870" s="58"/>
      <c r="Z1870" s="58"/>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v>328</v>
      </c>
      <c r="I1871" s="71">
        <v>341</v>
      </c>
      <c r="J1871" s="112">
        <v>365</v>
      </c>
      <c r="K1871" s="71">
        <v>372</v>
      </c>
      <c r="L1871" s="58"/>
      <c r="M1871" s="58"/>
      <c r="N1871" s="138">
        <v>7</v>
      </c>
      <c r="O1871" s="71">
        <v>90</v>
      </c>
      <c r="P1871" s="294">
        <v>23</v>
      </c>
      <c r="Q1871" s="390">
        <v>94</v>
      </c>
      <c r="R1871" s="71">
        <v>64</v>
      </c>
      <c r="S1871" s="95">
        <v>25</v>
      </c>
      <c r="T1871" s="71">
        <v>21</v>
      </c>
      <c r="U1871" s="112">
        <v>16</v>
      </c>
      <c r="V1871" s="71">
        <v>14</v>
      </c>
      <c r="W1871" s="112">
        <v>25</v>
      </c>
      <c r="X1871" s="71">
        <v>8</v>
      </c>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v>10</v>
      </c>
      <c r="I1872" s="71">
        <v>12</v>
      </c>
      <c r="J1872" s="112">
        <v>10</v>
      </c>
      <c r="K1872" s="71">
        <v>13</v>
      </c>
      <c r="L1872" s="58"/>
      <c r="M1872" s="58"/>
      <c r="N1872" s="138">
        <v>8</v>
      </c>
      <c r="O1872" s="71">
        <v>0</v>
      </c>
      <c r="P1872" s="294">
        <v>2</v>
      </c>
      <c r="Q1872" s="390">
        <v>2</v>
      </c>
      <c r="R1872" s="71">
        <v>2</v>
      </c>
      <c r="S1872" s="95">
        <v>0</v>
      </c>
      <c r="T1872" s="71">
        <v>2</v>
      </c>
      <c r="U1872" s="112">
        <v>0</v>
      </c>
      <c r="V1872" s="71">
        <v>2</v>
      </c>
      <c r="W1872" s="112">
        <v>0</v>
      </c>
      <c r="X1872" s="71">
        <v>3</v>
      </c>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v>165</v>
      </c>
      <c r="I1873" s="71">
        <v>171</v>
      </c>
      <c r="J1873" s="112">
        <v>186</v>
      </c>
      <c r="K1873" s="71">
        <v>220</v>
      </c>
      <c r="L1873" s="58"/>
      <c r="M1873" s="58"/>
      <c r="N1873" s="138">
        <v>9</v>
      </c>
      <c r="O1873" s="71">
        <v>26</v>
      </c>
      <c r="P1873" s="294">
        <v>5</v>
      </c>
      <c r="Q1873" s="390">
        <v>21</v>
      </c>
      <c r="R1873" s="71">
        <v>46</v>
      </c>
      <c r="S1873" s="95">
        <v>44</v>
      </c>
      <c r="T1873" s="71">
        <v>15</v>
      </c>
      <c r="U1873" s="112">
        <v>12</v>
      </c>
      <c r="V1873" s="71">
        <v>6</v>
      </c>
      <c r="W1873" s="112">
        <v>11</v>
      </c>
      <c r="X1873" s="71">
        <v>35</v>
      </c>
      <c r="Y1873" s="58"/>
      <c r="Z1873" s="58"/>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v>685</v>
      </c>
      <c r="I1874" s="71">
        <v>867</v>
      </c>
      <c r="J1874" s="112">
        <v>941</v>
      </c>
      <c r="K1874" s="71">
        <v>1040</v>
      </c>
      <c r="L1874" s="58"/>
      <c r="M1874" s="58"/>
      <c r="N1874" s="138">
        <v>10</v>
      </c>
      <c r="O1874" s="71">
        <v>51</v>
      </c>
      <c r="P1874" s="294">
        <v>85</v>
      </c>
      <c r="Q1874" s="390">
        <v>87</v>
      </c>
      <c r="R1874" s="71">
        <v>120</v>
      </c>
      <c r="S1874" s="95">
        <v>78</v>
      </c>
      <c r="T1874" s="71">
        <v>74</v>
      </c>
      <c r="U1874" s="112">
        <v>223</v>
      </c>
      <c r="V1874" s="71">
        <v>200</v>
      </c>
      <c r="W1874" s="112">
        <v>92</v>
      </c>
      <c r="X1874" s="71">
        <v>116</v>
      </c>
      <c r="Y1874" s="58"/>
      <c r="Z1874" s="58"/>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v>446</v>
      </c>
      <c r="I1875" s="71">
        <v>453</v>
      </c>
      <c r="J1875" s="112">
        <v>490</v>
      </c>
      <c r="K1875" s="71">
        <v>496</v>
      </c>
      <c r="L1875" s="58"/>
      <c r="M1875" s="58"/>
      <c r="N1875" s="138">
        <v>11</v>
      </c>
      <c r="O1875" s="71">
        <v>22</v>
      </c>
      <c r="P1875" s="294">
        <v>87</v>
      </c>
      <c r="Q1875" s="390">
        <v>39</v>
      </c>
      <c r="R1875" s="71">
        <v>124</v>
      </c>
      <c r="S1875" s="95">
        <v>26</v>
      </c>
      <c r="T1875" s="71">
        <v>6</v>
      </c>
      <c r="U1875" s="112">
        <v>143</v>
      </c>
      <c r="V1875" s="71">
        <v>7</v>
      </c>
      <c r="W1875" s="112">
        <v>39</v>
      </c>
      <c r="X1875" s="71">
        <v>6</v>
      </c>
      <c r="Y1875" s="58"/>
      <c r="Z1875" s="58"/>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v>1309</v>
      </c>
      <c r="I1876" s="71">
        <v>1657</v>
      </c>
      <c r="J1876" s="112">
        <v>1809</v>
      </c>
      <c r="K1876" s="71">
        <v>2258</v>
      </c>
      <c r="L1876" s="58"/>
      <c r="M1876" s="58"/>
      <c r="N1876" s="138">
        <v>12</v>
      </c>
      <c r="O1876" s="71">
        <v>361</v>
      </c>
      <c r="P1876" s="294">
        <v>151</v>
      </c>
      <c r="Q1876" s="390">
        <v>185</v>
      </c>
      <c r="R1876" s="71">
        <v>43</v>
      </c>
      <c r="S1876" s="95">
        <v>71</v>
      </c>
      <c r="T1876" s="71">
        <v>199</v>
      </c>
      <c r="U1876" s="112">
        <v>341</v>
      </c>
      <c r="V1876" s="71">
        <v>402</v>
      </c>
      <c r="W1876" s="112">
        <v>154</v>
      </c>
      <c r="X1876" s="71">
        <v>449</v>
      </c>
      <c r="Y1876" s="58"/>
      <c r="Z1876" s="58"/>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v>1662</v>
      </c>
      <c r="I1877" s="71">
        <v>1899</v>
      </c>
      <c r="J1877" s="112">
        <v>2174</v>
      </c>
      <c r="K1877" s="71">
        <v>2324</v>
      </c>
      <c r="L1877" s="58"/>
      <c r="M1877" s="58"/>
      <c r="N1877" s="138">
        <v>13</v>
      </c>
      <c r="O1877" s="71">
        <v>125</v>
      </c>
      <c r="P1877" s="294">
        <v>183</v>
      </c>
      <c r="Q1877" s="390">
        <v>197</v>
      </c>
      <c r="R1877" s="71">
        <v>443</v>
      </c>
      <c r="S1877" s="95">
        <v>656</v>
      </c>
      <c r="T1877" s="71">
        <v>221</v>
      </c>
      <c r="U1877" s="112">
        <v>174</v>
      </c>
      <c r="V1877" s="71">
        <v>227</v>
      </c>
      <c r="W1877" s="112">
        <v>295</v>
      </c>
      <c r="X1877" s="71">
        <v>182</v>
      </c>
      <c r="Y1877" s="58"/>
      <c r="Z1877" s="58"/>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v>7700</v>
      </c>
      <c r="I1878" s="71">
        <v>8668</v>
      </c>
      <c r="J1878" s="112">
        <v>8822</v>
      </c>
      <c r="K1878" s="71">
        <v>9841</v>
      </c>
      <c r="L1878" s="58"/>
      <c r="M1878" s="58"/>
      <c r="N1878" s="138">
        <v>14</v>
      </c>
      <c r="O1878" s="71">
        <v>1084</v>
      </c>
      <c r="P1878" s="294">
        <v>1091</v>
      </c>
      <c r="Q1878" s="390">
        <v>977</v>
      </c>
      <c r="R1878" s="71">
        <v>1514</v>
      </c>
      <c r="S1878" s="95">
        <v>1659</v>
      </c>
      <c r="T1878" s="71">
        <v>1099</v>
      </c>
      <c r="U1878" s="112">
        <v>1522</v>
      </c>
      <c r="V1878" s="71">
        <v>1190</v>
      </c>
      <c r="W1878" s="112">
        <v>583</v>
      </c>
      <c r="X1878" s="71">
        <v>1164</v>
      </c>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v>10626</v>
      </c>
      <c r="I1879" s="71">
        <v>13064</v>
      </c>
      <c r="J1879" s="112">
        <v>14635</v>
      </c>
      <c r="K1879" s="71">
        <v>15537</v>
      </c>
      <c r="L1879" s="58"/>
      <c r="M1879" s="58"/>
      <c r="N1879" s="138">
        <v>15</v>
      </c>
      <c r="O1879" s="71">
        <v>1465</v>
      </c>
      <c r="P1879" s="294">
        <v>1619</v>
      </c>
      <c r="Q1879" s="390">
        <v>1012</v>
      </c>
      <c r="R1879" s="71">
        <v>1922</v>
      </c>
      <c r="S1879" s="95">
        <v>1647</v>
      </c>
      <c r="T1879" s="71">
        <v>1363</v>
      </c>
      <c r="U1879" s="112">
        <v>2225</v>
      </c>
      <c r="V1879" s="71">
        <v>2509</v>
      </c>
      <c r="W1879" s="112">
        <v>1612</v>
      </c>
      <c r="X1879" s="71">
        <v>1447</v>
      </c>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v>405</v>
      </c>
      <c r="I1880" s="71">
        <v>439</v>
      </c>
      <c r="J1880" s="112">
        <v>475</v>
      </c>
      <c r="K1880" s="71">
        <v>471</v>
      </c>
      <c r="L1880" s="58"/>
      <c r="M1880" s="58"/>
      <c r="N1880" s="138">
        <v>16</v>
      </c>
      <c r="O1880" s="71">
        <v>22</v>
      </c>
      <c r="P1880" s="294">
        <v>39</v>
      </c>
      <c r="Q1880" s="390">
        <v>9</v>
      </c>
      <c r="R1880" s="71">
        <v>109</v>
      </c>
      <c r="S1880" s="95">
        <v>29</v>
      </c>
      <c r="T1880" s="71">
        <v>131</v>
      </c>
      <c r="U1880" s="112">
        <v>90</v>
      </c>
      <c r="V1880" s="71">
        <v>39</v>
      </c>
      <c r="W1880" s="112">
        <v>38</v>
      </c>
      <c r="X1880" s="71">
        <v>30</v>
      </c>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v>308</v>
      </c>
      <c r="I1881" s="71">
        <v>370</v>
      </c>
      <c r="J1881" s="112">
        <v>563</v>
      </c>
      <c r="K1881" s="71">
        <v>598</v>
      </c>
      <c r="L1881" s="58"/>
      <c r="M1881" s="58"/>
      <c r="N1881" s="138">
        <v>17</v>
      </c>
      <c r="O1881" s="71">
        <v>17</v>
      </c>
      <c r="P1881" s="294">
        <v>52</v>
      </c>
      <c r="Q1881" s="390">
        <v>45</v>
      </c>
      <c r="R1881" s="71">
        <v>35</v>
      </c>
      <c r="S1881" s="95">
        <v>10</v>
      </c>
      <c r="T1881" s="71">
        <v>121</v>
      </c>
      <c r="U1881" s="112">
        <v>25</v>
      </c>
      <c r="V1881" s="71">
        <v>60</v>
      </c>
      <c r="W1881" s="112">
        <v>201</v>
      </c>
      <c r="X1881" s="71">
        <v>34</v>
      </c>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v>648</v>
      </c>
      <c r="I1882" s="71">
        <v>668</v>
      </c>
      <c r="J1882" s="112">
        <v>702</v>
      </c>
      <c r="K1882" s="71">
        <v>711</v>
      </c>
      <c r="L1882" s="58"/>
      <c r="M1882" s="58"/>
      <c r="N1882" s="138">
        <v>18</v>
      </c>
      <c r="O1882" s="71">
        <v>25</v>
      </c>
      <c r="P1882" s="294">
        <v>448</v>
      </c>
      <c r="Q1882" s="390">
        <v>16</v>
      </c>
      <c r="R1882" s="71">
        <v>27</v>
      </c>
      <c r="S1882" s="95">
        <v>34</v>
      </c>
      <c r="T1882" s="71">
        <v>64</v>
      </c>
      <c r="U1882" s="112">
        <v>43</v>
      </c>
      <c r="V1882" s="71">
        <v>51</v>
      </c>
      <c r="W1882" s="112">
        <v>36</v>
      </c>
      <c r="X1882" s="71">
        <v>16</v>
      </c>
      <c r="Y1882" s="58"/>
      <c r="Z1882" s="58"/>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v>1072</v>
      </c>
      <c r="I1883" s="71">
        <v>1111</v>
      </c>
      <c r="J1883" s="112">
        <v>1201</v>
      </c>
      <c r="K1883" s="71">
        <v>1284</v>
      </c>
      <c r="L1883" s="58"/>
      <c r="M1883" s="58"/>
      <c r="N1883" s="138">
        <v>19</v>
      </c>
      <c r="O1883" s="71">
        <v>223</v>
      </c>
      <c r="P1883" s="294">
        <v>43</v>
      </c>
      <c r="Q1883" s="390">
        <v>28</v>
      </c>
      <c r="R1883" s="71">
        <v>77</v>
      </c>
      <c r="S1883" s="95">
        <v>62</v>
      </c>
      <c r="T1883" s="71">
        <v>82</v>
      </c>
      <c r="U1883" s="112">
        <v>569</v>
      </c>
      <c r="V1883" s="71">
        <v>52</v>
      </c>
      <c r="W1883" s="112">
        <v>101</v>
      </c>
      <c r="X1883" s="71">
        <v>92</v>
      </c>
      <c r="Y1883" s="58"/>
      <c r="Z1883" s="58"/>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v>870</v>
      </c>
      <c r="I1884" s="71">
        <v>991</v>
      </c>
      <c r="J1884" s="112">
        <v>1118</v>
      </c>
      <c r="K1884" s="71">
        <v>1180</v>
      </c>
      <c r="L1884" s="58"/>
      <c r="M1884" s="58"/>
      <c r="N1884" s="138">
        <v>20</v>
      </c>
      <c r="O1884" s="71">
        <v>240</v>
      </c>
      <c r="P1884" s="294">
        <v>190</v>
      </c>
      <c r="Q1884" s="390">
        <v>131</v>
      </c>
      <c r="R1884" s="71">
        <v>52</v>
      </c>
      <c r="S1884" s="95">
        <v>103</v>
      </c>
      <c r="T1884" s="71">
        <v>57</v>
      </c>
      <c r="U1884" s="112">
        <v>110</v>
      </c>
      <c r="V1884" s="71">
        <v>126</v>
      </c>
      <c r="W1884" s="112">
        <v>134</v>
      </c>
      <c r="X1884" s="71">
        <v>64</v>
      </c>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v>1128</v>
      </c>
      <c r="I1885" s="71">
        <v>1188</v>
      </c>
      <c r="J1885" s="112">
        <v>1386</v>
      </c>
      <c r="K1885" s="71">
        <v>1494</v>
      </c>
      <c r="L1885" s="58"/>
      <c r="M1885" s="58"/>
      <c r="N1885" s="138">
        <v>21</v>
      </c>
      <c r="O1885" s="71">
        <v>163</v>
      </c>
      <c r="P1885" s="294">
        <v>149</v>
      </c>
      <c r="Q1885" s="390">
        <v>102</v>
      </c>
      <c r="R1885" s="71">
        <v>85</v>
      </c>
      <c r="S1885" s="95">
        <v>252</v>
      </c>
      <c r="T1885" s="71">
        <v>143</v>
      </c>
      <c r="U1885" s="112">
        <v>237</v>
      </c>
      <c r="V1885" s="71">
        <v>90</v>
      </c>
      <c r="W1885" s="112">
        <v>197</v>
      </c>
      <c r="X1885" s="71">
        <v>113</v>
      </c>
      <c r="Y1885" s="58"/>
      <c r="Z1885" s="58"/>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v>1518</v>
      </c>
      <c r="I1886" s="71">
        <v>1736</v>
      </c>
      <c r="J1886" s="112">
        <v>1901</v>
      </c>
      <c r="K1886" s="71">
        <v>2027</v>
      </c>
      <c r="L1886" s="58"/>
      <c r="M1886" s="58"/>
      <c r="N1886" s="138">
        <v>22</v>
      </c>
      <c r="O1886" s="71">
        <v>186</v>
      </c>
      <c r="P1886" s="294">
        <v>114</v>
      </c>
      <c r="Q1886" s="390">
        <v>187</v>
      </c>
      <c r="R1886" s="71">
        <v>604</v>
      </c>
      <c r="S1886" s="95">
        <v>197</v>
      </c>
      <c r="T1886" s="71">
        <v>260</v>
      </c>
      <c r="U1886" s="112">
        <v>137</v>
      </c>
      <c r="V1886" s="71">
        <v>224</v>
      </c>
      <c r="W1886" s="112">
        <v>163</v>
      </c>
      <c r="X1886" s="71">
        <v>127</v>
      </c>
      <c r="Y1886" s="58"/>
      <c r="Z1886" s="58"/>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v>9320</v>
      </c>
      <c r="I1887" s="71">
        <v>10470</v>
      </c>
      <c r="J1887" s="112">
        <v>12289</v>
      </c>
      <c r="K1887" s="71">
        <v>13522</v>
      </c>
      <c r="L1887" s="58"/>
      <c r="M1887" s="58"/>
      <c r="N1887" s="138">
        <v>23</v>
      </c>
      <c r="O1887" s="71">
        <v>1967</v>
      </c>
      <c r="P1887" s="294">
        <v>1249</v>
      </c>
      <c r="Q1887" s="390">
        <v>1105</v>
      </c>
      <c r="R1887" s="71">
        <v>1328</v>
      </c>
      <c r="S1887" s="95">
        <v>1337</v>
      </c>
      <c r="T1887" s="71">
        <v>1523</v>
      </c>
      <c r="U1887" s="112">
        <v>2031</v>
      </c>
      <c r="V1887" s="71">
        <v>1578</v>
      </c>
      <c r="W1887" s="112">
        <v>2078</v>
      </c>
      <c r="X1887" s="71">
        <v>1661</v>
      </c>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v>3290</v>
      </c>
      <c r="I1888" s="71">
        <v>3473</v>
      </c>
      <c r="J1888" s="112">
        <v>2986</v>
      </c>
      <c r="K1888" s="71">
        <v>3360</v>
      </c>
      <c r="L1888" s="58"/>
      <c r="M1888" s="58"/>
      <c r="N1888" s="138">
        <v>24</v>
      </c>
      <c r="O1888" s="71">
        <v>322</v>
      </c>
      <c r="P1888" s="294">
        <v>453</v>
      </c>
      <c r="Q1888" s="390">
        <v>190</v>
      </c>
      <c r="R1888" s="71">
        <v>109</v>
      </c>
      <c r="S1888" s="95">
        <v>90</v>
      </c>
      <c r="T1888" s="71">
        <v>501</v>
      </c>
      <c r="U1888" s="112">
        <v>1750</v>
      </c>
      <c r="V1888" s="71">
        <v>237</v>
      </c>
      <c r="W1888" s="112">
        <v>110</v>
      </c>
      <c r="X1888" s="71">
        <v>380</v>
      </c>
      <c r="Y1888" s="58"/>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6659</v>
      </c>
      <c r="C1889" s="62">
        <f t="shared" si="76"/>
        <v>12817</v>
      </c>
      <c r="D1889" s="350">
        <f t="shared" si="76"/>
        <v>17170</v>
      </c>
      <c r="E1889" s="62">
        <f t="shared" si="76"/>
        <v>23942</v>
      </c>
      <c r="F1889" s="62">
        <f t="shared" si="76"/>
        <v>29689</v>
      </c>
      <c r="G1889" s="62">
        <f t="shared" si="76"/>
        <v>35149</v>
      </c>
      <c r="H1889" s="62">
        <f t="shared" ref="H1889:M1889" si="77">SUM(H1865:H1888)</f>
        <v>44185</v>
      </c>
      <c r="I1889" s="62">
        <f t="shared" si="77"/>
        <v>50768</v>
      </c>
      <c r="J1889" s="62">
        <f t="shared" si="77"/>
        <v>55392</v>
      </c>
      <c r="K1889" s="62">
        <f t="shared" si="77"/>
        <v>60727</v>
      </c>
      <c r="L1889" s="62">
        <f t="shared" si="77"/>
        <v>0</v>
      </c>
      <c r="M1889" s="62">
        <f t="shared" si="77"/>
        <v>0</v>
      </c>
      <c r="N1889" s="72" t="s">
        <v>2</v>
      </c>
      <c r="O1889" s="62">
        <f t="shared" ref="O1889:T1889" si="78">SUM(O1865:O1888)</f>
        <v>6659</v>
      </c>
      <c r="P1889" s="62">
        <f t="shared" si="78"/>
        <v>6448</v>
      </c>
      <c r="Q1889" s="62">
        <f t="shared" si="78"/>
        <v>4821</v>
      </c>
      <c r="R1889" s="62">
        <f t="shared" si="78"/>
        <v>7196</v>
      </c>
      <c r="S1889" s="62">
        <f t="shared" si="78"/>
        <v>6629</v>
      </c>
      <c r="T1889" s="62">
        <f t="shared" si="78"/>
        <v>6248</v>
      </c>
      <c r="U1889" s="62">
        <f t="shared" ref="U1889:Z1889" si="79">SUM(U1865:U1888)</f>
        <v>10292</v>
      </c>
      <c r="V1889" s="62">
        <f t="shared" si="79"/>
        <v>7522</v>
      </c>
      <c r="W1889" s="62">
        <f t="shared" si="79"/>
        <v>6067</v>
      </c>
      <c r="X1889" s="62">
        <f t="shared" si="79"/>
        <v>6570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279</v>
      </c>
      <c r="C1895" s="294">
        <v>632</v>
      </c>
      <c r="D1895" s="71">
        <v>4045</v>
      </c>
      <c r="E1895" s="297">
        <v>4447</v>
      </c>
      <c r="F1895" s="70">
        <v>4820</v>
      </c>
      <c r="G1895" s="297">
        <v>9171</v>
      </c>
      <c r="H1895" s="295">
        <v>9518</v>
      </c>
      <c r="I1895" s="71">
        <v>9838</v>
      </c>
      <c r="J1895" s="295">
        <v>10250</v>
      </c>
      <c r="K1895" s="297">
        <v>10941</v>
      </c>
      <c r="L1895" s="58"/>
      <c r="M1895" s="58"/>
      <c r="N1895" s="140">
        <v>1</v>
      </c>
      <c r="O1895" s="297">
        <v>279</v>
      </c>
      <c r="P1895" s="294">
        <v>355</v>
      </c>
      <c r="Q1895" s="294">
        <v>3420</v>
      </c>
      <c r="R1895" s="297">
        <v>366</v>
      </c>
      <c r="S1895" s="70">
        <v>367</v>
      </c>
      <c r="T1895" s="297">
        <v>4338</v>
      </c>
      <c r="U1895" s="295">
        <v>345</v>
      </c>
      <c r="V1895" s="71">
        <v>323</v>
      </c>
      <c r="W1895" s="295">
        <v>390</v>
      </c>
      <c r="X1895" s="297">
        <v>688</v>
      </c>
      <c r="Y1895" s="58"/>
      <c r="Z1895" s="58"/>
      <c r="AA1895" s="65">
        <v>1</v>
      </c>
    </row>
    <row r="1896" spans="1:35" x14ac:dyDescent="0.2">
      <c r="A1896" s="140">
        <v>2</v>
      </c>
      <c r="B1896" s="294">
        <v>434</v>
      </c>
      <c r="C1896" s="294">
        <v>790</v>
      </c>
      <c r="D1896" s="71">
        <v>1177</v>
      </c>
      <c r="E1896" s="71">
        <v>1517</v>
      </c>
      <c r="F1896" s="95">
        <v>1950</v>
      </c>
      <c r="G1896" s="71">
        <v>2324</v>
      </c>
      <c r="H1896" s="112">
        <v>2600</v>
      </c>
      <c r="I1896" s="71">
        <v>2967</v>
      </c>
      <c r="J1896" s="112">
        <v>3325</v>
      </c>
      <c r="K1896" s="71">
        <v>3788</v>
      </c>
      <c r="L1896" s="58"/>
      <c r="M1896" s="58"/>
      <c r="N1896" s="140">
        <v>2</v>
      </c>
      <c r="O1896" s="71">
        <v>434</v>
      </c>
      <c r="P1896" s="294">
        <v>388</v>
      </c>
      <c r="Q1896" s="294">
        <v>429</v>
      </c>
      <c r="R1896" s="71">
        <v>347</v>
      </c>
      <c r="S1896" s="95">
        <v>447</v>
      </c>
      <c r="T1896" s="71">
        <v>389</v>
      </c>
      <c r="U1896" s="112">
        <v>311</v>
      </c>
      <c r="V1896" s="71">
        <v>375</v>
      </c>
      <c r="W1896" s="112">
        <v>405</v>
      </c>
      <c r="X1896" s="71">
        <v>483</v>
      </c>
      <c r="Y1896" s="58"/>
      <c r="Z1896" s="58"/>
      <c r="AA1896" s="65">
        <v>2</v>
      </c>
    </row>
    <row r="1897" spans="1:35" x14ac:dyDescent="0.2">
      <c r="A1897" s="140">
        <v>3</v>
      </c>
      <c r="B1897" s="294">
        <v>122</v>
      </c>
      <c r="C1897" s="294">
        <v>230</v>
      </c>
      <c r="D1897" s="71">
        <v>351</v>
      </c>
      <c r="E1897" s="71">
        <v>489</v>
      </c>
      <c r="F1897" s="95">
        <v>600</v>
      </c>
      <c r="G1897" s="71">
        <v>697</v>
      </c>
      <c r="H1897" s="112">
        <v>776</v>
      </c>
      <c r="I1897" s="71">
        <v>893</v>
      </c>
      <c r="J1897" s="112">
        <v>1034</v>
      </c>
      <c r="K1897" s="71">
        <v>1152</v>
      </c>
      <c r="L1897" s="58"/>
      <c r="M1897" s="58"/>
      <c r="N1897" s="140">
        <v>3</v>
      </c>
      <c r="O1897" s="71">
        <v>122</v>
      </c>
      <c r="P1897" s="294">
        <v>113</v>
      </c>
      <c r="Q1897" s="294">
        <v>119</v>
      </c>
      <c r="R1897" s="71">
        <v>138</v>
      </c>
      <c r="S1897" s="95">
        <v>120</v>
      </c>
      <c r="T1897" s="71">
        <v>99</v>
      </c>
      <c r="U1897" s="112">
        <v>79</v>
      </c>
      <c r="V1897" s="71">
        <v>125</v>
      </c>
      <c r="W1897" s="112">
        <v>144</v>
      </c>
      <c r="X1897" s="71">
        <v>116</v>
      </c>
      <c r="Y1897" s="58"/>
      <c r="Z1897" s="58"/>
      <c r="AA1897" s="65">
        <v>3</v>
      </c>
    </row>
    <row r="1898" spans="1:35" x14ac:dyDescent="0.2">
      <c r="A1898" s="140">
        <v>4</v>
      </c>
      <c r="B1898" s="294">
        <v>366</v>
      </c>
      <c r="C1898" s="294">
        <v>800</v>
      </c>
      <c r="D1898" s="71">
        <v>2356</v>
      </c>
      <c r="E1898" s="71">
        <v>2696</v>
      </c>
      <c r="F1898" s="95">
        <v>3093</v>
      </c>
      <c r="G1898" s="71">
        <v>3405</v>
      </c>
      <c r="H1898" s="112">
        <v>3732</v>
      </c>
      <c r="I1898" s="71">
        <v>4175</v>
      </c>
      <c r="J1898" s="112">
        <v>4510</v>
      </c>
      <c r="K1898" s="71">
        <v>5057</v>
      </c>
      <c r="L1898" s="58"/>
      <c r="M1898" s="58"/>
      <c r="N1898" s="140">
        <v>4</v>
      </c>
      <c r="O1898" s="71">
        <v>366</v>
      </c>
      <c r="P1898" s="294">
        <v>457</v>
      </c>
      <c r="Q1898" s="294">
        <v>1501</v>
      </c>
      <c r="R1898" s="71">
        <v>407</v>
      </c>
      <c r="S1898" s="95">
        <v>398</v>
      </c>
      <c r="T1898" s="71">
        <v>300</v>
      </c>
      <c r="U1898" s="112">
        <v>322</v>
      </c>
      <c r="V1898" s="71">
        <v>441</v>
      </c>
      <c r="W1898" s="112">
        <v>334</v>
      </c>
      <c r="X1898" s="71">
        <v>542</v>
      </c>
      <c r="Y1898" s="58"/>
      <c r="Z1898" s="58"/>
      <c r="AA1898" s="65">
        <v>4</v>
      </c>
    </row>
    <row r="1899" spans="1:35" x14ac:dyDescent="0.2">
      <c r="A1899" s="140">
        <v>5</v>
      </c>
      <c r="B1899" s="294">
        <v>156</v>
      </c>
      <c r="C1899" s="294">
        <v>400</v>
      </c>
      <c r="D1899" s="71">
        <v>631</v>
      </c>
      <c r="E1899" s="71">
        <v>925</v>
      </c>
      <c r="F1899" s="95">
        <v>1127</v>
      </c>
      <c r="G1899" s="71">
        <v>1478</v>
      </c>
      <c r="H1899" s="112">
        <v>1694</v>
      </c>
      <c r="I1899" s="71">
        <v>2075</v>
      </c>
      <c r="J1899" s="112">
        <v>2387</v>
      </c>
      <c r="K1899" s="71">
        <v>2756</v>
      </c>
      <c r="L1899" s="58"/>
      <c r="M1899" s="58"/>
      <c r="N1899" s="140">
        <v>5</v>
      </c>
      <c r="O1899" s="71">
        <v>156</v>
      </c>
      <c r="P1899" s="294">
        <v>233</v>
      </c>
      <c r="Q1899" s="294">
        <v>210</v>
      </c>
      <c r="R1899" s="71">
        <v>279</v>
      </c>
      <c r="S1899" s="95">
        <v>206</v>
      </c>
      <c r="T1899" s="71">
        <v>313</v>
      </c>
      <c r="U1899" s="112">
        <v>220</v>
      </c>
      <c r="V1899" s="71">
        <v>366</v>
      </c>
      <c r="W1899" s="112">
        <v>302</v>
      </c>
      <c r="X1899" s="71">
        <v>388</v>
      </c>
      <c r="Y1899" s="58"/>
      <c r="Z1899" s="58"/>
      <c r="AA1899" s="65">
        <v>5</v>
      </c>
    </row>
    <row r="1900" spans="1:35" x14ac:dyDescent="0.2">
      <c r="A1900" s="140">
        <v>6</v>
      </c>
      <c r="B1900" s="294">
        <v>43</v>
      </c>
      <c r="C1900" s="294">
        <v>264</v>
      </c>
      <c r="D1900" s="71">
        <v>339</v>
      </c>
      <c r="E1900" s="71">
        <v>596</v>
      </c>
      <c r="F1900" s="95">
        <v>621</v>
      </c>
      <c r="G1900" s="71">
        <v>721</v>
      </c>
      <c r="H1900" s="112">
        <v>1152</v>
      </c>
      <c r="I1900" s="71">
        <v>1247</v>
      </c>
      <c r="J1900" s="112">
        <v>1256</v>
      </c>
      <c r="K1900" s="71">
        <v>1463</v>
      </c>
      <c r="L1900" s="58"/>
      <c r="M1900" s="58"/>
      <c r="N1900" s="140">
        <v>6</v>
      </c>
      <c r="O1900" s="71">
        <v>43</v>
      </c>
      <c r="P1900" s="294">
        <v>222</v>
      </c>
      <c r="Q1900" s="294">
        <v>75</v>
      </c>
      <c r="R1900" s="71">
        <v>257</v>
      </c>
      <c r="S1900" s="95">
        <v>26</v>
      </c>
      <c r="T1900" s="71">
        <v>102</v>
      </c>
      <c r="U1900" s="112">
        <v>483</v>
      </c>
      <c r="V1900" s="71">
        <v>95</v>
      </c>
      <c r="W1900" s="112">
        <v>32</v>
      </c>
      <c r="X1900" s="71">
        <v>207</v>
      </c>
      <c r="Y1900" s="58"/>
      <c r="Z1900" s="58"/>
      <c r="AA1900" s="65">
        <v>6</v>
      </c>
    </row>
    <row r="1901" spans="1:35" x14ac:dyDescent="0.2">
      <c r="A1901" s="140">
        <v>7</v>
      </c>
      <c r="B1901" s="294">
        <v>249</v>
      </c>
      <c r="C1901" s="294">
        <v>367</v>
      </c>
      <c r="D1901" s="71">
        <v>562</v>
      </c>
      <c r="E1901" s="71">
        <v>712</v>
      </c>
      <c r="F1901" s="95">
        <v>820</v>
      </c>
      <c r="G1901" s="71">
        <v>968</v>
      </c>
      <c r="H1901" s="112">
        <v>1031</v>
      </c>
      <c r="I1901" s="71">
        <v>1122</v>
      </c>
      <c r="J1901" s="112">
        <v>1254</v>
      </c>
      <c r="K1901" s="71">
        <v>1355</v>
      </c>
      <c r="L1901" s="58"/>
      <c r="M1901" s="58"/>
      <c r="N1901" s="140">
        <v>7</v>
      </c>
      <c r="O1901" s="71">
        <v>249</v>
      </c>
      <c r="P1901" s="294">
        <v>118</v>
      </c>
      <c r="Q1901" s="294">
        <v>196</v>
      </c>
      <c r="R1901" s="71">
        <v>150</v>
      </c>
      <c r="S1901" s="95">
        <v>113</v>
      </c>
      <c r="T1901" s="71">
        <v>149</v>
      </c>
      <c r="U1901" s="112">
        <v>64</v>
      </c>
      <c r="V1901" s="71">
        <v>93</v>
      </c>
      <c r="W1901" s="112">
        <v>134</v>
      </c>
      <c r="X1901" s="71">
        <v>101</v>
      </c>
      <c r="Y1901" s="58"/>
      <c r="Z1901" s="58"/>
      <c r="AA1901" s="65">
        <v>7</v>
      </c>
    </row>
    <row r="1902" spans="1:35" x14ac:dyDescent="0.2">
      <c r="A1902" s="140">
        <v>8</v>
      </c>
      <c r="B1902" s="294">
        <v>1175</v>
      </c>
      <c r="C1902" s="294">
        <v>2289</v>
      </c>
      <c r="D1902" s="71">
        <v>3835</v>
      </c>
      <c r="E1902" s="71">
        <v>5336</v>
      </c>
      <c r="F1902" s="95">
        <v>6691</v>
      </c>
      <c r="G1902" s="71">
        <v>8239</v>
      </c>
      <c r="H1902" s="112">
        <v>9450</v>
      </c>
      <c r="I1902" s="71">
        <v>10974</v>
      </c>
      <c r="J1902" s="112">
        <v>12430</v>
      </c>
      <c r="K1902" s="71">
        <v>14122</v>
      </c>
      <c r="L1902" s="58"/>
      <c r="M1902" s="58"/>
      <c r="N1902" s="140">
        <v>8</v>
      </c>
      <c r="O1902" s="71">
        <v>1175</v>
      </c>
      <c r="P1902" s="294">
        <v>1116</v>
      </c>
      <c r="Q1902" s="294">
        <v>1547</v>
      </c>
      <c r="R1902" s="71">
        <v>1503</v>
      </c>
      <c r="S1902" s="95">
        <v>1356</v>
      </c>
      <c r="T1902" s="71">
        <v>1550</v>
      </c>
      <c r="U1902" s="112">
        <v>1211</v>
      </c>
      <c r="V1902" s="71">
        <v>1526</v>
      </c>
      <c r="W1902" s="112">
        <v>1461</v>
      </c>
      <c r="X1902" s="71">
        <v>1692</v>
      </c>
      <c r="Y1902" s="58"/>
      <c r="Z1902" s="58"/>
      <c r="AA1902" s="65">
        <v>8</v>
      </c>
    </row>
    <row r="1903" spans="1:35" x14ac:dyDescent="0.2">
      <c r="A1903" s="140">
        <v>9</v>
      </c>
      <c r="B1903" s="294">
        <v>556</v>
      </c>
      <c r="C1903" s="294">
        <v>900</v>
      </c>
      <c r="D1903" s="71">
        <v>1157</v>
      </c>
      <c r="E1903" s="71">
        <v>1414</v>
      </c>
      <c r="F1903" s="95">
        <v>1709</v>
      </c>
      <c r="G1903" s="71">
        <v>2273</v>
      </c>
      <c r="H1903" s="112">
        <v>2613</v>
      </c>
      <c r="I1903" s="71">
        <v>2767</v>
      </c>
      <c r="J1903" s="112">
        <v>3036</v>
      </c>
      <c r="K1903" s="71">
        <v>3617</v>
      </c>
      <c r="L1903" s="58"/>
      <c r="M1903" s="58"/>
      <c r="N1903" s="140">
        <v>9</v>
      </c>
      <c r="O1903" s="71">
        <v>556</v>
      </c>
      <c r="P1903" s="294">
        <v>344</v>
      </c>
      <c r="Q1903" s="294">
        <v>263</v>
      </c>
      <c r="R1903" s="71">
        <v>260</v>
      </c>
      <c r="S1903" s="95">
        <v>306</v>
      </c>
      <c r="T1903" s="71">
        <v>567</v>
      </c>
      <c r="U1903" s="112">
        <v>347</v>
      </c>
      <c r="V1903" s="71">
        <v>224</v>
      </c>
      <c r="W1903" s="112">
        <v>277</v>
      </c>
      <c r="X1903" s="71">
        <v>587</v>
      </c>
      <c r="Y1903" s="58"/>
      <c r="Z1903" s="58"/>
      <c r="AA1903" s="65">
        <v>9</v>
      </c>
    </row>
    <row r="1904" spans="1:35" x14ac:dyDescent="0.2">
      <c r="A1904" s="140">
        <v>10</v>
      </c>
      <c r="B1904" s="294">
        <v>346</v>
      </c>
      <c r="C1904" s="294">
        <v>689</v>
      </c>
      <c r="D1904" s="71">
        <v>995</v>
      </c>
      <c r="E1904" s="71">
        <v>1331</v>
      </c>
      <c r="F1904" s="95">
        <v>1611</v>
      </c>
      <c r="G1904" s="71">
        <v>1895</v>
      </c>
      <c r="H1904" s="112">
        <v>2342</v>
      </c>
      <c r="I1904" s="71">
        <v>2753</v>
      </c>
      <c r="J1904" s="112">
        <v>3082</v>
      </c>
      <c r="K1904" s="71">
        <v>3423</v>
      </c>
      <c r="L1904" s="58"/>
      <c r="M1904" s="58"/>
      <c r="N1904" s="140">
        <v>10</v>
      </c>
      <c r="O1904" s="71">
        <v>346</v>
      </c>
      <c r="P1904" s="294">
        <v>350</v>
      </c>
      <c r="Q1904" s="294">
        <v>315</v>
      </c>
      <c r="R1904" s="71">
        <v>347</v>
      </c>
      <c r="S1904" s="95">
        <v>288</v>
      </c>
      <c r="T1904" s="71">
        <v>324</v>
      </c>
      <c r="U1904" s="112">
        <v>454</v>
      </c>
      <c r="V1904" s="71">
        <v>439</v>
      </c>
      <c r="W1904" s="112">
        <v>349</v>
      </c>
      <c r="X1904" s="71">
        <v>369</v>
      </c>
      <c r="Y1904" s="58"/>
      <c r="Z1904" s="58"/>
      <c r="AA1904" s="65">
        <v>10</v>
      </c>
    </row>
    <row r="1905" spans="1:27" x14ac:dyDescent="0.2">
      <c r="A1905" s="140">
        <v>11</v>
      </c>
      <c r="B1905" s="294">
        <v>141</v>
      </c>
      <c r="C1905" s="294">
        <v>841</v>
      </c>
      <c r="D1905" s="71">
        <v>984</v>
      </c>
      <c r="E1905" s="71">
        <v>2024</v>
      </c>
      <c r="F1905" s="95">
        <v>2204</v>
      </c>
      <c r="G1905" s="71">
        <v>2311</v>
      </c>
      <c r="H1905" s="112">
        <v>3196</v>
      </c>
      <c r="I1905" s="71">
        <v>3274</v>
      </c>
      <c r="J1905" s="112">
        <v>4179</v>
      </c>
      <c r="K1905" s="71">
        <v>4255</v>
      </c>
      <c r="L1905" s="58"/>
      <c r="M1905" s="58"/>
      <c r="N1905" s="140">
        <v>11</v>
      </c>
      <c r="O1905" s="71">
        <v>141</v>
      </c>
      <c r="P1905" s="294">
        <v>703</v>
      </c>
      <c r="Q1905" s="294">
        <v>144</v>
      </c>
      <c r="R1905" s="71">
        <v>1041</v>
      </c>
      <c r="S1905" s="95">
        <v>181</v>
      </c>
      <c r="T1905" s="71">
        <v>111</v>
      </c>
      <c r="U1905" s="112">
        <v>887</v>
      </c>
      <c r="V1905" s="71">
        <v>80</v>
      </c>
      <c r="W1905" s="112">
        <v>911</v>
      </c>
      <c r="X1905" s="71">
        <v>76</v>
      </c>
      <c r="Y1905" s="58"/>
      <c r="Z1905" s="58"/>
      <c r="AA1905" s="65">
        <v>11</v>
      </c>
    </row>
    <row r="1906" spans="1:27" x14ac:dyDescent="0.2">
      <c r="A1906" s="140">
        <v>12</v>
      </c>
      <c r="B1906" s="294">
        <v>1518</v>
      </c>
      <c r="C1906" s="294">
        <v>2968</v>
      </c>
      <c r="D1906" s="71">
        <v>5213</v>
      </c>
      <c r="E1906" s="71">
        <v>6721</v>
      </c>
      <c r="F1906" s="95">
        <v>9307</v>
      </c>
      <c r="G1906" s="71">
        <v>11144</v>
      </c>
      <c r="H1906" s="112">
        <v>12187</v>
      </c>
      <c r="I1906" s="71">
        <v>14231</v>
      </c>
      <c r="J1906" s="112">
        <v>16771</v>
      </c>
      <c r="K1906" s="71">
        <v>19888</v>
      </c>
      <c r="L1906" s="58"/>
      <c r="M1906" s="58"/>
      <c r="N1906" s="140">
        <v>12</v>
      </c>
      <c r="O1906" s="71">
        <v>1518</v>
      </c>
      <c r="P1906" s="294">
        <v>1456</v>
      </c>
      <c r="Q1906" s="294">
        <v>2246</v>
      </c>
      <c r="R1906" s="71">
        <v>1515</v>
      </c>
      <c r="S1906" s="95">
        <v>2589</v>
      </c>
      <c r="T1906" s="71">
        <v>1840</v>
      </c>
      <c r="U1906" s="112">
        <v>2102</v>
      </c>
      <c r="V1906" s="71">
        <v>2118</v>
      </c>
      <c r="W1906" s="112">
        <v>2582</v>
      </c>
      <c r="X1906" s="71">
        <v>3126</v>
      </c>
      <c r="Y1906" s="58"/>
      <c r="Z1906" s="58"/>
      <c r="AA1906" s="65">
        <v>12</v>
      </c>
    </row>
    <row r="1907" spans="1:27" x14ac:dyDescent="0.2">
      <c r="A1907" s="140">
        <v>13</v>
      </c>
      <c r="B1907" s="294">
        <v>519</v>
      </c>
      <c r="C1907" s="294">
        <v>1060</v>
      </c>
      <c r="D1907" s="71">
        <v>1699</v>
      </c>
      <c r="E1907" s="71">
        <v>2502</v>
      </c>
      <c r="F1907" s="95">
        <v>3570</v>
      </c>
      <c r="G1907" s="71">
        <v>3976</v>
      </c>
      <c r="H1907" s="112">
        <v>4397</v>
      </c>
      <c r="I1907" s="71">
        <v>5144</v>
      </c>
      <c r="J1907" s="112">
        <v>5899</v>
      </c>
      <c r="K1907" s="71">
        <v>6548</v>
      </c>
      <c r="L1907" s="58"/>
      <c r="M1907" s="58"/>
      <c r="N1907" s="140">
        <v>13</v>
      </c>
      <c r="O1907" s="71">
        <v>519</v>
      </c>
      <c r="P1907" s="294">
        <v>544</v>
      </c>
      <c r="Q1907" s="294">
        <v>632</v>
      </c>
      <c r="R1907" s="71">
        <v>823</v>
      </c>
      <c r="S1907" s="95">
        <v>1078</v>
      </c>
      <c r="T1907" s="71">
        <v>601</v>
      </c>
      <c r="U1907" s="112">
        <v>539</v>
      </c>
      <c r="V1907" s="71">
        <v>751</v>
      </c>
      <c r="W1907" s="112">
        <v>787</v>
      </c>
      <c r="X1907" s="71">
        <v>672</v>
      </c>
      <c r="Y1907" s="58"/>
      <c r="Z1907" s="58"/>
      <c r="AA1907" s="65">
        <v>13</v>
      </c>
    </row>
    <row r="1908" spans="1:27" x14ac:dyDescent="0.2">
      <c r="A1908" s="140">
        <v>14</v>
      </c>
      <c r="B1908" s="294">
        <v>1626</v>
      </c>
      <c r="C1908" s="294">
        <v>3283</v>
      </c>
      <c r="D1908" s="71">
        <v>4810</v>
      </c>
      <c r="E1908" s="71">
        <v>7108</v>
      </c>
      <c r="F1908" s="95">
        <v>9065</v>
      </c>
      <c r="G1908" s="71">
        <v>10245</v>
      </c>
      <c r="H1908" s="112">
        <v>12159</v>
      </c>
      <c r="I1908" s="71">
        <v>13672</v>
      </c>
      <c r="J1908" s="112">
        <v>14744</v>
      </c>
      <c r="K1908" s="71">
        <v>16557</v>
      </c>
      <c r="L1908" s="58"/>
      <c r="M1908" s="58"/>
      <c r="N1908" s="140">
        <v>14</v>
      </c>
      <c r="O1908" s="71">
        <v>1626</v>
      </c>
      <c r="P1908" s="294">
        <v>1743</v>
      </c>
      <c r="Q1908" s="294">
        <v>1641</v>
      </c>
      <c r="R1908" s="71">
        <v>2424</v>
      </c>
      <c r="S1908" s="95">
        <v>2480</v>
      </c>
      <c r="T1908" s="71">
        <v>1662</v>
      </c>
      <c r="U1908" s="112">
        <v>2135</v>
      </c>
      <c r="V1908" s="71">
        <v>1778</v>
      </c>
      <c r="W1908" s="112">
        <v>1536</v>
      </c>
      <c r="X1908" s="71">
        <v>2015</v>
      </c>
      <c r="Y1908" s="58"/>
      <c r="Z1908" s="58"/>
      <c r="AA1908" s="65">
        <v>14</v>
      </c>
    </row>
    <row r="1909" spans="1:27" x14ac:dyDescent="0.2">
      <c r="A1909" s="140">
        <v>15</v>
      </c>
      <c r="B1909" s="294">
        <v>2132</v>
      </c>
      <c r="C1909" s="294">
        <v>4435</v>
      </c>
      <c r="D1909" s="71">
        <v>6139</v>
      </c>
      <c r="E1909" s="71">
        <v>8781</v>
      </c>
      <c r="F1909" s="95">
        <v>10840</v>
      </c>
      <c r="G1909" s="71">
        <v>12702</v>
      </c>
      <c r="H1909" s="112">
        <v>15592</v>
      </c>
      <c r="I1909" s="71">
        <v>18772</v>
      </c>
      <c r="J1909" s="112">
        <v>21170</v>
      </c>
      <c r="K1909" s="71">
        <v>22953</v>
      </c>
      <c r="L1909" s="58"/>
      <c r="M1909" s="58"/>
      <c r="N1909" s="140">
        <v>15</v>
      </c>
      <c r="O1909" s="71">
        <v>2132</v>
      </c>
      <c r="P1909" s="294">
        <v>2390</v>
      </c>
      <c r="Q1909" s="294">
        <v>1818</v>
      </c>
      <c r="R1909" s="71">
        <v>2833</v>
      </c>
      <c r="S1909" s="95">
        <v>2501</v>
      </c>
      <c r="T1909" s="71">
        <v>2035</v>
      </c>
      <c r="U1909" s="112">
        <v>2973</v>
      </c>
      <c r="V1909" s="71">
        <v>3257</v>
      </c>
      <c r="W1909" s="112">
        <v>2487</v>
      </c>
      <c r="X1909" s="71">
        <v>2356</v>
      </c>
      <c r="Y1909" s="58"/>
      <c r="Z1909" s="58"/>
      <c r="AA1909" s="65">
        <v>15</v>
      </c>
    </row>
    <row r="1910" spans="1:27" x14ac:dyDescent="0.2">
      <c r="A1910" s="140">
        <v>16</v>
      </c>
      <c r="B1910" s="294">
        <v>239</v>
      </c>
      <c r="C1910" s="294">
        <v>504</v>
      </c>
      <c r="D1910" s="71">
        <v>728</v>
      </c>
      <c r="E1910" s="71">
        <v>1017</v>
      </c>
      <c r="F1910" s="95">
        <v>1253</v>
      </c>
      <c r="G1910" s="71">
        <v>1581</v>
      </c>
      <c r="H1910" s="112">
        <v>1932</v>
      </c>
      <c r="I1910" s="71">
        <v>2079</v>
      </c>
      <c r="J1910" s="112">
        <v>2301</v>
      </c>
      <c r="K1910" s="71">
        <v>2472</v>
      </c>
      <c r="L1910" s="58"/>
      <c r="M1910" s="58"/>
      <c r="N1910" s="140">
        <v>16</v>
      </c>
      <c r="O1910" s="71">
        <v>239</v>
      </c>
      <c r="P1910" s="294">
        <v>272</v>
      </c>
      <c r="Q1910" s="294">
        <v>241</v>
      </c>
      <c r="R1910" s="71">
        <v>336</v>
      </c>
      <c r="S1910" s="95">
        <v>260</v>
      </c>
      <c r="T1910" s="71">
        <v>364</v>
      </c>
      <c r="U1910" s="112">
        <v>353</v>
      </c>
      <c r="V1910" s="71">
        <v>152</v>
      </c>
      <c r="W1910" s="112">
        <v>228</v>
      </c>
      <c r="X1910" s="71">
        <v>232</v>
      </c>
      <c r="Y1910" s="58"/>
      <c r="Z1910" s="58"/>
      <c r="AA1910" s="65">
        <v>16</v>
      </c>
    </row>
    <row r="1911" spans="1:27" x14ac:dyDescent="0.2">
      <c r="A1911" s="140">
        <v>17</v>
      </c>
      <c r="B1911" s="294">
        <v>468</v>
      </c>
      <c r="C1911" s="294">
        <v>808</v>
      </c>
      <c r="D1911" s="71">
        <v>1410</v>
      </c>
      <c r="E1911" s="71">
        <v>1791</v>
      </c>
      <c r="F1911" s="95">
        <v>2184</v>
      </c>
      <c r="G1911" s="71">
        <v>2626</v>
      </c>
      <c r="H1911" s="112">
        <v>2957</v>
      </c>
      <c r="I1911" s="71">
        <v>3688</v>
      </c>
      <c r="J1911" s="112">
        <v>4286</v>
      </c>
      <c r="K1911" s="71">
        <v>4645</v>
      </c>
      <c r="L1911" s="58"/>
      <c r="M1911" s="58"/>
      <c r="N1911" s="140">
        <v>17</v>
      </c>
      <c r="O1911" s="71">
        <v>468</v>
      </c>
      <c r="P1911" s="294">
        <v>281</v>
      </c>
      <c r="Q1911" s="294">
        <v>437</v>
      </c>
      <c r="R1911" s="71">
        <v>368</v>
      </c>
      <c r="S1911" s="95">
        <v>400</v>
      </c>
      <c r="T1911" s="71">
        <v>443</v>
      </c>
      <c r="U1911" s="112">
        <v>330</v>
      </c>
      <c r="V1911" s="71">
        <v>734</v>
      </c>
      <c r="W1911" s="112">
        <v>613</v>
      </c>
      <c r="X1911" s="71">
        <v>359</v>
      </c>
      <c r="Y1911" s="58"/>
      <c r="Z1911" s="58"/>
      <c r="AA1911" s="65">
        <v>17</v>
      </c>
    </row>
    <row r="1912" spans="1:27" x14ac:dyDescent="0.2">
      <c r="A1912" s="140">
        <v>18</v>
      </c>
      <c r="B1912" s="294">
        <v>346</v>
      </c>
      <c r="C1912" s="294">
        <v>1205</v>
      </c>
      <c r="D1912" s="71">
        <v>1695</v>
      </c>
      <c r="E1912" s="71">
        <v>2088</v>
      </c>
      <c r="F1912" s="95">
        <v>2523</v>
      </c>
      <c r="G1912" s="71">
        <v>3077</v>
      </c>
      <c r="H1912" s="112">
        <v>3564</v>
      </c>
      <c r="I1912" s="71">
        <v>3967</v>
      </c>
      <c r="J1912" s="112">
        <v>4250</v>
      </c>
      <c r="K1912" s="71">
        <v>5036</v>
      </c>
      <c r="L1912" s="58"/>
      <c r="M1912" s="58"/>
      <c r="N1912" s="140">
        <v>18</v>
      </c>
      <c r="O1912" s="71">
        <v>346</v>
      </c>
      <c r="P1912" s="294">
        <v>838</v>
      </c>
      <c r="Q1912" s="294">
        <v>537</v>
      </c>
      <c r="R1912" s="71">
        <v>412</v>
      </c>
      <c r="S1912" s="95">
        <v>501</v>
      </c>
      <c r="T1912" s="71">
        <v>561</v>
      </c>
      <c r="U1912" s="112">
        <v>495</v>
      </c>
      <c r="V1912" s="71">
        <v>385</v>
      </c>
      <c r="W1912" s="112">
        <v>579</v>
      </c>
      <c r="X1912" s="71">
        <v>660</v>
      </c>
      <c r="Y1912" s="58"/>
      <c r="Z1912" s="58"/>
      <c r="AA1912" s="65">
        <v>18</v>
      </c>
    </row>
    <row r="1913" spans="1:27" x14ac:dyDescent="0.2">
      <c r="A1913" s="140">
        <v>19</v>
      </c>
      <c r="B1913" s="294">
        <v>409</v>
      </c>
      <c r="C1913" s="294">
        <v>655</v>
      </c>
      <c r="D1913" s="71">
        <v>854</v>
      </c>
      <c r="E1913" s="71">
        <v>1019</v>
      </c>
      <c r="F1913" s="95">
        <v>1204</v>
      </c>
      <c r="G1913" s="71">
        <v>1508</v>
      </c>
      <c r="H1913" s="112">
        <v>2198</v>
      </c>
      <c r="I1913" s="71">
        <v>2333</v>
      </c>
      <c r="J1913" s="112">
        <v>2594</v>
      </c>
      <c r="K1913" s="71">
        <v>2836</v>
      </c>
      <c r="L1913" s="58"/>
      <c r="M1913" s="58"/>
      <c r="N1913" s="140">
        <v>19</v>
      </c>
      <c r="O1913" s="71">
        <v>409</v>
      </c>
      <c r="P1913" s="294">
        <v>263</v>
      </c>
      <c r="Q1913" s="294">
        <v>210</v>
      </c>
      <c r="R1913" s="71">
        <v>204</v>
      </c>
      <c r="S1913" s="95">
        <v>201</v>
      </c>
      <c r="T1913" s="71">
        <v>322</v>
      </c>
      <c r="U1913" s="112">
        <v>730</v>
      </c>
      <c r="V1913" s="71">
        <v>163</v>
      </c>
      <c r="W1913" s="112">
        <v>276</v>
      </c>
      <c r="X1913" s="71">
        <v>258</v>
      </c>
      <c r="Y1913" s="58"/>
      <c r="Z1913" s="58"/>
      <c r="AA1913" s="65">
        <v>19</v>
      </c>
    </row>
    <row r="1914" spans="1:27" x14ac:dyDescent="0.2">
      <c r="A1914" s="140">
        <v>20</v>
      </c>
      <c r="B1914" s="294">
        <v>433</v>
      </c>
      <c r="C1914" s="294">
        <v>817</v>
      </c>
      <c r="D1914" s="71">
        <v>1109</v>
      </c>
      <c r="E1914" s="71">
        <v>1323</v>
      </c>
      <c r="F1914" s="95">
        <v>1576</v>
      </c>
      <c r="G1914" s="71">
        <v>1774</v>
      </c>
      <c r="H1914" s="112">
        <v>2090</v>
      </c>
      <c r="I1914" s="71">
        <v>2309</v>
      </c>
      <c r="J1914" s="112">
        <v>2619</v>
      </c>
      <c r="K1914" s="71">
        <v>2838</v>
      </c>
      <c r="L1914" s="58"/>
      <c r="M1914" s="58"/>
      <c r="N1914" s="140">
        <v>20</v>
      </c>
      <c r="O1914" s="71">
        <v>433</v>
      </c>
      <c r="P1914" s="294">
        <v>388</v>
      </c>
      <c r="Q1914" s="294">
        <v>297</v>
      </c>
      <c r="R1914" s="71">
        <v>214</v>
      </c>
      <c r="S1914" s="95">
        <v>266</v>
      </c>
      <c r="T1914" s="71">
        <v>211</v>
      </c>
      <c r="U1914" s="112">
        <v>324</v>
      </c>
      <c r="V1914" s="71">
        <v>233</v>
      </c>
      <c r="W1914" s="112">
        <v>320</v>
      </c>
      <c r="X1914" s="71">
        <v>224</v>
      </c>
      <c r="Y1914" s="58"/>
      <c r="Z1914" s="58"/>
      <c r="AA1914" s="65">
        <v>20</v>
      </c>
    </row>
    <row r="1915" spans="1:27" x14ac:dyDescent="0.2">
      <c r="A1915" s="140">
        <v>21</v>
      </c>
      <c r="B1915" s="294">
        <v>886</v>
      </c>
      <c r="C1915" s="294">
        <v>1675</v>
      </c>
      <c r="D1915" s="71">
        <v>2759</v>
      </c>
      <c r="E1915" s="71">
        <v>3715</v>
      </c>
      <c r="F1915" s="95">
        <v>5072</v>
      </c>
      <c r="G1915" s="71">
        <v>7272</v>
      </c>
      <c r="H1915" s="112">
        <v>8434</v>
      </c>
      <c r="I1915" s="71">
        <v>9184</v>
      </c>
      <c r="J1915" s="112">
        <v>10409</v>
      </c>
      <c r="K1915" s="71">
        <v>11667</v>
      </c>
      <c r="L1915" s="58"/>
      <c r="M1915" s="58"/>
      <c r="N1915" s="140">
        <v>21</v>
      </c>
      <c r="O1915" s="71">
        <v>886</v>
      </c>
      <c r="P1915" s="294">
        <v>844</v>
      </c>
      <c r="Q1915" s="294">
        <v>1089</v>
      </c>
      <c r="R1915" s="71">
        <v>962</v>
      </c>
      <c r="S1915" s="95">
        <v>1360</v>
      </c>
      <c r="T1915" s="71">
        <v>2206</v>
      </c>
      <c r="U1915" s="112">
        <v>1171</v>
      </c>
      <c r="V1915" s="71">
        <v>794</v>
      </c>
      <c r="W1915" s="112">
        <v>1227</v>
      </c>
      <c r="X1915" s="71">
        <v>1265</v>
      </c>
      <c r="Y1915" s="58"/>
      <c r="Z1915" s="58"/>
      <c r="AA1915" s="65">
        <v>21</v>
      </c>
    </row>
    <row r="1916" spans="1:27" x14ac:dyDescent="0.2">
      <c r="A1916" s="140">
        <v>22</v>
      </c>
      <c r="B1916" s="294">
        <v>2206</v>
      </c>
      <c r="C1916" s="294">
        <v>3210</v>
      </c>
      <c r="D1916" s="71">
        <v>4456</v>
      </c>
      <c r="E1916" s="71">
        <v>6327</v>
      </c>
      <c r="F1916" s="95">
        <v>8831</v>
      </c>
      <c r="G1916" s="71">
        <v>11137</v>
      </c>
      <c r="H1916" s="112">
        <v>13297</v>
      </c>
      <c r="I1916" s="71">
        <v>14745</v>
      </c>
      <c r="J1916" s="112">
        <v>16101</v>
      </c>
      <c r="K1916" s="71">
        <v>17701</v>
      </c>
      <c r="L1916" s="58"/>
      <c r="M1916" s="58"/>
      <c r="N1916" s="140">
        <v>22</v>
      </c>
      <c r="O1916" s="71">
        <v>2206</v>
      </c>
      <c r="P1916" s="294">
        <v>1072</v>
      </c>
      <c r="Q1916" s="294">
        <v>1294</v>
      </c>
      <c r="R1916" s="71">
        <v>1941</v>
      </c>
      <c r="S1916" s="95">
        <v>2579</v>
      </c>
      <c r="T1916" s="71">
        <v>2535</v>
      </c>
      <c r="U1916" s="112">
        <v>2219</v>
      </c>
      <c r="V1916" s="71">
        <v>1434</v>
      </c>
      <c r="W1916" s="112">
        <v>1395</v>
      </c>
      <c r="X1916" s="71">
        <v>1624</v>
      </c>
      <c r="Y1916" s="58"/>
      <c r="Z1916" s="58"/>
      <c r="AA1916" s="65">
        <v>22</v>
      </c>
    </row>
    <row r="1917" spans="1:27" x14ac:dyDescent="0.2">
      <c r="A1917" s="140">
        <v>23</v>
      </c>
      <c r="B1917" s="294">
        <v>4231</v>
      </c>
      <c r="C1917" s="294">
        <v>6707</v>
      </c>
      <c r="D1917" s="71">
        <v>9135</v>
      </c>
      <c r="E1917" s="71">
        <v>12346</v>
      </c>
      <c r="F1917" s="95">
        <v>15350</v>
      </c>
      <c r="G1917" s="71">
        <v>19566</v>
      </c>
      <c r="H1917" s="112">
        <v>22270</v>
      </c>
      <c r="I1917" s="71">
        <v>24776</v>
      </c>
      <c r="J1917" s="112">
        <v>28782</v>
      </c>
      <c r="K1917" s="71">
        <v>32585</v>
      </c>
      <c r="L1917" s="58"/>
      <c r="M1917" s="58"/>
      <c r="N1917" s="140">
        <v>23</v>
      </c>
      <c r="O1917" s="71">
        <v>4231</v>
      </c>
      <c r="P1917" s="294">
        <v>2539</v>
      </c>
      <c r="Q1917" s="294">
        <v>2710</v>
      </c>
      <c r="R1917" s="71">
        <v>3315</v>
      </c>
      <c r="S1917" s="95">
        <v>3216</v>
      </c>
      <c r="T1917" s="71">
        <v>4386</v>
      </c>
      <c r="U1917" s="112">
        <v>3566</v>
      </c>
      <c r="V1917" s="71">
        <v>3066</v>
      </c>
      <c r="W1917" s="112">
        <v>4364</v>
      </c>
      <c r="X1917" s="71">
        <v>4322</v>
      </c>
      <c r="Y1917" s="58"/>
      <c r="Z1917" s="58"/>
      <c r="AA1917" s="65">
        <v>23</v>
      </c>
    </row>
    <row r="1918" spans="1:27" x14ac:dyDescent="0.2">
      <c r="A1918" s="140">
        <v>24</v>
      </c>
      <c r="B1918" s="294">
        <v>999</v>
      </c>
      <c r="C1918" s="294">
        <v>2010</v>
      </c>
      <c r="D1918" s="71">
        <v>2790</v>
      </c>
      <c r="E1918" s="71">
        <v>3449</v>
      </c>
      <c r="F1918" s="95">
        <v>4072</v>
      </c>
      <c r="G1918" s="71">
        <v>5403</v>
      </c>
      <c r="H1918" s="112">
        <v>7833</v>
      </c>
      <c r="I1918" s="71">
        <v>8699</v>
      </c>
      <c r="J1918" s="112">
        <v>9144</v>
      </c>
      <c r="K1918" s="71">
        <v>10517</v>
      </c>
      <c r="L1918" s="58"/>
      <c r="M1918" s="58"/>
      <c r="N1918" s="140">
        <v>24</v>
      </c>
      <c r="O1918" s="71">
        <v>999</v>
      </c>
      <c r="P1918" s="294">
        <v>1132</v>
      </c>
      <c r="Q1918" s="294">
        <v>803</v>
      </c>
      <c r="R1918" s="71">
        <v>732</v>
      </c>
      <c r="S1918" s="95">
        <v>707</v>
      </c>
      <c r="T1918" s="71">
        <v>1339</v>
      </c>
      <c r="U1918" s="112">
        <v>2558</v>
      </c>
      <c r="V1918" s="71">
        <v>999</v>
      </c>
      <c r="W1918" s="112">
        <v>1097</v>
      </c>
      <c r="X1918" s="71">
        <v>1390</v>
      </c>
      <c r="Y1918" s="58"/>
      <c r="Z1918" s="58"/>
      <c r="AA1918" s="65">
        <v>24</v>
      </c>
    </row>
    <row r="1919" spans="1:27" x14ac:dyDescent="0.2">
      <c r="A1919" s="72" t="s">
        <v>2</v>
      </c>
      <c r="B1919" s="62">
        <f t="shared" ref="B1919:G1919" si="80">SUM(B1895:B1918)</f>
        <v>19879</v>
      </c>
      <c r="C1919" s="62">
        <f t="shared" si="80"/>
        <v>37539</v>
      </c>
      <c r="D1919" s="62">
        <f t="shared" si="80"/>
        <v>59229</v>
      </c>
      <c r="E1919" s="62">
        <f t="shared" si="80"/>
        <v>79674</v>
      </c>
      <c r="F1919" s="62">
        <f t="shared" si="80"/>
        <v>100093</v>
      </c>
      <c r="G1919" s="62">
        <f t="shared" si="80"/>
        <v>125493</v>
      </c>
      <c r="H1919" s="62">
        <f t="shared" ref="H1919:M1919" si="81">SUM(H1895:H1918)</f>
        <v>147014</v>
      </c>
      <c r="I1919" s="62">
        <f t="shared" si="81"/>
        <v>165684</v>
      </c>
      <c r="J1919" s="62">
        <f t="shared" si="81"/>
        <v>185813</v>
      </c>
      <c r="K1919" s="62">
        <f t="shared" si="81"/>
        <v>208172</v>
      </c>
      <c r="L1919" s="62">
        <f t="shared" si="81"/>
        <v>0</v>
      </c>
      <c r="M1919" s="62">
        <f t="shared" si="81"/>
        <v>0</v>
      </c>
      <c r="N1919" s="72" t="s">
        <v>2</v>
      </c>
      <c r="O1919" s="62">
        <f t="shared" ref="O1919:T1919" si="82">SUM(O1895:O1918)</f>
        <v>19879</v>
      </c>
      <c r="P1919" s="62">
        <f t="shared" si="82"/>
        <v>18161</v>
      </c>
      <c r="Q1919" s="62">
        <f t="shared" si="82"/>
        <v>22174</v>
      </c>
      <c r="R1919" s="62">
        <f t="shared" si="82"/>
        <v>21174</v>
      </c>
      <c r="S1919" s="62">
        <f t="shared" si="82"/>
        <v>21946</v>
      </c>
      <c r="T1919" s="62">
        <f t="shared" si="82"/>
        <v>26747</v>
      </c>
      <c r="U1919" s="62">
        <f t="shared" ref="U1919:Z1919" si="83">SUM(U1895:U1918)</f>
        <v>24218</v>
      </c>
      <c r="V1919" s="62">
        <f t="shared" si="83"/>
        <v>19951</v>
      </c>
      <c r="W1919" s="62">
        <f t="shared" si="83"/>
        <v>22230</v>
      </c>
      <c r="X1919" s="62">
        <f t="shared" si="83"/>
        <v>23752</v>
      </c>
      <c r="Y1919" s="62">
        <f t="shared" si="83"/>
        <v>0</v>
      </c>
      <c r="Z1919" s="62">
        <f t="shared" si="83"/>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24</v>
      </c>
      <c r="C1925" s="294">
        <v>50</v>
      </c>
      <c r="D1925" s="71">
        <v>96</v>
      </c>
      <c r="E1925" s="391">
        <v>118</v>
      </c>
      <c r="F1925" s="395">
        <v>96</v>
      </c>
      <c r="G1925" s="419">
        <v>196</v>
      </c>
      <c r="H1925" s="71">
        <v>229</v>
      </c>
      <c r="I1925" s="71">
        <v>256</v>
      </c>
      <c r="J1925" s="71">
        <v>273</v>
      </c>
      <c r="K1925" s="297">
        <v>298</v>
      </c>
      <c r="L1925" s="58"/>
      <c r="M1925" s="58"/>
      <c r="N1925" s="138">
        <v>1</v>
      </c>
      <c r="O1925" s="84">
        <v>24</v>
      </c>
      <c r="P1925" s="294">
        <v>25</v>
      </c>
      <c r="Q1925" s="71">
        <v>47</v>
      </c>
      <c r="R1925" s="391">
        <v>19</v>
      </c>
      <c r="S1925" s="395">
        <v>47</v>
      </c>
      <c r="T1925" s="417">
        <v>21</v>
      </c>
      <c r="U1925" s="71">
        <v>30</v>
      </c>
      <c r="V1925" s="71">
        <v>25</v>
      </c>
      <c r="W1925" s="71">
        <v>16</v>
      </c>
      <c r="X1925" s="297">
        <v>24</v>
      </c>
      <c r="Y1925" s="58"/>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112</v>
      </c>
      <c r="C1926" s="294">
        <v>156</v>
      </c>
      <c r="D1926" s="71">
        <v>193</v>
      </c>
      <c r="E1926" s="391">
        <v>262</v>
      </c>
      <c r="F1926" s="395">
        <v>193</v>
      </c>
      <c r="G1926" s="419">
        <v>446</v>
      </c>
      <c r="H1926" s="71">
        <v>483</v>
      </c>
      <c r="I1926" s="71">
        <v>551</v>
      </c>
      <c r="J1926" s="71">
        <v>574</v>
      </c>
      <c r="K1926" s="71">
        <v>625</v>
      </c>
      <c r="L1926" s="58"/>
      <c r="M1926" s="58"/>
      <c r="N1926" s="138">
        <v>2</v>
      </c>
      <c r="O1926" s="84">
        <v>112</v>
      </c>
      <c r="P1926" s="294">
        <v>62</v>
      </c>
      <c r="Q1926" s="71">
        <v>70</v>
      </c>
      <c r="R1926" s="391">
        <v>71</v>
      </c>
      <c r="S1926" s="395">
        <v>70</v>
      </c>
      <c r="T1926" s="417">
        <v>110</v>
      </c>
      <c r="U1926" s="71">
        <v>41</v>
      </c>
      <c r="V1926" s="71">
        <v>67</v>
      </c>
      <c r="W1926" s="71">
        <v>41</v>
      </c>
      <c r="X1926" s="71">
        <v>53</v>
      </c>
      <c r="Y1926" s="58"/>
      <c r="Z1926" s="58"/>
      <c r="AA1926" s="56">
        <v>2</v>
      </c>
      <c r="AD1926" s="15">
        <v>1</v>
      </c>
      <c r="AE1926" s="15">
        <v>298</v>
      </c>
      <c r="AF1926" s="15">
        <v>24</v>
      </c>
      <c r="AG1926" s="15">
        <v>10920</v>
      </c>
      <c r="AH1926" s="15">
        <v>683</v>
      </c>
      <c r="AI1926" s="15">
        <v>3.5</v>
      </c>
      <c r="AJ1926" s="15">
        <v>2.7</v>
      </c>
    </row>
    <row r="1927" spans="1:36" x14ac:dyDescent="0.2">
      <c r="A1927" s="138">
        <v>3</v>
      </c>
      <c r="B1927" s="84">
        <v>51</v>
      </c>
      <c r="C1927" s="294">
        <v>107</v>
      </c>
      <c r="D1927" s="71">
        <v>159</v>
      </c>
      <c r="E1927" s="391">
        <v>221</v>
      </c>
      <c r="F1927" s="395">
        <v>159</v>
      </c>
      <c r="G1927" s="419">
        <v>293</v>
      </c>
      <c r="H1927" s="71">
        <v>319</v>
      </c>
      <c r="I1927" s="71">
        <v>345</v>
      </c>
      <c r="J1927" s="71">
        <v>415</v>
      </c>
      <c r="K1927" s="71">
        <v>470</v>
      </c>
      <c r="L1927" s="58"/>
      <c r="M1927" s="58"/>
      <c r="N1927" s="138">
        <v>3</v>
      </c>
      <c r="O1927" s="84">
        <v>51</v>
      </c>
      <c r="P1927" s="294">
        <v>63</v>
      </c>
      <c r="Q1927" s="71">
        <v>52</v>
      </c>
      <c r="R1927" s="391">
        <v>62</v>
      </c>
      <c r="S1927" s="395">
        <v>52</v>
      </c>
      <c r="T1927" s="417">
        <v>28</v>
      </c>
      <c r="U1927" s="71">
        <v>26</v>
      </c>
      <c r="V1927" s="71">
        <v>34</v>
      </c>
      <c r="W1927" s="71">
        <v>74</v>
      </c>
      <c r="X1927" s="71">
        <v>55</v>
      </c>
      <c r="Y1927" s="58"/>
      <c r="Z1927" s="58"/>
      <c r="AA1927" s="56">
        <v>3</v>
      </c>
      <c r="AD1927" s="15">
        <v>2</v>
      </c>
      <c r="AE1927" s="15">
        <v>625</v>
      </c>
      <c r="AF1927" s="15">
        <v>53</v>
      </c>
      <c r="AG1927" s="15">
        <v>3786</v>
      </c>
      <c r="AH1927" s="15">
        <v>482</v>
      </c>
      <c r="AI1927" s="15">
        <v>11</v>
      </c>
      <c r="AJ1927" s="15">
        <v>16.5</v>
      </c>
    </row>
    <row r="1928" spans="1:36" x14ac:dyDescent="0.2">
      <c r="A1928" s="138">
        <v>4</v>
      </c>
      <c r="B1928" s="84">
        <v>62</v>
      </c>
      <c r="C1928" s="294">
        <v>169</v>
      </c>
      <c r="D1928" s="71">
        <v>344</v>
      </c>
      <c r="E1928" s="391">
        <v>376</v>
      </c>
      <c r="F1928" s="395">
        <v>344</v>
      </c>
      <c r="G1928" s="419">
        <v>483</v>
      </c>
      <c r="H1928" s="71">
        <v>597</v>
      </c>
      <c r="I1928" s="71">
        <v>841</v>
      </c>
      <c r="J1928" s="71">
        <v>881</v>
      </c>
      <c r="K1928" s="71">
        <v>1163</v>
      </c>
      <c r="L1928" s="58"/>
      <c r="M1928" s="58"/>
      <c r="N1928" s="138">
        <v>4</v>
      </c>
      <c r="O1928" s="84">
        <v>62</v>
      </c>
      <c r="P1928" s="294">
        <v>123</v>
      </c>
      <c r="Q1928" s="71">
        <v>172</v>
      </c>
      <c r="R1928" s="391">
        <v>99</v>
      </c>
      <c r="S1928" s="395">
        <v>172</v>
      </c>
      <c r="T1928" s="417">
        <v>34</v>
      </c>
      <c r="U1928" s="71">
        <v>114</v>
      </c>
      <c r="V1928" s="71">
        <v>253</v>
      </c>
      <c r="W1928" s="71">
        <v>46</v>
      </c>
      <c r="X1928" s="71">
        <v>282</v>
      </c>
      <c r="Y1928" s="58"/>
      <c r="Z1928" s="58"/>
      <c r="AA1928" s="56">
        <v>4</v>
      </c>
      <c r="AD1928" s="15">
        <v>3</v>
      </c>
      <c r="AE1928" s="15">
        <v>470</v>
      </c>
      <c r="AF1928" s="15">
        <v>55</v>
      </c>
      <c r="AG1928" s="15">
        <v>1145</v>
      </c>
      <c r="AH1928" s="15">
        <v>115</v>
      </c>
      <c r="AI1928" s="15">
        <v>47.8</v>
      </c>
      <c r="AJ1928" s="15">
        <v>41</v>
      </c>
    </row>
    <row r="1929" spans="1:36" x14ac:dyDescent="0.2">
      <c r="A1929" s="138">
        <v>5</v>
      </c>
      <c r="B1929" s="84">
        <v>11</v>
      </c>
      <c r="C1929" s="294">
        <v>21</v>
      </c>
      <c r="D1929" s="71">
        <v>39</v>
      </c>
      <c r="E1929" s="391">
        <v>47</v>
      </c>
      <c r="F1929" s="395">
        <v>39</v>
      </c>
      <c r="G1929" s="419">
        <v>150</v>
      </c>
      <c r="H1929" s="71">
        <v>144</v>
      </c>
      <c r="I1929" s="71">
        <v>203</v>
      </c>
      <c r="J1929" s="71">
        <v>209</v>
      </c>
      <c r="K1929" s="71">
        <v>291</v>
      </c>
      <c r="L1929" s="58"/>
      <c r="M1929" s="58"/>
      <c r="N1929" s="138">
        <v>5</v>
      </c>
      <c r="O1929" s="84">
        <v>11</v>
      </c>
      <c r="P1929" s="294">
        <v>12</v>
      </c>
      <c r="Q1929" s="71">
        <v>14</v>
      </c>
      <c r="R1929" s="391">
        <v>8</v>
      </c>
      <c r="S1929" s="395">
        <v>14</v>
      </c>
      <c r="T1929" s="417">
        <v>90</v>
      </c>
      <c r="U1929" s="71">
        <v>12</v>
      </c>
      <c r="V1929" s="71">
        <v>58</v>
      </c>
      <c r="W1929" s="71">
        <v>7</v>
      </c>
      <c r="X1929" s="71">
        <v>79</v>
      </c>
      <c r="Y1929" s="58"/>
      <c r="Z1929" s="58"/>
      <c r="AA1929" s="56">
        <v>5</v>
      </c>
      <c r="AD1929" s="15">
        <v>4</v>
      </c>
      <c r="AE1929" s="15">
        <v>1163</v>
      </c>
      <c r="AF1929" s="15">
        <v>282</v>
      </c>
      <c r="AG1929" s="15">
        <v>5057</v>
      </c>
      <c r="AH1929" s="15">
        <v>542</v>
      </c>
      <c r="AI1929" s="15">
        <v>52</v>
      </c>
      <c r="AJ1929" s="15">
        <v>23</v>
      </c>
    </row>
    <row r="1930" spans="1:36" x14ac:dyDescent="0.2">
      <c r="A1930" s="138">
        <v>6</v>
      </c>
      <c r="B1930" s="84">
        <v>10</v>
      </c>
      <c r="C1930" s="294">
        <v>186</v>
      </c>
      <c r="D1930" s="71">
        <v>224</v>
      </c>
      <c r="E1930" s="391">
        <v>456</v>
      </c>
      <c r="F1930" s="395">
        <v>224</v>
      </c>
      <c r="G1930" s="419">
        <v>478</v>
      </c>
      <c r="H1930" s="71">
        <v>847</v>
      </c>
      <c r="I1930" s="71">
        <v>918</v>
      </c>
      <c r="J1930" s="71">
        <v>905</v>
      </c>
      <c r="K1930" s="71">
        <v>1055</v>
      </c>
      <c r="L1930" s="58"/>
      <c r="M1930" s="58"/>
      <c r="N1930" s="138">
        <v>6</v>
      </c>
      <c r="O1930" s="84">
        <v>10</v>
      </c>
      <c r="P1930" s="294">
        <v>176</v>
      </c>
      <c r="Q1930" s="71">
        <v>38</v>
      </c>
      <c r="R1930" s="391">
        <v>232</v>
      </c>
      <c r="S1930" s="395">
        <v>38</v>
      </c>
      <c r="T1930" s="417">
        <v>13</v>
      </c>
      <c r="U1930" s="71">
        <v>421</v>
      </c>
      <c r="V1930" s="71">
        <v>71</v>
      </c>
      <c r="W1930" s="71">
        <v>8</v>
      </c>
      <c r="X1930" s="71">
        <v>150</v>
      </c>
      <c r="Y1930" s="58"/>
      <c r="Z1930" s="58"/>
      <c r="AA1930" s="56">
        <v>6</v>
      </c>
      <c r="AD1930" s="15">
        <v>5</v>
      </c>
      <c r="AE1930" s="15">
        <v>291</v>
      </c>
      <c r="AF1930" s="15">
        <v>79</v>
      </c>
      <c r="AG1930" s="15">
        <v>2753</v>
      </c>
      <c r="AH1930" s="15">
        <v>387</v>
      </c>
      <c r="AI1930" s="15">
        <v>20.399999999999999</v>
      </c>
      <c r="AJ1930" s="15">
        <v>10.6</v>
      </c>
    </row>
    <row r="1931" spans="1:36" x14ac:dyDescent="0.2">
      <c r="A1931" s="138">
        <v>7</v>
      </c>
      <c r="B1931" s="84">
        <v>90</v>
      </c>
      <c r="C1931" s="294">
        <v>113</v>
      </c>
      <c r="D1931" s="71">
        <v>207</v>
      </c>
      <c r="E1931" s="391">
        <v>270</v>
      </c>
      <c r="F1931" s="395">
        <v>207</v>
      </c>
      <c r="G1931" s="419">
        <v>312</v>
      </c>
      <c r="H1931" s="71">
        <v>325</v>
      </c>
      <c r="I1931" s="71">
        <v>338</v>
      </c>
      <c r="J1931" s="71">
        <v>362</v>
      </c>
      <c r="K1931" s="71">
        <v>369</v>
      </c>
      <c r="L1931" s="58"/>
      <c r="M1931" s="58"/>
      <c r="N1931" s="138">
        <v>7</v>
      </c>
      <c r="O1931" s="84">
        <v>90</v>
      </c>
      <c r="P1931" s="294">
        <v>23</v>
      </c>
      <c r="Q1931" s="71">
        <v>94</v>
      </c>
      <c r="R1931" s="391">
        <v>63</v>
      </c>
      <c r="S1931" s="395">
        <v>94</v>
      </c>
      <c r="T1931" s="417">
        <v>21</v>
      </c>
      <c r="U1931" s="71">
        <v>14</v>
      </c>
      <c r="V1931" s="71">
        <v>14</v>
      </c>
      <c r="W1931" s="71">
        <v>25</v>
      </c>
      <c r="X1931" s="71">
        <v>8</v>
      </c>
      <c r="Y1931" s="58"/>
      <c r="Z1931" s="58"/>
      <c r="AA1931" s="56">
        <v>7</v>
      </c>
      <c r="AD1931" s="15">
        <v>6</v>
      </c>
      <c r="AE1931" s="15">
        <v>1055</v>
      </c>
      <c r="AF1931" s="15">
        <v>150</v>
      </c>
      <c r="AG1931" s="15">
        <v>1385</v>
      </c>
      <c r="AH1931" s="15">
        <v>207</v>
      </c>
      <c r="AI1931" s="15">
        <v>72.5</v>
      </c>
      <c r="AJ1931" s="15">
        <v>76.2</v>
      </c>
    </row>
    <row r="1932" spans="1:36" x14ac:dyDescent="0.2">
      <c r="A1932" s="138">
        <v>8</v>
      </c>
      <c r="B1932" s="84" t="s">
        <v>115</v>
      </c>
      <c r="C1932" s="294">
        <v>2</v>
      </c>
      <c r="D1932" s="71">
        <v>5</v>
      </c>
      <c r="E1932" s="391">
        <v>7</v>
      </c>
      <c r="F1932" s="395">
        <v>5</v>
      </c>
      <c r="G1932" s="419">
        <v>10</v>
      </c>
      <c r="H1932" s="71">
        <v>10</v>
      </c>
      <c r="I1932" s="71">
        <v>12</v>
      </c>
      <c r="J1932" s="71">
        <v>10</v>
      </c>
      <c r="K1932" s="71">
        <v>13</v>
      </c>
      <c r="L1932" s="58"/>
      <c r="M1932" s="58"/>
      <c r="N1932" s="138">
        <v>8</v>
      </c>
      <c r="O1932" s="84" t="s">
        <v>115</v>
      </c>
      <c r="P1932" s="294">
        <v>2</v>
      </c>
      <c r="Q1932" s="71">
        <v>2</v>
      </c>
      <c r="R1932" s="391">
        <v>2</v>
      </c>
      <c r="S1932" s="395">
        <v>2</v>
      </c>
      <c r="T1932" s="417">
        <v>2</v>
      </c>
      <c r="U1932" s="71" t="s">
        <v>115</v>
      </c>
      <c r="V1932" s="71">
        <v>2</v>
      </c>
      <c r="W1932" s="71" t="s">
        <v>115</v>
      </c>
      <c r="X1932" s="71">
        <v>3</v>
      </c>
      <c r="Y1932" s="58"/>
      <c r="Z1932" s="58"/>
      <c r="AA1932" s="56">
        <v>8</v>
      </c>
      <c r="AD1932" s="15">
        <v>7</v>
      </c>
      <c r="AE1932" s="15">
        <v>369</v>
      </c>
      <c r="AF1932" s="15">
        <v>8</v>
      </c>
      <c r="AG1932" s="15">
        <v>1349</v>
      </c>
      <c r="AH1932" s="15">
        <v>99</v>
      </c>
      <c r="AI1932" s="15">
        <v>8.1</v>
      </c>
      <c r="AJ1932" s="15">
        <v>27.4</v>
      </c>
    </row>
    <row r="1933" spans="1:36" x14ac:dyDescent="0.2">
      <c r="A1933" s="138">
        <v>9</v>
      </c>
      <c r="B1933" s="84">
        <v>26</v>
      </c>
      <c r="C1933" s="294">
        <v>31</v>
      </c>
      <c r="D1933" s="71">
        <v>50</v>
      </c>
      <c r="E1933" s="391">
        <v>96</v>
      </c>
      <c r="F1933" s="395">
        <v>50</v>
      </c>
      <c r="G1933" s="419">
        <v>152</v>
      </c>
      <c r="H1933" s="71">
        <v>164</v>
      </c>
      <c r="I1933" s="71">
        <v>170</v>
      </c>
      <c r="J1933" s="71">
        <v>185</v>
      </c>
      <c r="K1933" s="71">
        <v>219</v>
      </c>
      <c r="L1933" s="58"/>
      <c r="M1933" s="58"/>
      <c r="N1933" s="138">
        <v>9</v>
      </c>
      <c r="O1933" s="84">
        <v>26</v>
      </c>
      <c r="P1933" s="294">
        <v>5</v>
      </c>
      <c r="Q1933" s="71">
        <v>20</v>
      </c>
      <c r="R1933" s="391">
        <v>46</v>
      </c>
      <c r="S1933" s="395">
        <v>20</v>
      </c>
      <c r="T1933" s="417">
        <v>15</v>
      </c>
      <c r="U1933" s="71">
        <v>12</v>
      </c>
      <c r="V1933" s="71">
        <v>6</v>
      </c>
      <c r="W1933" s="71">
        <v>11</v>
      </c>
      <c r="X1933" s="71">
        <v>35</v>
      </c>
      <c r="Y1933" s="58"/>
      <c r="Z1933" s="58"/>
      <c r="AA1933" s="56">
        <v>9</v>
      </c>
      <c r="AD1933" s="15">
        <v>8</v>
      </c>
      <c r="AE1933" s="15">
        <v>13</v>
      </c>
      <c r="AF1933" s="15">
        <v>3</v>
      </c>
      <c r="AG1933" s="15">
        <v>14111</v>
      </c>
      <c r="AH1933" s="15">
        <v>1691</v>
      </c>
      <c r="AI1933" s="15">
        <v>0.2</v>
      </c>
      <c r="AJ1933" s="15">
        <v>0.1</v>
      </c>
    </row>
    <row r="1934" spans="1:36" x14ac:dyDescent="0.2">
      <c r="A1934" s="138">
        <v>10</v>
      </c>
      <c r="B1934" s="84">
        <v>50</v>
      </c>
      <c r="C1934" s="294">
        <v>133</v>
      </c>
      <c r="D1934" s="71">
        <v>219</v>
      </c>
      <c r="E1934" s="391">
        <v>337</v>
      </c>
      <c r="F1934" s="395">
        <v>219</v>
      </c>
      <c r="G1934" s="419">
        <v>463</v>
      </c>
      <c r="H1934" s="71">
        <v>684</v>
      </c>
      <c r="I1934" s="71">
        <v>866</v>
      </c>
      <c r="J1934" s="71">
        <v>940</v>
      </c>
      <c r="K1934" s="71">
        <v>1039</v>
      </c>
      <c r="L1934" s="58"/>
      <c r="M1934" s="58"/>
      <c r="N1934" s="138">
        <v>10</v>
      </c>
      <c r="O1934" s="84">
        <v>50</v>
      </c>
      <c r="P1934" s="294">
        <v>85</v>
      </c>
      <c r="Q1934" s="71">
        <v>87</v>
      </c>
      <c r="R1934" s="391">
        <v>120</v>
      </c>
      <c r="S1934" s="395">
        <v>87</v>
      </c>
      <c r="T1934" s="417">
        <v>74</v>
      </c>
      <c r="U1934" s="71">
        <v>223</v>
      </c>
      <c r="V1934" s="71">
        <v>200</v>
      </c>
      <c r="W1934" s="71">
        <v>92</v>
      </c>
      <c r="X1934" s="71">
        <v>116</v>
      </c>
      <c r="Y1934" s="58"/>
      <c r="Z1934" s="58"/>
      <c r="AA1934" s="56">
        <v>10</v>
      </c>
      <c r="AD1934" s="15">
        <v>9</v>
      </c>
      <c r="AE1934" s="15">
        <v>219</v>
      </c>
      <c r="AF1934" s="15">
        <v>35</v>
      </c>
      <c r="AG1934" s="15">
        <v>3611</v>
      </c>
      <c r="AH1934" s="15">
        <v>587</v>
      </c>
      <c r="AI1934" s="15">
        <v>6</v>
      </c>
      <c r="AJ1934" s="15">
        <v>6.1</v>
      </c>
    </row>
    <row r="1935" spans="1:36" x14ac:dyDescent="0.2">
      <c r="A1935" s="138">
        <v>11</v>
      </c>
      <c r="B1935" s="84">
        <v>22</v>
      </c>
      <c r="C1935" s="294">
        <v>109</v>
      </c>
      <c r="D1935" s="71">
        <v>148</v>
      </c>
      <c r="E1935" s="391">
        <v>271</v>
      </c>
      <c r="F1935" s="395">
        <v>148</v>
      </c>
      <c r="G1935" s="419">
        <v>303</v>
      </c>
      <c r="H1935" s="71">
        <v>446</v>
      </c>
      <c r="I1935" s="71">
        <v>453</v>
      </c>
      <c r="J1935" s="71">
        <v>490</v>
      </c>
      <c r="K1935" s="71">
        <v>496</v>
      </c>
      <c r="L1935" s="58"/>
      <c r="M1935" s="58"/>
      <c r="N1935" s="138">
        <v>11</v>
      </c>
      <c r="O1935" s="84">
        <v>22</v>
      </c>
      <c r="P1935" s="294">
        <v>87</v>
      </c>
      <c r="Q1935" s="71">
        <v>39</v>
      </c>
      <c r="R1935" s="391">
        <v>124</v>
      </c>
      <c r="S1935" s="395">
        <v>39</v>
      </c>
      <c r="T1935" s="417">
        <v>6</v>
      </c>
      <c r="U1935" s="71">
        <v>143</v>
      </c>
      <c r="V1935" s="71">
        <v>7</v>
      </c>
      <c r="W1935" s="71">
        <v>39</v>
      </c>
      <c r="X1935" s="71">
        <v>6</v>
      </c>
      <c r="Y1935" s="58"/>
      <c r="Z1935" s="58"/>
      <c r="AA1935" s="56">
        <v>11</v>
      </c>
      <c r="AD1935" s="15">
        <v>10</v>
      </c>
      <c r="AE1935" s="15">
        <v>1039</v>
      </c>
      <c r="AF1935" s="15">
        <v>116</v>
      </c>
      <c r="AG1935" s="15">
        <v>3420</v>
      </c>
      <c r="AH1935" s="15">
        <v>368</v>
      </c>
      <c r="AI1935" s="15">
        <v>31.5</v>
      </c>
      <c r="AJ1935" s="15">
        <v>30.4</v>
      </c>
    </row>
    <row r="1936" spans="1:36" x14ac:dyDescent="0.2">
      <c r="A1936" s="138">
        <v>12</v>
      </c>
      <c r="B1936" s="84">
        <v>361</v>
      </c>
      <c r="C1936" s="294">
        <v>511</v>
      </c>
      <c r="D1936" s="71">
        <v>694</v>
      </c>
      <c r="E1936" s="391">
        <v>737</v>
      </c>
      <c r="F1936" s="395">
        <v>694</v>
      </c>
      <c r="G1936" s="419">
        <v>1007</v>
      </c>
      <c r="H1936" s="71">
        <v>1309</v>
      </c>
      <c r="I1936" s="71">
        <v>1656</v>
      </c>
      <c r="J1936" s="71">
        <v>1808</v>
      </c>
      <c r="K1936" s="71">
        <v>2257</v>
      </c>
      <c r="L1936" s="58"/>
      <c r="M1936" s="58"/>
      <c r="N1936" s="138">
        <v>12</v>
      </c>
      <c r="O1936" s="84">
        <v>361</v>
      </c>
      <c r="P1936" s="294">
        <v>151</v>
      </c>
      <c r="Q1936" s="71">
        <v>185</v>
      </c>
      <c r="R1936" s="391">
        <v>43</v>
      </c>
      <c r="S1936" s="395">
        <v>185</v>
      </c>
      <c r="T1936" s="417">
        <v>199</v>
      </c>
      <c r="U1936" s="71">
        <v>341</v>
      </c>
      <c r="V1936" s="71">
        <v>401</v>
      </c>
      <c r="W1936" s="71">
        <v>154</v>
      </c>
      <c r="X1936" s="71">
        <v>449</v>
      </c>
      <c r="Y1936" s="58"/>
      <c r="Z1936" s="58"/>
      <c r="AA1936" s="56">
        <v>12</v>
      </c>
      <c r="AD1936" s="15">
        <v>11</v>
      </c>
      <c r="AE1936" s="15">
        <v>496</v>
      </c>
      <c r="AF1936" s="15">
        <v>6</v>
      </c>
      <c r="AG1936" s="15">
        <v>4247</v>
      </c>
      <c r="AH1936" s="15">
        <v>76</v>
      </c>
      <c r="AI1936" s="15">
        <v>7.9</v>
      </c>
      <c r="AJ1936" s="15">
        <v>11.7</v>
      </c>
    </row>
    <row r="1937" spans="1:36" x14ac:dyDescent="0.2">
      <c r="A1937" s="138">
        <v>13</v>
      </c>
      <c r="B1937" s="84">
        <v>125</v>
      </c>
      <c r="C1937" s="294">
        <v>302</v>
      </c>
      <c r="D1937" s="71">
        <v>497</v>
      </c>
      <c r="E1937" s="391">
        <v>928</v>
      </c>
      <c r="F1937" s="395">
        <v>497</v>
      </c>
      <c r="G1937" s="419">
        <v>1601</v>
      </c>
      <c r="H1937" s="71">
        <v>1662</v>
      </c>
      <c r="I1937" s="71">
        <v>1899</v>
      </c>
      <c r="J1937" s="71">
        <v>2174</v>
      </c>
      <c r="K1937" s="71">
        <v>2324</v>
      </c>
      <c r="L1937" s="58"/>
      <c r="M1937" s="58"/>
      <c r="N1937" s="138">
        <v>13</v>
      </c>
      <c r="O1937" s="84">
        <v>125</v>
      </c>
      <c r="P1937" s="294">
        <v>183</v>
      </c>
      <c r="Q1937" s="71">
        <v>197</v>
      </c>
      <c r="R1937" s="391">
        <v>443</v>
      </c>
      <c r="S1937" s="395">
        <v>197</v>
      </c>
      <c r="T1937" s="417">
        <v>221</v>
      </c>
      <c r="U1937" s="71">
        <v>174</v>
      </c>
      <c r="V1937" s="71">
        <v>227</v>
      </c>
      <c r="W1937" s="71">
        <v>295</v>
      </c>
      <c r="X1937" s="71">
        <v>182</v>
      </c>
      <c r="Y1937" s="58"/>
      <c r="Z1937" s="58"/>
      <c r="AA1937" s="56">
        <v>13</v>
      </c>
      <c r="AD1937" s="15">
        <v>12</v>
      </c>
      <c r="AE1937" s="15">
        <v>2257</v>
      </c>
      <c r="AF1937" s="15">
        <v>449</v>
      </c>
      <c r="AG1937" s="15">
        <v>19862</v>
      </c>
      <c r="AH1937" s="15">
        <v>3120</v>
      </c>
      <c r="AI1937" s="15">
        <v>14.4</v>
      </c>
      <c r="AJ1937" s="15">
        <v>11.4</v>
      </c>
    </row>
    <row r="1938" spans="1:36" x14ac:dyDescent="0.2">
      <c r="A1938" s="138">
        <v>14</v>
      </c>
      <c r="B1938" s="84">
        <v>1084</v>
      </c>
      <c r="C1938" s="294">
        <v>2104</v>
      </c>
      <c r="D1938" s="71">
        <v>2971</v>
      </c>
      <c r="E1938" s="391">
        <v>4380</v>
      </c>
      <c r="F1938" s="395">
        <v>2971</v>
      </c>
      <c r="G1938" s="419">
        <v>6408</v>
      </c>
      <c r="H1938" s="71">
        <v>7700</v>
      </c>
      <c r="I1938" s="71">
        <v>8668</v>
      </c>
      <c r="J1938" s="71">
        <v>8822</v>
      </c>
      <c r="K1938" s="71">
        <v>9841</v>
      </c>
      <c r="L1938" s="58"/>
      <c r="M1938" s="58"/>
      <c r="N1938" s="138">
        <v>14</v>
      </c>
      <c r="O1938" s="84">
        <v>1084</v>
      </c>
      <c r="P1938" s="294">
        <v>1091</v>
      </c>
      <c r="Q1938" s="71">
        <v>977</v>
      </c>
      <c r="R1938" s="391">
        <v>1514</v>
      </c>
      <c r="S1938" s="395">
        <v>977</v>
      </c>
      <c r="T1938" s="417">
        <v>1099</v>
      </c>
      <c r="U1938" s="71">
        <v>1522</v>
      </c>
      <c r="V1938" s="71">
        <v>1190</v>
      </c>
      <c r="W1938" s="71">
        <v>583</v>
      </c>
      <c r="X1938" s="71">
        <v>1164</v>
      </c>
      <c r="Y1938" s="58"/>
      <c r="Z1938" s="58"/>
      <c r="AA1938" s="56">
        <v>14</v>
      </c>
      <c r="AD1938" s="15">
        <v>13</v>
      </c>
      <c r="AE1938" s="15">
        <v>2324</v>
      </c>
      <c r="AF1938" s="15">
        <v>182</v>
      </c>
      <c r="AG1938" s="15">
        <v>6546</v>
      </c>
      <c r="AH1938" s="15">
        <v>672</v>
      </c>
      <c r="AI1938" s="15">
        <v>27.1</v>
      </c>
      <c r="AJ1938" s="15">
        <v>35.5</v>
      </c>
    </row>
    <row r="1939" spans="1:36" x14ac:dyDescent="0.2">
      <c r="A1939" s="138">
        <v>15</v>
      </c>
      <c r="B1939" s="84">
        <v>867</v>
      </c>
      <c r="C1939" s="294">
        <v>2077</v>
      </c>
      <c r="D1939" s="71">
        <v>3020</v>
      </c>
      <c r="E1939" s="391">
        <v>4537</v>
      </c>
      <c r="F1939" s="395">
        <v>3020</v>
      </c>
      <c r="G1939" s="419">
        <v>6626</v>
      </c>
      <c r="H1939" s="71">
        <v>8514</v>
      </c>
      <c r="I1939" s="71">
        <v>10429</v>
      </c>
      <c r="J1939" s="71">
        <v>11221</v>
      </c>
      <c r="K1939" s="71">
        <v>12027</v>
      </c>
      <c r="L1939" s="58"/>
      <c r="M1939" s="58"/>
      <c r="N1939" s="138">
        <v>15</v>
      </c>
      <c r="O1939" s="84">
        <v>867</v>
      </c>
      <c r="P1939" s="294">
        <v>1267</v>
      </c>
      <c r="Q1939" s="71">
        <v>1012</v>
      </c>
      <c r="R1939" s="391">
        <v>1674</v>
      </c>
      <c r="S1939" s="395">
        <v>1012</v>
      </c>
      <c r="T1939" s="417">
        <v>1151</v>
      </c>
      <c r="U1939" s="71">
        <v>1967</v>
      </c>
      <c r="V1939" s="71">
        <v>1986</v>
      </c>
      <c r="W1939" s="71">
        <v>821</v>
      </c>
      <c r="X1939" s="71">
        <v>1351</v>
      </c>
      <c r="Y1939" s="58"/>
      <c r="Z1939" s="58"/>
      <c r="AA1939" s="56">
        <v>15</v>
      </c>
      <c r="AD1939" s="15">
        <v>14</v>
      </c>
      <c r="AE1939" s="15">
        <v>9841</v>
      </c>
      <c r="AF1939" s="15">
        <v>1164</v>
      </c>
      <c r="AG1939" s="15">
        <v>16556</v>
      </c>
      <c r="AH1939" s="15">
        <v>2014</v>
      </c>
      <c r="AI1939" s="15">
        <v>57.8</v>
      </c>
      <c r="AJ1939" s="15">
        <v>59.4</v>
      </c>
    </row>
    <row r="1940" spans="1:36" x14ac:dyDescent="0.2">
      <c r="A1940" s="138">
        <v>16</v>
      </c>
      <c r="B1940" s="84">
        <v>22</v>
      </c>
      <c r="C1940" s="294">
        <v>61</v>
      </c>
      <c r="D1940" s="71">
        <v>69</v>
      </c>
      <c r="E1940" s="391">
        <v>178</v>
      </c>
      <c r="F1940" s="395">
        <v>69</v>
      </c>
      <c r="G1940" s="419">
        <v>315</v>
      </c>
      <c r="H1940" s="71">
        <v>405</v>
      </c>
      <c r="I1940" s="71">
        <v>439</v>
      </c>
      <c r="J1940" s="71">
        <v>475</v>
      </c>
      <c r="K1940" s="71">
        <v>471</v>
      </c>
      <c r="L1940" s="58"/>
      <c r="M1940" s="58"/>
      <c r="N1940" s="138">
        <v>16</v>
      </c>
      <c r="O1940" s="84">
        <v>22</v>
      </c>
      <c r="P1940" s="294">
        <v>39</v>
      </c>
      <c r="Q1940" s="71">
        <v>9</v>
      </c>
      <c r="R1940" s="391">
        <v>109</v>
      </c>
      <c r="S1940" s="395">
        <v>9</v>
      </c>
      <c r="T1940" s="417">
        <v>131</v>
      </c>
      <c r="U1940" s="71">
        <v>90</v>
      </c>
      <c r="V1940" s="71">
        <v>39</v>
      </c>
      <c r="W1940" s="71">
        <v>38</v>
      </c>
      <c r="X1940" s="71">
        <v>30</v>
      </c>
      <c r="Y1940" s="58"/>
      <c r="Z1940" s="58"/>
      <c r="AA1940" s="56">
        <v>16</v>
      </c>
      <c r="AD1940" s="15">
        <v>15</v>
      </c>
      <c r="AE1940" s="15">
        <v>12027</v>
      </c>
      <c r="AF1940" s="15">
        <v>1351</v>
      </c>
      <c r="AG1940" s="15">
        <v>19407</v>
      </c>
      <c r="AH1940" s="15">
        <v>2259</v>
      </c>
      <c r="AI1940" s="15">
        <v>59.8</v>
      </c>
      <c r="AJ1940" s="15">
        <v>62</v>
      </c>
    </row>
    <row r="1941" spans="1:36" x14ac:dyDescent="0.2">
      <c r="A1941" s="138">
        <v>17</v>
      </c>
      <c r="B1941" s="84">
        <v>17</v>
      </c>
      <c r="C1941" s="294">
        <v>70</v>
      </c>
      <c r="D1941" s="71">
        <v>110</v>
      </c>
      <c r="E1941" s="391">
        <v>145</v>
      </c>
      <c r="F1941" s="395">
        <v>110</v>
      </c>
      <c r="G1941" s="419">
        <v>276</v>
      </c>
      <c r="H1941" s="71">
        <v>301</v>
      </c>
      <c r="I1941" s="71">
        <v>358</v>
      </c>
      <c r="J1941" s="71">
        <v>550</v>
      </c>
      <c r="K1941" s="71">
        <v>585</v>
      </c>
      <c r="L1941" s="58"/>
      <c r="M1941" s="58"/>
      <c r="N1941" s="138">
        <v>17</v>
      </c>
      <c r="O1941" s="84">
        <v>17</v>
      </c>
      <c r="P1941" s="294">
        <v>52</v>
      </c>
      <c r="Q1941" s="71">
        <v>38</v>
      </c>
      <c r="R1941" s="391">
        <v>35</v>
      </c>
      <c r="S1941" s="395">
        <v>38</v>
      </c>
      <c r="T1941" s="417">
        <v>121</v>
      </c>
      <c r="U1941" s="71">
        <v>25</v>
      </c>
      <c r="V1941" s="71">
        <v>55</v>
      </c>
      <c r="W1941" s="71">
        <v>200</v>
      </c>
      <c r="X1941" s="71">
        <v>34</v>
      </c>
      <c r="Y1941" s="58"/>
      <c r="Z1941" s="58"/>
      <c r="AA1941" s="56">
        <v>17</v>
      </c>
      <c r="AD1941" s="15">
        <v>16</v>
      </c>
      <c r="AE1941" s="15">
        <v>471</v>
      </c>
      <c r="AF1941" s="15">
        <v>30</v>
      </c>
      <c r="AG1941" s="15">
        <v>2468</v>
      </c>
      <c r="AH1941" s="15">
        <v>232</v>
      </c>
      <c r="AI1941" s="15">
        <v>12.9</v>
      </c>
      <c r="AJ1941" s="15">
        <v>19.100000000000001</v>
      </c>
    </row>
    <row r="1942" spans="1:36" x14ac:dyDescent="0.2">
      <c r="A1942" s="138">
        <v>18</v>
      </c>
      <c r="B1942" s="84">
        <v>25</v>
      </c>
      <c r="C1942" s="294">
        <v>47</v>
      </c>
      <c r="D1942" s="71">
        <v>63</v>
      </c>
      <c r="E1942" s="391">
        <v>93</v>
      </c>
      <c r="F1942" s="395">
        <v>63</v>
      </c>
      <c r="G1942" s="419">
        <v>147</v>
      </c>
      <c r="H1942" s="71">
        <v>190</v>
      </c>
      <c r="I1942" s="71">
        <v>241</v>
      </c>
      <c r="J1942" s="71">
        <v>275</v>
      </c>
      <c r="K1942" s="71">
        <v>284</v>
      </c>
      <c r="L1942" s="58"/>
      <c r="M1942" s="58"/>
      <c r="N1942" s="138">
        <v>18</v>
      </c>
      <c r="O1942" s="84">
        <v>25</v>
      </c>
      <c r="P1942" s="294">
        <v>22</v>
      </c>
      <c r="Q1942" s="71">
        <v>16</v>
      </c>
      <c r="R1942" s="391">
        <v>27</v>
      </c>
      <c r="S1942" s="395">
        <v>16</v>
      </c>
      <c r="T1942" s="417">
        <v>29</v>
      </c>
      <c r="U1942" s="71">
        <v>43</v>
      </c>
      <c r="V1942" s="71">
        <v>51</v>
      </c>
      <c r="W1942" s="71">
        <v>36</v>
      </c>
      <c r="X1942" s="71">
        <v>16</v>
      </c>
      <c r="Y1942" s="58"/>
      <c r="Z1942" s="58"/>
      <c r="AA1942" s="56">
        <v>18</v>
      </c>
      <c r="AD1942" s="15">
        <v>17</v>
      </c>
      <c r="AE1942" s="15">
        <v>585</v>
      </c>
      <c r="AF1942" s="15">
        <v>34</v>
      </c>
      <c r="AG1942" s="15">
        <v>4504</v>
      </c>
      <c r="AH1942" s="15">
        <v>357</v>
      </c>
      <c r="AI1942" s="15">
        <v>9.5</v>
      </c>
      <c r="AJ1942" s="15">
        <v>13</v>
      </c>
    </row>
    <row r="1943" spans="1:36" x14ac:dyDescent="0.2">
      <c r="A1943" s="138">
        <v>19</v>
      </c>
      <c r="B1943" s="84">
        <v>74</v>
      </c>
      <c r="C1943" s="294">
        <v>106</v>
      </c>
      <c r="D1943" s="71">
        <v>130</v>
      </c>
      <c r="E1943" s="391">
        <v>149</v>
      </c>
      <c r="F1943" s="395">
        <v>130</v>
      </c>
      <c r="G1943" s="419">
        <v>270</v>
      </c>
      <c r="H1943" s="71">
        <v>341</v>
      </c>
      <c r="I1943" s="71">
        <v>380</v>
      </c>
      <c r="J1943" s="71">
        <v>470</v>
      </c>
      <c r="K1943" s="71">
        <v>487</v>
      </c>
      <c r="L1943" s="58"/>
      <c r="M1943" s="58"/>
      <c r="N1943" s="138">
        <v>19</v>
      </c>
      <c r="O1943" s="84">
        <v>74</v>
      </c>
      <c r="P1943" s="294">
        <v>42</v>
      </c>
      <c r="Q1943" s="71">
        <v>24</v>
      </c>
      <c r="R1943" s="391">
        <v>21</v>
      </c>
      <c r="S1943" s="395">
        <v>24</v>
      </c>
      <c r="T1943" s="417">
        <v>81</v>
      </c>
      <c r="U1943" s="71">
        <v>69</v>
      </c>
      <c r="V1943" s="71">
        <v>52</v>
      </c>
      <c r="W1943" s="71">
        <v>101</v>
      </c>
      <c r="X1943" s="71">
        <v>26</v>
      </c>
      <c r="Y1943" s="58"/>
      <c r="Z1943" s="58"/>
      <c r="AA1943" s="56">
        <v>19</v>
      </c>
      <c r="AD1943" s="15">
        <v>18</v>
      </c>
      <c r="AE1943" s="15">
        <v>284</v>
      </c>
      <c r="AF1943" s="15">
        <v>16</v>
      </c>
      <c r="AG1943" s="15">
        <v>4591</v>
      </c>
      <c r="AH1943" s="15">
        <v>658</v>
      </c>
      <c r="AI1943" s="15">
        <v>2.4</v>
      </c>
      <c r="AJ1943" s="15">
        <v>6.2</v>
      </c>
    </row>
    <row r="1944" spans="1:36" x14ac:dyDescent="0.2">
      <c r="A1944" s="138">
        <v>20</v>
      </c>
      <c r="B1944" s="84">
        <v>240</v>
      </c>
      <c r="C1944" s="294">
        <v>429</v>
      </c>
      <c r="D1944" s="71">
        <v>560</v>
      </c>
      <c r="E1944" s="391">
        <v>613</v>
      </c>
      <c r="F1944" s="395">
        <v>560</v>
      </c>
      <c r="G1944" s="419">
        <v>758</v>
      </c>
      <c r="H1944" s="71">
        <v>868</v>
      </c>
      <c r="I1944" s="71">
        <v>989</v>
      </c>
      <c r="J1944" s="71">
        <v>1116</v>
      </c>
      <c r="K1944" s="71">
        <v>1178</v>
      </c>
      <c r="L1944" s="58"/>
      <c r="M1944" s="58"/>
      <c r="N1944" s="138">
        <v>20</v>
      </c>
      <c r="O1944" s="84">
        <v>240</v>
      </c>
      <c r="P1944" s="294">
        <v>190</v>
      </c>
      <c r="Q1944" s="71">
        <v>131</v>
      </c>
      <c r="R1944" s="391">
        <v>52</v>
      </c>
      <c r="S1944" s="395">
        <v>131</v>
      </c>
      <c r="T1944" s="417">
        <v>57</v>
      </c>
      <c r="U1944" s="71">
        <v>110</v>
      </c>
      <c r="V1944" s="71">
        <v>126</v>
      </c>
      <c r="W1944" s="71">
        <v>134</v>
      </c>
      <c r="X1944" s="71">
        <v>64</v>
      </c>
      <c r="Y1944" s="58"/>
      <c r="Z1944" s="58"/>
      <c r="AA1944" s="56">
        <v>20</v>
      </c>
      <c r="AD1944" s="15">
        <v>19</v>
      </c>
      <c r="AE1944" s="15">
        <v>487</v>
      </c>
      <c r="AF1944" s="15">
        <v>26</v>
      </c>
      <c r="AG1944" s="15">
        <v>2016</v>
      </c>
      <c r="AH1944" s="15">
        <v>190</v>
      </c>
      <c r="AI1944" s="15">
        <v>13.7</v>
      </c>
      <c r="AJ1944" s="15">
        <v>24.2</v>
      </c>
    </row>
    <row r="1945" spans="1:36" x14ac:dyDescent="0.2">
      <c r="A1945" s="138">
        <v>21</v>
      </c>
      <c r="B1945" s="84">
        <v>163</v>
      </c>
      <c r="C1945" s="294">
        <v>315</v>
      </c>
      <c r="D1945" s="71">
        <v>417</v>
      </c>
      <c r="E1945" s="391">
        <v>499</v>
      </c>
      <c r="F1945" s="395">
        <v>417</v>
      </c>
      <c r="G1945" s="419">
        <v>896</v>
      </c>
      <c r="H1945" s="71">
        <v>1053</v>
      </c>
      <c r="I1945" s="71">
        <v>1112</v>
      </c>
      <c r="J1945" s="71">
        <v>1285</v>
      </c>
      <c r="K1945" s="71">
        <v>1393</v>
      </c>
      <c r="L1945" s="58"/>
      <c r="M1945" s="58"/>
      <c r="N1945" s="138">
        <v>21</v>
      </c>
      <c r="O1945" s="84">
        <v>163</v>
      </c>
      <c r="P1945" s="294">
        <v>149</v>
      </c>
      <c r="Q1945" s="71">
        <v>102</v>
      </c>
      <c r="R1945" s="391">
        <v>85</v>
      </c>
      <c r="S1945" s="395">
        <v>102</v>
      </c>
      <c r="T1945" s="417">
        <v>143</v>
      </c>
      <c r="U1945" s="71">
        <v>162</v>
      </c>
      <c r="V1945" s="71">
        <v>89</v>
      </c>
      <c r="W1945" s="71">
        <v>172</v>
      </c>
      <c r="X1945" s="71">
        <v>113</v>
      </c>
      <c r="Y1945" s="58"/>
      <c r="Z1945" s="58"/>
      <c r="AA1945" s="56">
        <v>21</v>
      </c>
      <c r="AD1945" s="15">
        <v>20</v>
      </c>
      <c r="AE1945" s="15">
        <v>1178</v>
      </c>
      <c r="AF1945" s="15">
        <v>64</v>
      </c>
      <c r="AG1945" s="15">
        <v>2832</v>
      </c>
      <c r="AH1945" s="15">
        <v>224</v>
      </c>
      <c r="AI1945" s="15">
        <v>28.6</v>
      </c>
      <c r="AJ1945" s="15">
        <v>41.6</v>
      </c>
    </row>
    <row r="1946" spans="1:36" x14ac:dyDescent="0.2">
      <c r="A1946" s="138">
        <v>22</v>
      </c>
      <c r="B1946" s="84">
        <v>186</v>
      </c>
      <c r="C1946" s="294">
        <v>284</v>
      </c>
      <c r="D1946" s="71">
        <v>458</v>
      </c>
      <c r="E1946" s="391">
        <v>1017</v>
      </c>
      <c r="F1946" s="395">
        <v>458</v>
      </c>
      <c r="G1946" s="419">
        <v>1391</v>
      </c>
      <c r="H1946" s="71">
        <v>1518</v>
      </c>
      <c r="I1946" s="71">
        <v>1736</v>
      </c>
      <c r="J1946" s="71">
        <v>1901</v>
      </c>
      <c r="K1946" s="71">
        <v>2027</v>
      </c>
      <c r="L1946" s="58"/>
      <c r="M1946" s="58"/>
      <c r="N1946" s="138">
        <v>22</v>
      </c>
      <c r="O1946" s="84">
        <v>186</v>
      </c>
      <c r="P1946" s="294">
        <v>114</v>
      </c>
      <c r="Q1946" s="71">
        <v>187</v>
      </c>
      <c r="R1946" s="391">
        <v>604</v>
      </c>
      <c r="S1946" s="395">
        <v>187</v>
      </c>
      <c r="T1946" s="417">
        <v>260</v>
      </c>
      <c r="U1946" s="71">
        <v>137</v>
      </c>
      <c r="V1946" s="71">
        <v>224</v>
      </c>
      <c r="W1946" s="71">
        <v>163</v>
      </c>
      <c r="X1946" s="71">
        <v>127</v>
      </c>
      <c r="Y1946" s="58"/>
      <c r="Z1946" s="58"/>
      <c r="AA1946" s="56">
        <v>22</v>
      </c>
      <c r="AD1946" s="15">
        <v>21</v>
      </c>
      <c r="AE1946" s="15">
        <v>1393</v>
      </c>
      <c r="AF1946" s="15">
        <v>113</v>
      </c>
      <c r="AG1946" s="15">
        <v>11268</v>
      </c>
      <c r="AH1946" s="15">
        <v>1263</v>
      </c>
      <c r="AI1946" s="15">
        <v>8.9</v>
      </c>
      <c r="AJ1946" s="15">
        <v>12.4</v>
      </c>
    </row>
    <row r="1947" spans="1:36" x14ac:dyDescent="0.2">
      <c r="A1947" s="138">
        <v>23</v>
      </c>
      <c r="B1947" s="84">
        <v>1289</v>
      </c>
      <c r="C1947" s="294">
        <v>2503</v>
      </c>
      <c r="D1947" s="71">
        <v>3337</v>
      </c>
      <c r="E1947" s="391">
        <v>4593</v>
      </c>
      <c r="F1947" s="395">
        <v>3337</v>
      </c>
      <c r="G1947" s="419">
        <v>7173</v>
      </c>
      <c r="H1947" s="71">
        <v>8498</v>
      </c>
      <c r="I1947" s="71">
        <v>9544</v>
      </c>
      <c r="J1947" s="71">
        <v>11433</v>
      </c>
      <c r="K1947" s="71">
        <v>12666</v>
      </c>
      <c r="L1947" s="58"/>
      <c r="M1947" s="58"/>
      <c r="N1947" s="138">
        <v>23</v>
      </c>
      <c r="O1947" s="84">
        <v>1289</v>
      </c>
      <c r="P1947" s="294">
        <v>1249</v>
      </c>
      <c r="Q1947" s="71">
        <v>1069</v>
      </c>
      <c r="R1947" s="391">
        <v>1290</v>
      </c>
      <c r="S1947" s="395">
        <v>1069</v>
      </c>
      <c r="T1947" s="417">
        <v>1516</v>
      </c>
      <c r="U1947" s="71">
        <v>1968</v>
      </c>
      <c r="V1947" s="71">
        <v>1474</v>
      </c>
      <c r="W1947" s="71">
        <v>2078</v>
      </c>
      <c r="X1947" s="71">
        <v>1661</v>
      </c>
      <c r="Y1947" s="58"/>
      <c r="Z1947" s="58"/>
      <c r="AA1947" s="56">
        <v>23</v>
      </c>
      <c r="AD1947" s="15">
        <v>22</v>
      </c>
      <c r="AE1947" s="15">
        <v>2027</v>
      </c>
      <c r="AF1947" s="15">
        <v>127</v>
      </c>
      <c r="AG1947" s="15">
        <v>17687</v>
      </c>
      <c r="AH1947" s="15">
        <v>1620</v>
      </c>
      <c r="AI1947" s="15">
        <v>7.8</v>
      </c>
      <c r="AJ1947" s="15">
        <v>11.5</v>
      </c>
    </row>
    <row r="1948" spans="1:36" x14ac:dyDescent="0.2">
      <c r="A1948" s="138">
        <v>24</v>
      </c>
      <c r="B1948" s="84">
        <v>284</v>
      </c>
      <c r="C1948" s="294">
        <v>494</v>
      </c>
      <c r="D1948" s="71">
        <v>672</v>
      </c>
      <c r="E1948" s="391">
        <v>776</v>
      </c>
      <c r="F1948" s="395">
        <v>672</v>
      </c>
      <c r="G1948" s="419">
        <v>1301</v>
      </c>
      <c r="H1948" s="71">
        <v>1534</v>
      </c>
      <c r="I1948" s="71">
        <v>1586</v>
      </c>
      <c r="J1948" s="71">
        <v>1682</v>
      </c>
      <c r="K1948" s="71">
        <v>2021</v>
      </c>
      <c r="L1948" s="58"/>
      <c r="M1948" s="58"/>
      <c r="N1948" s="138">
        <v>24</v>
      </c>
      <c r="O1948" s="84">
        <v>284</v>
      </c>
      <c r="P1948" s="294">
        <v>263</v>
      </c>
      <c r="Q1948" s="71">
        <v>188</v>
      </c>
      <c r="R1948" s="391">
        <v>104</v>
      </c>
      <c r="S1948" s="395">
        <v>188</v>
      </c>
      <c r="T1948" s="417">
        <v>435</v>
      </c>
      <c r="U1948" s="71">
        <v>233</v>
      </c>
      <c r="V1948" s="71">
        <v>76</v>
      </c>
      <c r="W1948" s="71">
        <v>102</v>
      </c>
      <c r="X1948" s="71">
        <v>345</v>
      </c>
      <c r="Y1948" s="58"/>
      <c r="Z1948" s="58"/>
      <c r="AA1948" s="56">
        <v>24</v>
      </c>
      <c r="AD1948" s="15">
        <v>23</v>
      </c>
      <c r="AE1948" s="15">
        <v>12666</v>
      </c>
      <c r="AF1948" s="15">
        <v>1661</v>
      </c>
      <c r="AG1948" s="15">
        <v>31701</v>
      </c>
      <c r="AH1948" s="15">
        <v>4315</v>
      </c>
      <c r="AI1948" s="15">
        <v>38.5</v>
      </c>
      <c r="AJ1948" s="15">
        <v>40</v>
      </c>
    </row>
    <row r="1949" spans="1:36" x14ac:dyDescent="0.2">
      <c r="A1949" s="72" t="s">
        <v>2</v>
      </c>
      <c r="B1949" s="62">
        <f t="shared" ref="B1949:G1949" si="84">SUM(B1925:B1948)</f>
        <v>5195</v>
      </c>
      <c r="C1949" s="62">
        <f t="shared" si="84"/>
        <v>10380</v>
      </c>
      <c r="D1949" s="62">
        <f t="shared" si="84"/>
        <v>14682</v>
      </c>
      <c r="E1949" s="62">
        <f t="shared" si="84"/>
        <v>21106</v>
      </c>
      <c r="F1949" s="62">
        <f t="shared" si="84"/>
        <v>14682</v>
      </c>
      <c r="G1949" s="62">
        <f t="shared" si="84"/>
        <v>31455</v>
      </c>
      <c r="H1949" s="62">
        <f t="shared" ref="H1949:M1949" si="85">SUM(H1925:H1948)</f>
        <v>38141</v>
      </c>
      <c r="I1949" s="62">
        <f t="shared" si="85"/>
        <v>43990</v>
      </c>
      <c r="J1949" s="62">
        <f t="shared" si="85"/>
        <v>48456</v>
      </c>
      <c r="K1949" s="62">
        <f t="shared" si="85"/>
        <v>53599</v>
      </c>
      <c r="L1949" s="62">
        <f t="shared" si="85"/>
        <v>0</v>
      </c>
      <c r="M1949" s="62">
        <f t="shared" si="85"/>
        <v>0</v>
      </c>
      <c r="N1949" s="332" t="s">
        <v>2</v>
      </c>
      <c r="O1949" s="62">
        <f t="shared" ref="O1949:T1949" si="86">SUM(O1925:O1948)</f>
        <v>5195</v>
      </c>
      <c r="P1949" s="62">
        <f t="shared" si="86"/>
        <v>5475</v>
      </c>
      <c r="Q1949" s="62">
        <f t="shared" si="86"/>
        <v>4770</v>
      </c>
      <c r="R1949" s="62">
        <f t="shared" si="86"/>
        <v>6847</v>
      </c>
      <c r="S1949" s="62">
        <f t="shared" si="86"/>
        <v>4770</v>
      </c>
      <c r="T1949" s="62">
        <f t="shared" si="86"/>
        <v>5857</v>
      </c>
      <c r="U1949" s="62">
        <f t="shared" ref="U1949:Z1949" si="87">SUM(U1925:U1948)</f>
        <v>7877</v>
      </c>
      <c r="V1949" s="62">
        <f t="shared" si="87"/>
        <v>6727</v>
      </c>
      <c r="W1949" s="62">
        <f t="shared" si="87"/>
        <v>5236</v>
      </c>
      <c r="X1949" s="62">
        <f t="shared" si="87"/>
        <v>6373</v>
      </c>
      <c r="Y1949" s="62">
        <f t="shared" si="87"/>
        <v>0</v>
      </c>
      <c r="Z1949" s="62">
        <f t="shared" si="87"/>
        <v>0</v>
      </c>
      <c r="AA1949" s="72" t="s">
        <v>2</v>
      </c>
      <c r="AD1949" s="15">
        <v>24</v>
      </c>
      <c r="AE1949" s="15">
        <v>2021</v>
      </c>
      <c r="AF1949" s="15">
        <v>345</v>
      </c>
      <c r="AG1949" s="15">
        <v>9141</v>
      </c>
      <c r="AH1949" s="15">
        <v>1354</v>
      </c>
      <c r="AI1949" s="15">
        <v>25.5</v>
      </c>
      <c r="AJ1949" s="15">
        <v>22.1</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279</v>
      </c>
      <c r="C1955" s="294">
        <v>632</v>
      </c>
      <c r="D1955" s="71">
        <v>4045</v>
      </c>
      <c r="E1955" s="391">
        <v>4446</v>
      </c>
      <c r="F1955" s="395">
        <v>4045</v>
      </c>
      <c r="G1955" s="420">
        <v>9167</v>
      </c>
      <c r="H1955" s="71">
        <v>9514</v>
      </c>
      <c r="I1955" s="71">
        <v>9825</v>
      </c>
      <c r="J1955" s="71">
        <v>10234</v>
      </c>
      <c r="K1955" s="297">
        <v>10920</v>
      </c>
      <c r="L1955" s="58"/>
      <c r="M1955" s="58"/>
      <c r="N1955" s="140">
        <v>1</v>
      </c>
      <c r="O1955" s="84">
        <v>279</v>
      </c>
      <c r="P1955" s="294">
        <v>355</v>
      </c>
      <c r="Q1955" s="71">
        <v>3420</v>
      </c>
      <c r="R1955" s="391">
        <v>365</v>
      </c>
      <c r="S1955" s="395">
        <v>3420</v>
      </c>
      <c r="T1955" s="418">
        <v>4336</v>
      </c>
      <c r="U1955" s="71">
        <v>345</v>
      </c>
      <c r="V1955" s="71">
        <v>314</v>
      </c>
      <c r="W1955" s="71">
        <v>387</v>
      </c>
      <c r="X1955" s="297">
        <v>683</v>
      </c>
      <c r="Y1955" s="58"/>
      <c r="Z1955" s="58"/>
      <c r="AA1955" s="65">
        <v>1</v>
      </c>
    </row>
    <row r="1956" spans="1:27" x14ac:dyDescent="0.2">
      <c r="A1956" s="140">
        <v>2</v>
      </c>
      <c r="B1956" s="84">
        <v>434</v>
      </c>
      <c r="C1956" s="294">
        <v>790</v>
      </c>
      <c r="D1956" s="71">
        <v>1177</v>
      </c>
      <c r="E1956" s="391">
        <v>1517</v>
      </c>
      <c r="F1956" s="395">
        <v>1177</v>
      </c>
      <c r="G1956" s="420">
        <v>2324</v>
      </c>
      <c r="H1956" s="71">
        <v>2600</v>
      </c>
      <c r="I1956" s="71">
        <v>2967</v>
      </c>
      <c r="J1956" s="71">
        <v>3324</v>
      </c>
      <c r="K1956" s="71">
        <v>3786</v>
      </c>
      <c r="L1956" s="58"/>
      <c r="M1956" s="58"/>
      <c r="N1956" s="140">
        <v>2</v>
      </c>
      <c r="O1956" s="84">
        <v>434</v>
      </c>
      <c r="P1956" s="294">
        <v>388</v>
      </c>
      <c r="Q1956" s="71">
        <v>429</v>
      </c>
      <c r="R1956" s="391">
        <v>347</v>
      </c>
      <c r="S1956" s="395">
        <v>429</v>
      </c>
      <c r="T1956" s="418">
        <v>389</v>
      </c>
      <c r="U1956" s="71">
        <v>311</v>
      </c>
      <c r="V1956" s="71">
        <v>375</v>
      </c>
      <c r="W1956" s="71">
        <v>404</v>
      </c>
      <c r="X1956" s="71">
        <v>482</v>
      </c>
      <c r="Y1956" s="58"/>
      <c r="Z1956" s="58"/>
      <c r="AA1956" s="65">
        <v>2</v>
      </c>
    </row>
    <row r="1957" spans="1:27" x14ac:dyDescent="0.2">
      <c r="A1957" s="140">
        <v>3</v>
      </c>
      <c r="B1957" s="84">
        <v>119</v>
      </c>
      <c r="C1957" s="294">
        <v>227</v>
      </c>
      <c r="D1957" s="71">
        <v>348</v>
      </c>
      <c r="E1957" s="391">
        <v>485</v>
      </c>
      <c r="F1957" s="395">
        <v>348</v>
      </c>
      <c r="G1957" s="420">
        <v>693</v>
      </c>
      <c r="H1957" s="71">
        <v>771</v>
      </c>
      <c r="I1957" s="71">
        <v>887</v>
      </c>
      <c r="J1957" s="71">
        <v>1028</v>
      </c>
      <c r="K1957" s="71">
        <v>1145</v>
      </c>
      <c r="L1957" s="58"/>
      <c r="M1957" s="58"/>
      <c r="N1957" s="140">
        <v>3</v>
      </c>
      <c r="O1957" s="84">
        <v>119</v>
      </c>
      <c r="P1957" s="294">
        <v>113</v>
      </c>
      <c r="Q1957" s="71">
        <v>119</v>
      </c>
      <c r="R1957" s="391">
        <v>137</v>
      </c>
      <c r="S1957" s="395">
        <v>119</v>
      </c>
      <c r="T1957" s="418">
        <v>99</v>
      </c>
      <c r="U1957" s="71">
        <v>78</v>
      </c>
      <c r="V1957" s="71">
        <v>124</v>
      </c>
      <c r="W1957" s="71">
        <v>144</v>
      </c>
      <c r="X1957" s="71">
        <v>115</v>
      </c>
      <c r="Y1957" s="58"/>
      <c r="Z1957" s="58"/>
      <c r="AA1957" s="65">
        <v>3</v>
      </c>
    </row>
    <row r="1958" spans="1:27" x14ac:dyDescent="0.2">
      <c r="A1958" s="140">
        <v>4</v>
      </c>
      <c r="B1958" s="84">
        <v>366</v>
      </c>
      <c r="C1958" s="294">
        <v>800</v>
      </c>
      <c r="D1958" s="71">
        <v>2356</v>
      </c>
      <c r="E1958" s="391">
        <v>2696</v>
      </c>
      <c r="F1958" s="395">
        <v>2356</v>
      </c>
      <c r="G1958" s="420">
        <v>3405</v>
      </c>
      <c r="H1958" s="71">
        <v>3732</v>
      </c>
      <c r="I1958" s="71">
        <v>4175</v>
      </c>
      <c r="J1958" s="71">
        <v>4510</v>
      </c>
      <c r="K1958" s="71">
        <v>5057</v>
      </c>
      <c r="L1958" s="58"/>
      <c r="M1958" s="58"/>
      <c r="N1958" s="140">
        <v>4</v>
      </c>
      <c r="O1958" s="84">
        <v>366</v>
      </c>
      <c r="P1958" s="294">
        <v>457</v>
      </c>
      <c r="Q1958" s="71">
        <v>1501</v>
      </c>
      <c r="R1958" s="391">
        <v>407</v>
      </c>
      <c r="S1958" s="395">
        <v>1501</v>
      </c>
      <c r="T1958" s="418">
        <v>300</v>
      </c>
      <c r="U1958" s="71">
        <v>322</v>
      </c>
      <c r="V1958" s="71">
        <v>441</v>
      </c>
      <c r="W1958" s="71">
        <v>334</v>
      </c>
      <c r="X1958" s="71">
        <v>542</v>
      </c>
      <c r="Y1958" s="58"/>
      <c r="Z1958" s="58"/>
      <c r="AA1958" s="65">
        <v>4</v>
      </c>
    </row>
    <row r="1959" spans="1:27" x14ac:dyDescent="0.2">
      <c r="A1959" s="140">
        <v>5</v>
      </c>
      <c r="B1959" s="84">
        <v>156</v>
      </c>
      <c r="C1959" s="294">
        <v>400</v>
      </c>
      <c r="D1959" s="71">
        <v>631</v>
      </c>
      <c r="E1959" s="391">
        <v>925</v>
      </c>
      <c r="F1959" s="395">
        <v>631</v>
      </c>
      <c r="G1959" s="420">
        <v>1478</v>
      </c>
      <c r="H1959" s="71">
        <v>1694</v>
      </c>
      <c r="I1959" s="71">
        <v>2075</v>
      </c>
      <c r="J1959" s="71">
        <v>2380</v>
      </c>
      <c r="K1959" s="71">
        <v>2753</v>
      </c>
      <c r="L1959" s="58"/>
      <c r="M1959" s="58"/>
      <c r="N1959" s="140">
        <v>5</v>
      </c>
      <c r="O1959" s="84">
        <v>156</v>
      </c>
      <c r="P1959" s="294">
        <v>233</v>
      </c>
      <c r="Q1959" s="71">
        <v>210</v>
      </c>
      <c r="R1959" s="391">
        <v>279</v>
      </c>
      <c r="S1959" s="395">
        <v>210</v>
      </c>
      <c r="T1959" s="418">
        <v>313</v>
      </c>
      <c r="U1959" s="71">
        <v>220</v>
      </c>
      <c r="V1959" s="71">
        <v>366</v>
      </c>
      <c r="W1959" s="71">
        <v>295</v>
      </c>
      <c r="X1959" s="71">
        <v>387</v>
      </c>
      <c r="Y1959" s="58"/>
      <c r="Z1959" s="58"/>
      <c r="AA1959" s="65">
        <v>5</v>
      </c>
    </row>
    <row r="1960" spans="1:27" x14ac:dyDescent="0.2">
      <c r="A1960" s="140">
        <v>6</v>
      </c>
      <c r="B1960" s="84">
        <v>41</v>
      </c>
      <c r="C1960" s="294">
        <v>258</v>
      </c>
      <c r="D1960" s="71">
        <v>332</v>
      </c>
      <c r="E1960" s="391">
        <v>588</v>
      </c>
      <c r="F1960" s="395">
        <v>332</v>
      </c>
      <c r="G1960" s="420">
        <v>643</v>
      </c>
      <c r="H1960" s="71">
        <v>1074</v>
      </c>
      <c r="I1960" s="71">
        <v>1169</v>
      </c>
      <c r="J1960" s="71">
        <v>1178</v>
      </c>
      <c r="K1960" s="71">
        <v>1385</v>
      </c>
      <c r="L1960" s="58"/>
      <c r="M1960" s="58"/>
      <c r="N1960" s="140">
        <v>6</v>
      </c>
      <c r="O1960" s="84">
        <v>41</v>
      </c>
      <c r="P1960" s="294">
        <v>218</v>
      </c>
      <c r="Q1960" s="71">
        <v>74</v>
      </c>
      <c r="R1960" s="391">
        <v>256</v>
      </c>
      <c r="S1960" s="395">
        <v>74</v>
      </c>
      <c r="T1960" s="418">
        <v>32</v>
      </c>
      <c r="U1960" s="71">
        <v>483</v>
      </c>
      <c r="V1960" s="71">
        <v>95</v>
      </c>
      <c r="W1960" s="71">
        <v>32</v>
      </c>
      <c r="X1960" s="71">
        <v>207</v>
      </c>
      <c r="Y1960" s="58"/>
      <c r="Z1960" s="58"/>
      <c r="AA1960" s="65">
        <v>6</v>
      </c>
    </row>
    <row r="1961" spans="1:27" x14ac:dyDescent="0.2">
      <c r="A1961" s="140">
        <v>7</v>
      </c>
      <c r="B1961" s="84">
        <v>249</v>
      </c>
      <c r="C1961" s="294">
        <v>366</v>
      </c>
      <c r="D1961" s="71">
        <v>561</v>
      </c>
      <c r="E1961" s="391">
        <v>710</v>
      </c>
      <c r="F1961" s="395">
        <v>561</v>
      </c>
      <c r="G1961" s="420">
        <v>966</v>
      </c>
      <c r="H1961" s="71">
        <v>1027</v>
      </c>
      <c r="I1961" s="71">
        <v>1118</v>
      </c>
      <c r="J1961" s="71">
        <v>1250</v>
      </c>
      <c r="K1961" s="71">
        <v>1349</v>
      </c>
      <c r="L1961" s="58"/>
      <c r="M1961" s="58"/>
      <c r="N1961" s="140">
        <v>7</v>
      </c>
      <c r="O1961" s="84">
        <v>249</v>
      </c>
      <c r="P1961" s="294">
        <v>117</v>
      </c>
      <c r="Q1961" s="71">
        <v>196</v>
      </c>
      <c r="R1961" s="391">
        <v>149</v>
      </c>
      <c r="S1961" s="395">
        <v>196</v>
      </c>
      <c r="T1961" s="418">
        <v>149</v>
      </c>
      <c r="U1961" s="71">
        <v>62</v>
      </c>
      <c r="V1961" s="71">
        <v>93</v>
      </c>
      <c r="W1961" s="71">
        <v>134</v>
      </c>
      <c r="X1961" s="71">
        <v>99</v>
      </c>
      <c r="Y1961" s="58"/>
      <c r="Z1961" s="58"/>
      <c r="AA1961" s="65">
        <v>7</v>
      </c>
    </row>
    <row r="1962" spans="1:27" x14ac:dyDescent="0.2">
      <c r="A1962" s="140">
        <v>8</v>
      </c>
      <c r="B1962" s="84">
        <v>1174</v>
      </c>
      <c r="C1962" s="294">
        <v>2288</v>
      </c>
      <c r="D1962" s="71">
        <v>3833</v>
      </c>
      <c r="E1962" s="391">
        <v>5334</v>
      </c>
      <c r="F1962" s="395">
        <v>3833</v>
      </c>
      <c r="G1962" s="420">
        <v>8235</v>
      </c>
      <c r="H1962" s="71">
        <v>9444</v>
      </c>
      <c r="I1962" s="71">
        <v>10965</v>
      </c>
      <c r="J1962" s="71">
        <v>12420</v>
      </c>
      <c r="K1962" s="71">
        <v>14111</v>
      </c>
      <c r="L1962" s="58"/>
      <c r="M1962" s="58"/>
      <c r="N1962" s="140">
        <v>8</v>
      </c>
      <c r="O1962" s="84">
        <v>1174</v>
      </c>
      <c r="P1962" s="294">
        <v>1116</v>
      </c>
      <c r="Q1962" s="71">
        <v>1546</v>
      </c>
      <c r="R1962" s="391">
        <v>1503</v>
      </c>
      <c r="S1962" s="395">
        <v>1546</v>
      </c>
      <c r="T1962" s="418">
        <v>1550</v>
      </c>
      <c r="U1962" s="71">
        <v>1209</v>
      </c>
      <c r="V1962" s="71">
        <v>1523</v>
      </c>
      <c r="W1962" s="71">
        <v>1460</v>
      </c>
      <c r="X1962" s="71">
        <v>1691</v>
      </c>
      <c r="Y1962" s="58"/>
      <c r="Z1962" s="58"/>
      <c r="AA1962" s="65">
        <v>8</v>
      </c>
    </row>
    <row r="1963" spans="1:27" x14ac:dyDescent="0.2">
      <c r="A1963" s="140">
        <v>9</v>
      </c>
      <c r="B1963" s="84">
        <v>552</v>
      </c>
      <c r="C1963" s="294">
        <v>895</v>
      </c>
      <c r="D1963" s="71">
        <v>1151</v>
      </c>
      <c r="E1963" s="391">
        <v>1408</v>
      </c>
      <c r="F1963" s="395">
        <v>1151</v>
      </c>
      <c r="G1963" s="420">
        <v>2267</v>
      </c>
      <c r="H1963" s="71">
        <v>2607</v>
      </c>
      <c r="I1963" s="71">
        <v>2761</v>
      </c>
      <c r="J1963" s="71">
        <v>3030</v>
      </c>
      <c r="K1963" s="71">
        <v>3611</v>
      </c>
      <c r="L1963" s="58"/>
      <c r="M1963" s="58"/>
      <c r="N1963" s="140">
        <v>9</v>
      </c>
      <c r="O1963" s="84">
        <v>552</v>
      </c>
      <c r="P1963" s="294">
        <v>343</v>
      </c>
      <c r="Q1963" s="71">
        <v>262</v>
      </c>
      <c r="R1963" s="391">
        <v>260</v>
      </c>
      <c r="S1963" s="395">
        <v>262</v>
      </c>
      <c r="T1963" s="418">
        <v>567</v>
      </c>
      <c r="U1963" s="71">
        <v>347</v>
      </c>
      <c r="V1963" s="71">
        <v>224</v>
      </c>
      <c r="W1963" s="71">
        <v>277</v>
      </c>
      <c r="X1963" s="71">
        <v>587</v>
      </c>
      <c r="Y1963" s="58"/>
      <c r="Z1963" s="58"/>
      <c r="AA1963" s="65">
        <v>9</v>
      </c>
    </row>
    <row r="1964" spans="1:27" x14ac:dyDescent="0.2">
      <c r="A1964" s="140">
        <v>10</v>
      </c>
      <c r="B1964" s="84">
        <v>345</v>
      </c>
      <c r="C1964" s="294">
        <v>688</v>
      </c>
      <c r="D1964" s="71">
        <v>994</v>
      </c>
      <c r="E1964" s="391">
        <v>1330</v>
      </c>
      <c r="F1964" s="395">
        <v>994</v>
      </c>
      <c r="G1964" s="420">
        <v>1894</v>
      </c>
      <c r="H1964" s="71">
        <v>2340</v>
      </c>
      <c r="I1964" s="71">
        <v>2751</v>
      </c>
      <c r="J1964" s="71">
        <v>3080</v>
      </c>
      <c r="K1964" s="71">
        <v>3420</v>
      </c>
      <c r="L1964" s="58"/>
      <c r="M1964" s="58"/>
      <c r="N1964" s="140">
        <v>10</v>
      </c>
      <c r="O1964" s="84">
        <v>345</v>
      </c>
      <c r="P1964" s="294">
        <v>350</v>
      </c>
      <c r="Q1964" s="71">
        <v>315</v>
      </c>
      <c r="R1964" s="391">
        <v>347</v>
      </c>
      <c r="S1964" s="395">
        <v>315</v>
      </c>
      <c r="T1964" s="418">
        <v>324</v>
      </c>
      <c r="U1964" s="71">
        <v>453</v>
      </c>
      <c r="V1964" s="71">
        <v>439</v>
      </c>
      <c r="W1964" s="71">
        <v>349</v>
      </c>
      <c r="X1964" s="71">
        <v>368</v>
      </c>
      <c r="Y1964" s="58"/>
      <c r="Z1964" s="58"/>
      <c r="AA1964" s="65">
        <v>10</v>
      </c>
    </row>
    <row r="1965" spans="1:27" x14ac:dyDescent="0.2">
      <c r="A1965" s="140">
        <v>11</v>
      </c>
      <c r="B1965" s="84">
        <v>141</v>
      </c>
      <c r="C1965" s="294">
        <v>841</v>
      </c>
      <c r="D1965" s="71">
        <v>984</v>
      </c>
      <c r="E1965" s="391">
        <v>2023</v>
      </c>
      <c r="F1965" s="395">
        <v>984</v>
      </c>
      <c r="G1965" s="420">
        <v>2306</v>
      </c>
      <c r="H1965" s="71">
        <v>3191</v>
      </c>
      <c r="I1965" s="71">
        <v>3269</v>
      </c>
      <c r="J1965" s="71">
        <v>4171</v>
      </c>
      <c r="K1965" s="71">
        <v>4247</v>
      </c>
      <c r="L1965" s="58"/>
      <c r="M1965" s="58"/>
      <c r="N1965" s="140">
        <v>11</v>
      </c>
      <c r="O1965" s="84">
        <v>141</v>
      </c>
      <c r="P1965" s="294">
        <v>703</v>
      </c>
      <c r="Q1965" s="71">
        <v>144</v>
      </c>
      <c r="R1965" s="391">
        <v>1040</v>
      </c>
      <c r="S1965" s="395">
        <v>144</v>
      </c>
      <c r="T1965" s="418">
        <v>111</v>
      </c>
      <c r="U1965" s="71">
        <v>887</v>
      </c>
      <c r="V1965" s="71">
        <v>80</v>
      </c>
      <c r="W1965" s="71">
        <v>908</v>
      </c>
      <c r="X1965" s="71">
        <v>76</v>
      </c>
      <c r="Y1965" s="58"/>
      <c r="Z1965" s="58"/>
      <c r="AA1965" s="65">
        <v>11</v>
      </c>
    </row>
    <row r="1966" spans="1:27" x14ac:dyDescent="0.2">
      <c r="A1966" s="140">
        <v>12</v>
      </c>
      <c r="B1966" s="84">
        <v>1516</v>
      </c>
      <c r="C1966" s="294">
        <v>2965</v>
      </c>
      <c r="D1966" s="71">
        <v>5210</v>
      </c>
      <c r="E1966" s="391">
        <v>6717</v>
      </c>
      <c r="F1966" s="395">
        <v>5210</v>
      </c>
      <c r="G1966" s="420">
        <v>11133</v>
      </c>
      <c r="H1966" s="71">
        <v>12175</v>
      </c>
      <c r="I1966" s="71">
        <v>14215</v>
      </c>
      <c r="J1966" s="71">
        <v>16751</v>
      </c>
      <c r="K1966" s="71">
        <v>19862</v>
      </c>
      <c r="L1966" s="58"/>
      <c r="M1966" s="58"/>
      <c r="N1966" s="140">
        <v>12</v>
      </c>
      <c r="O1966" s="84">
        <v>1516</v>
      </c>
      <c r="P1966" s="294">
        <v>1455</v>
      </c>
      <c r="Q1966" s="71">
        <v>2246</v>
      </c>
      <c r="R1966" s="391">
        <v>1514</v>
      </c>
      <c r="S1966" s="395">
        <v>2246</v>
      </c>
      <c r="T1966" s="418">
        <v>1838</v>
      </c>
      <c r="U1966" s="71">
        <v>2101</v>
      </c>
      <c r="V1966" s="71">
        <v>2114</v>
      </c>
      <c r="W1966" s="71">
        <v>2577</v>
      </c>
      <c r="X1966" s="71">
        <v>3120</v>
      </c>
      <c r="Y1966" s="58"/>
      <c r="Z1966" s="58"/>
      <c r="AA1966" s="65">
        <v>12</v>
      </c>
    </row>
    <row r="1967" spans="1:27" x14ac:dyDescent="0.2">
      <c r="A1967" s="140">
        <v>13</v>
      </c>
      <c r="B1967" s="84">
        <v>519</v>
      </c>
      <c r="C1967" s="294">
        <v>1060</v>
      </c>
      <c r="D1967" s="71">
        <v>1699</v>
      </c>
      <c r="E1967" s="391">
        <v>2502</v>
      </c>
      <c r="F1967" s="395">
        <v>1699</v>
      </c>
      <c r="G1967" s="420">
        <v>3975</v>
      </c>
      <c r="H1967" s="71">
        <v>4396</v>
      </c>
      <c r="I1967" s="71">
        <v>5142</v>
      </c>
      <c r="J1967" s="71">
        <v>5897</v>
      </c>
      <c r="K1967" s="71">
        <v>6546</v>
      </c>
      <c r="L1967" s="58"/>
      <c r="M1967" s="58"/>
      <c r="N1967" s="140">
        <v>13</v>
      </c>
      <c r="O1967" s="84">
        <v>519</v>
      </c>
      <c r="P1967" s="294">
        <v>544</v>
      </c>
      <c r="Q1967" s="71">
        <v>632</v>
      </c>
      <c r="R1967" s="391">
        <v>823</v>
      </c>
      <c r="S1967" s="395">
        <v>632</v>
      </c>
      <c r="T1967" s="418">
        <v>600</v>
      </c>
      <c r="U1967" s="71">
        <v>539</v>
      </c>
      <c r="V1967" s="71">
        <v>750</v>
      </c>
      <c r="W1967" s="71">
        <v>787</v>
      </c>
      <c r="X1967" s="71">
        <v>672</v>
      </c>
      <c r="Y1967" s="58"/>
      <c r="Z1967" s="58"/>
      <c r="AA1967" s="65">
        <v>13</v>
      </c>
    </row>
    <row r="1968" spans="1:27" x14ac:dyDescent="0.2">
      <c r="A1968" s="140">
        <v>14</v>
      </c>
      <c r="B1968" s="84">
        <v>1626</v>
      </c>
      <c r="C1968" s="294">
        <v>3283</v>
      </c>
      <c r="D1968" s="71">
        <v>4810</v>
      </c>
      <c r="E1968" s="391">
        <v>7108</v>
      </c>
      <c r="F1968" s="395">
        <v>4810</v>
      </c>
      <c r="G1968" s="420">
        <v>10245</v>
      </c>
      <c r="H1968" s="71">
        <v>12159</v>
      </c>
      <c r="I1968" s="71">
        <v>13672</v>
      </c>
      <c r="J1968" s="71">
        <v>14744</v>
      </c>
      <c r="K1968" s="71">
        <v>16556</v>
      </c>
      <c r="L1968" s="58"/>
      <c r="M1968" s="58"/>
      <c r="N1968" s="140">
        <v>14</v>
      </c>
      <c r="O1968" s="84">
        <v>1626</v>
      </c>
      <c r="P1968" s="294">
        <v>1743</v>
      </c>
      <c r="Q1968" s="71">
        <v>1641</v>
      </c>
      <c r="R1968" s="391">
        <v>2424</v>
      </c>
      <c r="S1968" s="395">
        <v>1641</v>
      </c>
      <c r="T1968" s="418">
        <v>1662</v>
      </c>
      <c r="U1968" s="71">
        <v>2135</v>
      </c>
      <c r="V1968" s="71">
        <v>1778</v>
      </c>
      <c r="W1968" s="71">
        <v>1536</v>
      </c>
      <c r="X1968" s="71">
        <v>2014</v>
      </c>
      <c r="Y1968" s="58"/>
      <c r="Z1968" s="58"/>
      <c r="AA1968" s="65">
        <v>14</v>
      </c>
    </row>
    <row r="1969" spans="1:36" x14ac:dyDescent="0.2">
      <c r="A1969" s="140">
        <v>15</v>
      </c>
      <c r="B1969" s="84">
        <v>1518</v>
      </c>
      <c r="C1969" s="294">
        <v>3450</v>
      </c>
      <c r="D1969" s="71">
        <v>5153</v>
      </c>
      <c r="E1969" s="391">
        <v>7544</v>
      </c>
      <c r="F1969" s="395">
        <v>5153</v>
      </c>
      <c r="G1969" s="420">
        <v>10807</v>
      </c>
      <c r="H1969" s="71">
        <v>13439</v>
      </c>
      <c r="I1969" s="71">
        <v>16095</v>
      </c>
      <c r="J1969" s="71">
        <v>17721</v>
      </c>
      <c r="K1969" s="71">
        <v>19407</v>
      </c>
      <c r="L1969" s="58"/>
      <c r="M1969" s="58"/>
      <c r="N1969" s="140">
        <v>15</v>
      </c>
      <c r="O1969" s="84">
        <v>1518</v>
      </c>
      <c r="P1969" s="294">
        <v>2019</v>
      </c>
      <c r="Q1969" s="71">
        <v>1817</v>
      </c>
      <c r="R1969" s="391">
        <v>2582</v>
      </c>
      <c r="S1969" s="395">
        <v>1817</v>
      </c>
      <c r="T1969" s="418">
        <v>1819</v>
      </c>
      <c r="U1969" s="71">
        <v>2715</v>
      </c>
      <c r="V1969" s="71">
        <v>2733</v>
      </c>
      <c r="W1969" s="71">
        <v>1702</v>
      </c>
      <c r="X1969" s="71">
        <v>2259</v>
      </c>
      <c r="Y1969" s="58"/>
      <c r="Z1969" s="58"/>
      <c r="AA1969" s="65">
        <v>15</v>
      </c>
    </row>
    <row r="1970" spans="1:36" x14ac:dyDescent="0.2">
      <c r="A1970" s="140">
        <v>16</v>
      </c>
      <c r="B1970" s="84">
        <v>239</v>
      </c>
      <c r="C1970" s="294">
        <v>504</v>
      </c>
      <c r="D1970" s="71">
        <v>728</v>
      </c>
      <c r="E1970" s="391">
        <v>1016</v>
      </c>
      <c r="F1970" s="395">
        <v>728</v>
      </c>
      <c r="G1970" s="420">
        <v>1579</v>
      </c>
      <c r="H1970" s="71">
        <v>1930</v>
      </c>
      <c r="I1970" s="71">
        <v>2076</v>
      </c>
      <c r="J1970" s="71">
        <v>2297</v>
      </c>
      <c r="K1970" s="71">
        <v>2468</v>
      </c>
      <c r="L1970" s="58"/>
      <c r="M1970" s="58"/>
      <c r="N1970" s="140">
        <v>16</v>
      </c>
      <c r="O1970" s="84">
        <v>239</v>
      </c>
      <c r="P1970" s="294">
        <v>272</v>
      </c>
      <c r="Q1970" s="71">
        <v>241</v>
      </c>
      <c r="R1970" s="391">
        <v>335</v>
      </c>
      <c r="S1970" s="395">
        <v>241</v>
      </c>
      <c r="T1970" s="418">
        <v>363</v>
      </c>
      <c r="U1970" s="71">
        <v>353</v>
      </c>
      <c r="V1970" s="71">
        <v>151</v>
      </c>
      <c r="W1970" s="71">
        <v>227</v>
      </c>
      <c r="X1970" s="71">
        <v>232</v>
      </c>
      <c r="Y1970" s="58"/>
      <c r="Z1970" s="58"/>
      <c r="AA1970" s="65">
        <v>16</v>
      </c>
    </row>
    <row r="1971" spans="1:36" x14ac:dyDescent="0.2">
      <c r="A1971" s="140">
        <v>17</v>
      </c>
      <c r="B1971" s="84">
        <v>468</v>
      </c>
      <c r="C1971" s="294">
        <v>808</v>
      </c>
      <c r="D1971" s="71">
        <v>1370</v>
      </c>
      <c r="E1971" s="391">
        <v>1750</v>
      </c>
      <c r="F1971" s="395">
        <v>1370</v>
      </c>
      <c r="G1971" s="420">
        <v>2501</v>
      </c>
      <c r="H1971" s="71">
        <v>2832</v>
      </c>
      <c r="I1971" s="71">
        <v>3553</v>
      </c>
      <c r="J1971" s="71">
        <v>4147</v>
      </c>
      <c r="K1971" s="71">
        <v>4504</v>
      </c>
      <c r="L1971" s="58"/>
      <c r="M1971" s="58"/>
      <c r="N1971" s="140">
        <v>17</v>
      </c>
      <c r="O1971" s="84">
        <v>468</v>
      </c>
      <c r="P1971" s="294">
        <v>281</v>
      </c>
      <c r="Q1971" s="71">
        <v>397</v>
      </c>
      <c r="R1971" s="391">
        <v>367</v>
      </c>
      <c r="S1971" s="395">
        <v>397</v>
      </c>
      <c r="T1971" s="418">
        <v>442</v>
      </c>
      <c r="U1971" s="71">
        <v>330</v>
      </c>
      <c r="V1971" s="71">
        <v>724</v>
      </c>
      <c r="W1971" s="71">
        <v>609</v>
      </c>
      <c r="X1971" s="71">
        <v>357</v>
      </c>
      <c r="Y1971" s="58"/>
      <c r="Z1971" s="58"/>
      <c r="AA1971" s="65">
        <v>17</v>
      </c>
    </row>
    <row r="1972" spans="1:36" x14ac:dyDescent="0.2">
      <c r="A1972" s="140">
        <v>18</v>
      </c>
      <c r="B1972" s="84">
        <v>345</v>
      </c>
      <c r="C1972" s="294">
        <v>777</v>
      </c>
      <c r="D1972" s="71">
        <v>1266</v>
      </c>
      <c r="E1972" s="391">
        <v>1659</v>
      </c>
      <c r="F1972" s="395">
        <v>1266</v>
      </c>
      <c r="G1972" s="420">
        <v>2606</v>
      </c>
      <c r="H1972" s="71">
        <v>3094</v>
      </c>
      <c r="I1972" s="71">
        <v>3526</v>
      </c>
      <c r="J1972" s="71">
        <v>3809</v>
      </c>
      <c r="K1972" s="71">
        <v>4591</v>
      </c>
      <c r="L1972" s="58"/>
      <c r="M1972" s="58"/>
      <c r="N1972" s="140">
        <v>18</v>
      </c>
      <c r="O1972" s="84">
        <v>345</v>
      </c>
      <c r="P1972" s="294">
        <v>411</v>
      </c>
      <c r="Q1972" s="71">
        <v>536</v>
      </c>
      <c r="R1972" s="391">
        <v>412</v>
      </c>
      <c r="S1972" s="395">
        <v>536</v>
      </c>
      <c r="T1972" s="418">
        <v>525</v>
      </c>
      <c r="U1972" s="71">
        <v>493</v>
      </c>
      <c r="V1972" s="71">
        <v>383</v>
      </c>
      <c r="W1972" s="71">
        <v>577</v>
      </c>
      <c r="X1972" s="71">
        <v>658</v>
      </c>
      <c r="Y1972" s="58"/>
      <c r="Z1972" s="58"/>
      <c r="AA1972" s="65">
        <v>18</v>
      </c>
    </row>
    <row r="1973" spans="1:36" x14ac:dyDescent="0.2">
      <c r="A1973" s="140">
        <v>19</v>
      </c>
      <c r="B1973" s="84">
        <v>255</v>
      </c>
      <c r="C1973" s="294">
        <v>500</v>
      </c>
      <c r="D1973" s="71">
        <v>692</v>
      </c>
      <c r="E1973" s="391">
        <v>800</v>
      </c>
      <c r="F1973" s="395">
        <v>692</v>
      </c>
      <c r="G1973" s="420">
        <v>1262</v>
      </c>
      <c r="H1973" s="71">
        <v>1448</v>
      </c>
      <c r="I1973" s="71">
        <v>1583</v>
      </c>
      <c r="J1973" s="71">
        <v>1842</v>
      </c>
      <c r="K1973" s="71">
        <v>2016</v>
      </c>
      <c r="L1973" s="58"/>
      <c r="M1973" s="58"/>
      <c r="N1973" s="140">
        <v>19</v>
      </c>
      <c r="O1973" s="84">
        <v>255</v>
      </c>
      <c r="P1973" s="294">
        <v>262</v>
      </c>
      <c r="Q1973" s="71">
        <v>203</v>
      </c>
      <c r="R1973" s="391">
        <v>147</v>
      </c>
      <c r="S1973" s="395">
        <v>203</v>
      </c>
      <c r="T1973" s="418">
        <v>318</v>
      </c>
      <c r="U1973" s="71">
        <v>226</v>
      </c>
      <c r="V1973" s="71">
        <v>163</v>
      </c>
      <c r="W1973" s="71">
        <v>274</v>
      </c>
      <c r="X1973" s="71">
        <v>190</v>
      </c>
      <c r="Y1973" s="58"/>
      <c r="Z1973" s="58"/>
      <c r="AA1973" s="65">
        <v>19</v>
      </c>
    </row>
    <row r="1974" spans="1:36" x14ac:dyDescent="0.2">
      <c r="A1974" s="140">
        <v>20</v>
      </c>
      <c r="B1974" s="84">
        <v>433</v>
      </c>
      <c r="C1974" s="294">
        <v>817</v>
      </c>
      <c r="D1974" s="71">
        <v>1107</v>
      </c>
      <c r="E1974" s="391">
        <v>1321</v>
      </c>
      <c r="F1974" s="395">
        <v>1107</v>
      </c>
      <c r="G1974" s="420">
        <v>1770</v>
      </c>
      <c r="H1974" s="71">
        <v>2086</v>
      </c>
      <c r="I1974" s="71">
        <v>2305</v>
      </c>
      <c r="J1974" s="71">
        <v>2613</v>
      </c>
      <c r="K1974" s="71">
        <v>2832</v>
      </c>
      <c r="L1974" s="58"/>
      <c r="M1974" s="58"/>
      <c r="N1974" s="140">
        <v>20</v>
      </c>
      <c r="O1974" s="84">
        <v>433</v>
      </c>
      <c r="P1974" s="294">
        <v>388</v>
      </c>
      <c r="Q1974" s="71">
        <v>295</v>
      </c>
      <c r="R1974" s="391">
        <v>214</v>
      </c>
      <c r="S1974" s="395">
        <v>295</v>
      </c>
      <c r="T1974" s="418">
        <v>211</v>
      </c>
      <c r="U1974" s="71">
        <v>324</v>
      </c>
      <c r="V1974" s="71">
        <v>233</v>
      </c>
      <c r="W1974" s="71">
        <v>318</v>
      </c>
      <c r="X1974" s="71">
        <v>224</v>
      </c>
      <c r="Y1974" s="58"/>
      <c r="Z1974" s="58"/>
      <c r="AA1974" s="65">
        <v>20</v>
      </c>
    </row>
    <row r="1975" spans="1:36" x14ac:dyDescent="0.2">
      <c r="A1975" s="140">
        <v>21</v>
      </c>
      <c r="B1975" s="84">
        <v>886</v>
      </c>
      <c r="C1975" s="294">
        <v>1673</v>
      </c>
      <c r="D1975" s="71">
        <v>2755</v>
      </c>
      <c r="E1975" s="391">
        <v>3710</v>
      </c>
      <c r="F1975" s="395">
        <v>2755</v>
      </c>
      <c r="G1975" s="420">
        <v>7265</v>
      </c>
      <c r="H1975" s="71">
        <v>8123</v>
      </c>
      <c r="I1975" s="71">
        <v>8869</v>
      </c>
      <c r="J1975" s="71">
        <v>10012</v>
      </c>
      <c r="K1975" s="71">
        <v>11268</v>
      </c>
      <c r="L1975" s="58"/>
      <c r="M1975" s="58"/>
      <c r="N1975" s="140">
        <v>21</v>
      </c>
      <c r="O1975" s="84">
        <v>886</v>
      </c>
      <c r="P1975" s="294">
        <v>842</v>
      </c>
      <c r="Q1975" s="71">
        <v>1087</v>
      </c>
      <c r="R1975" s="391">
        <v>961</v>
      </c>
      <c r="S1975" s="395">
        <v>1087</v>
      </c>
      <c r="T1975" s="418">
        <v>2204</v>
      </c>
      <c r="U1975" s="71">
        <v>867</v>
      </c>
      <c r="V1975" s="71">
        <v>790</v>
      </c>
      <c r="W1975" s="71">
        <v>1145</v>
      </c>
      <c r="X1975" s="71">
        <v>1263</v>
      </c>
      <c r="Y1975" s="58"/>
      <c r="Z1975" s="58"/>
      <c r="AA1975" s="65">
        <v>21</v>
      </c>
    </row>
    <row r="1976" spans="1:36" x14ac:dyDescent="0.2">
      <c r="A1976" s="140">
        <v>22</v>
      </c>
      <c r="B1976" s="84">
        <v>2206</v>
      </c>
      <c r="C1976" s="294">
        <v>3210</v>
      </c>
      <c r="D1976" s="71">
        <v>4456</v>
      </c>
      <c r="E1976" s="391">
        <v>6325</v>
      </c>
      <c r="F1976" s="395">
        <v>4456</v>
      </c>
      <c r="G1976" s="420">
        <v>11129</v>
      </c>
      <c r="H1976" s="71">
        <v>13288</v>
      </c>
      <c r="I1976" s="71">
        <v>14735</v>
      </c>
      <c r="J1976" s="71">
        <v>16091</v>
      </c>
      <c r="K1976" s="71">
        <v>17687</v>
      </c>
      <c r="L1976" s="58"/>
      <c r="M1976" s="58"/>
      <c r="N1976" s="140">
        <v>22</v>
      </c>
      <c r="O1976" s="84">
        <v>2206</v>
      </c>
      <c r="P1976" s="294">
        <v>1072</v>
      </c>
      <c r="Q1976" s="71">
        <v>1294</v>
      </c>
      <c r="R1976" s="391">
        <v>1939</v>
      </c>
      <c r="S1976" s="395">
        <v>1294</v>
      </c>
      <c r="T1976" s="418">
        <v>2532</v>
      </c>
      <c r="U1976" s="71">
        <v>2218</v>
      </c>
      <c r="V1976" s="71">
        <v>1433</v>
      </c>
      <c r="W1976" s="71">
        <v>1395</v>
      </c>
      <c r="X1976" s="71">
        <v>1620</v>
      </c>
      <c r="Y1976" s="58"/>
      <c r="Z1976" s="58"/>
      <c r="AA1976" s="65">
        <v>22</v>
      </c>
    </row>
    <row r="1977" spans="1:36" x14ac:dyDescent="0.2">
      <c r="A1977" s="140">
        <v>23</v>
      </c>
      <c r="B1977" s="84">
        <v>3551</v>
      </c>
      <c r="C1977" s="294">
        <v>6027</v>
      </c>
      <c r="D1977" s="71">
        <v>8414</v>
      </c>
      <c r="E1977" s="391">
        <v>11587</v>
      </c>
      <c r="F1977" s="395">
        <v>8414</v>
      </c>
      <c r="G1977" s="420">
        <v>18799</v>
      </c>
      <c r="H1977" s="71">
        <v>21439</v>
      </c>
      <c r="I1977" s="71">
        <v>23827</v>
      </c>
      <c r="J1977" s="71">
        <v>27905</v>
      </c>
      <c r="K1977" s="71">
        <v>31701</v>
      </c>
      <c r="L1977" s="58"/>
      <c r="M1977" s="58"/>
      <c r="N1977" s="140">
        <v>23</v>
      </c>
      <c r="O1977" s="84">
        <v>3551</v>
      </c>
      <c r="P1977" s="294">
        <v>2539</v>
      </c>
      <c r="Q1977" s="71">
        <v>2669</v>
      </c>
      <c r="R1977" s="391">
        <v>3277</v>
      </c>
      <c r="S1977" s="395">
        <v>2669</v>
      </c>
      <c r="T1977" s="418">
        <v>4378</v>
      </c>
      <c r="U1977" s="71">
        <v>3502</v>
      </c>
      <c r="V1977" s="71">
        <v>2948</v>
      </c>
      <c r="W1977" s="71">
        <v>4358</v>
      </c>
      <c r="X1977" s="71">
        <v>4315</v>
      </c>
      <c r="Y1977" s="58"/>
      <c r="Z1977" s="58"/>
      <c r="AA1977" s="65">
        <v>23</v>
      </c>
    </row>
    <row r="1978" spans="1:36" x14ac:dyDescent="0.2">
      <c r="A1978" s="140">
        <v>24</v>
      </c>
      <c r="B1978" s="84">
        <v>908</v>
      </c>
      <c r="C1978" s="294">
        <v>1777</v>
      </c>
      <c r="D1978" s="71">
        <v>2553</v>
      </c>
      <c r="E1978" s="391">
        <v>3209</v>
      </c>
      <c r="F1978" s="395">
        <v>2553</v>
      </c>
      <c r="G1978" s="420">
        <v>5083</v>
      </c>
      <c r="H1978" s="71">
        <v>6036</v>
      </c>
      <c r="I1978" s="71">
        <v>6777</v>
      </c>
      <c r="J1978" s="71">
        <v>7804</v>
      </c>
      <c r="K1978" s="71">
        <v>9141</v>
      </c>
      <c r="L1978" s="58"/>
      <c r="M1978" s="58"/>
      <c r="N1978" s="140">
        <v>24</v>
      </c>
      <c r="O1978" s="84">
        <v>908</v>
      </c>
      <c r="P1978" s="294">
        <v>940</v>
      </c>
      <c r="Q1978" s="71">
        <v>799</v>
      </c>
      <c r="R1978" s="391">
        <v>727</v>
      </c>
      <c r="S1978" s="395">
        <v>799</v>
      </c>
      <c r="T1978" s="418">
        <v>1259</v>
      </c>
      <c r="U1978" s="71">
        <v>1012</v>
      </c>
      <c r="V1978" s="71">
        <v>834</v>
      </c>
      <c r="W1978" s="71">
        <v>1079</v>
      </c>
      <c r="X1978" s="71">
        <v>1354</v>
      </c>
      <c r="Y1978" s="58"/>
      <c r="Z1978" s="58"/>
      <c r="AA1978" s="65">
        <v>24</v>
      </c>
    </row>
    <row r="1979" spans="1:36" x14ac:dyDescent="0.2">
      <c r="A1979" s="72" t="s">
        <v>2</v>
      </c>
      <c r="B1979" s="62">
        <f t="shared" ref="B1979:G1979" si="88">SUM(B1955:B1978)</f>
        <v>18326</v>
      </c>
      <c r="C1979" s="62">
        <f t="shared" si="88"/>
        <v>35036</v>
      </c>
      <c r="D1979" s="62">
        <f t="shared" si="88"/>
        <v>56625</v>
      </c>
      <c r="E1979" s="62">
        <f t="shared" si="88"/>
        <v>76710</v>
      </c>
      <c r="F1979" s="62">
        <f t="shared" si="88"/>
        <v>56625</v>
      </c>
      <c r="G1979" s="62">
        <f t="shared" si="88"/>
        <v>121532</v>
      </c>
      <c r="H1979" s="62">
        <f t="shared" ref="H1979:M1979" si="89">SUM(H1955:H1978)</f>
        <v>140439</v>
      </c>
      <c r="I1979" s="62">
        <f t="shared" si="89"/>
        <v>158337</v>
      </c>
      <c r="J1979" s="62">
        <f t="shared" si="89"/>
        <v>178238</v>
      </c>
      <c r="K1979" s="62">
        <f t="shared" si="89"/>
        <v>200363</v>
      </c>
      <c r="L1979" s="62">
        <f t="shared" si="89"/>
        <v>0</v>
      </c>
      <c r="M1979" s="62">
        <f t="shared" si="89"/>
        <v>0</v>
      </c>
      <c r="N1979" s="331" t="s">
        <v>2</v>
      </c>
      <c r="O1979" s="62">
        <f t="shared" ref="O1979:T1979" si="90">SUM(O1955:O1978)</f>
        <v>18326</v>
      </c>
      <c r="P1979" s="62">
        <f t="shared" si="90"/>
        <v>17161</v>
      </c>
      <c r="Q1979" s="62">
        <f t="shared" si="90"/>
        <v>22073</v>
      </c>
      <c r="R1979" s="62">
        <f t="shared" si="90"/>
        <v>20812</v>
      </c>
      <c r="S1979" s="62">
        <f t="shared" si="90"/>
        <v>22073</v>
      </c>
      <c r="T1979" s="62">
        <f t="shared" si="90"/>
        <v>26321</v>
      </c>
      <c r="U1979" s="62">
        <f t="shared" ref="U1979:Z1979" si="91">SUM(U1955:U1978)</f>
        <v>21532</v>
      </c>
      <c r="V1979" s="62">
        <f t="shared" si="91"/>
        <v>19108</v>
      </c>
      <c r="W1979" s="62">
        <f t="shared" si="91"/>
        <v>21308</v>
      </c>
      <c r="X1979" s="62">
        <f t="shared" si="91"/>
        <v>23515</v>
      </c>
      <c r="Y1979" s="62">
        <f t="shared" si="91"/>
        <v>0</v>
      </c>
      <c r="Z1979" s="62">
        <f t="shared" si="91"/>
        <v>0</v>
      </c>
      <c r="AA1979" s="72" t="s">
        <v>2</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c r="AD1984" s="15" t="s">
        <v>384</v>
      </c>
      <c r="AE1984" s="15" t="s">
        <v>390</v>
      </c>
      <c r="AF1984" s="15" t="s">
        <v>388</v>
      </c>
      <c r="AG1984" s="15" t="s">
        <v>391</v>
      </c>
      <c r="AH1984" s="15" t="s">
        <v>389</v>
      </c>
      <c r="AI1984" s="15" t="s">
        <v>392</v>
      </c>
      <c r="AJ1984" s="15" t="s">
        <v>393</v>
      </c>
    </row>
    <row r="1985" spans="1:36" x14ac:dyDescent="0.2">
      <c r="A1985" s="138">
        <v>1</v>
      </c>
      <c r="B1985" s="84" t="s">
        <v>115</v>
      </c>
      <c r="C1985" s="294" t="s">
        <v>115</v>
      </c>
      <c r="D1985" s="71" t="s">
        <v>115</v>
      </c>
      <c r="E1985" s="391" t="s">
        <v>115</v>
      </c>
      <c r="F1985" s="395" t="s">
        <v>115</v>
      </c>
      <c r="G1985" s="423" t="s">
        <v>115</v>
      </c>
      <c r="H1985" s="71" t="s">
        <v>115</v>
      </c>
      <c r="I1985" s="15" t="s">
        <v>115</v>
      </c>
      <c r="J1985" s="71" t="s">
        <v>115</v>
      </c>
      <c r="K1985" s="297" t="s">
        <v>115</v>
      </c>
      <c r="L1985" s="58"/>
      <c r="M1985" s="58"/>
      <c r="N1985" s="138">
        <v>1</v>
      </c>
      <c r="O1985" s="84" t="s">
        <v>115</v>
      </c>
      <c r="P1985" s="294" t="s">
        <v>115</v>
      </c>
      <c r="Q1985" s="71" t="s">
        <v>115</v>
      </c>
      <c r="R1985" s="391" t="s">
        <v>115</v>
      </c>
      <c r="S1985" s="395" t="s">
        <v>115</v>
      </c>
      <c r="T1985" s="421" t="s">
        <v>115</v>
      </c>
      <c r="U1985" s="71" t="s">
        <v>115</v>
      </c>
      <c r="V1985" s="71" t="s">
        <v>115</v>
      </c>
      <c r="W1985" s="71" t="s">
        <v>115</v>
      </c>
      <c r="X1985" s="297" t="s">
        <v>115</v>
      </c>
      <c r="Y1985" s="58"/>
      <c r="Z1985" s="58"/>
      <c r="AA1985" s="56">
        <v>1</v>
      </c>
      <c r="AB1985" s="15" t="s">
        <v>115</v>
      </c>
      <c r="AD1985" s="15">
        <v>1</v>
      </c>
      <c r="AE1985" s="15" t="s">
        <v>115</v>
      </c>
      <c r="AF1985" s="15" t="s">
        <v>115</v>
      </c>
      <c r="AG1985" s="15">
        <v>21</v>
      </c>
      <c r="AH1985" s="15">
        <v>5</v>
      </c>
      <c r="AI1985" s="15" t="s">
        <v>115</v>
      </c>
      <c r="AJ1985" s="15" t="s">
        <v>115</v>
      </c>
    </row>
    <row r="1986" spans="1:36" x14ac:dyDescent="0.2">
      <c r="A1986" s="138">
        <v>2</v>
      </c>
      <c r="B1986" s="84" t="s">
        <v>115</v>
      </c>
      <c r="C1986" s="294" t="s">
        <v>115</v>
      </c>
      <c r="D1986" s="71" t="s">
        <v>115</v>
      </c>
      <c r="E1986" s="391" t="s">
        <v>115</v>
      </c>
      <c r="F1986" s="395" t="s">
        <v>115</v>
      </c>
      <c r="G1986" s="423" t="s">
        <v>115</v>
      </c>
      <c r="H1986" s="71" t="s">
        <v>115</v>
      </c>
      <c r="I1986" s="435" t="s">
        <v>115</v>
      </c>
      <c r="J1986" s="71" t="s">
        <v>115</v>
      </c>
      <c r="K1986" s="71" t="s">
        <v>115</v>
      </c>
      <c r="L1986" s="58"/>
      <c r="M1986" s="58"/>
      <c r="N1986" s="138">
        <v>2</v>
      </c>
      <c r="O1986" s="84" t="s">
        <v>115</v>
      </c>
      <c r="P1986" s="294" t="s">
        <v>115</v>
      </c>
      <c r="Q1986" s="71" t="s">
        <v>115</v>
      </c>
      <c r="R1986" s="391" t="s">
        <v>115</v>
      </c>
      <c r="S1986" s="395" t="s">
        <v>115</v>
      </c>
      <c r="T1986" s="421" t="s">
        <v>115</v>
      </c>
      <c r="U1986" s="71" t="s">
        <v>115</v>
      </c>
      <c r="V1986" s="71" t="s">
        <v>115</v>
      </c>
      <c r="W1986" s="71" t="s">
        <v>115</v>
      </c>
      <c r="X1986" s="71" t="s">
        <v>115</v>
      </c>
      <c r="Y1986" s="58"/>
      <c r="Z1986" s="58"/>
      <c r="AA1986" s="56">
        <v>2</v>
      </c>
      <c r="AD1986" s="15">
        <v>2</v>
      </c>
      <c r="AE1986" s="15" t="s">
        <v>115</v>
      </c>
      <c r="AF1986" s="15" t="s">
        <v>115</v>
      </c>
      <c r="AG1986" s="15">
        <v>2</v>
      </c>
      <c r="AH1986" s="15">
        <v>1</v>
      </c>
      <c r="AI1986" s="15" t="s">
        <v>115</v>
      </c>
      <c r="AJ1986" s="15" t="s">
        <v>115</v>
      </c>
    </row>
    <row r="1987" spans="1:36" x14ac:dyDescent="0.2">
      <c r="A1987" s="138">
        <v>3</v>
      </c>
      <c r="B1987" s="84" t="s">
        <v>115</v>
      </c>
      <c r="C1987" s="294" t="s">
        <v>115</v>
      </c>
      <c r="D1987" s="71" t="s">
        <v>115</v>
      </c>
      <c r="E1987" s="391">
        <v>1</v>
      </c>
      <c r="F1987" s="395">
        <v>1</v>
      </c>
      <c r="G1987" s="423">
        <v>1</v>
      </c>
      <c r="H1987" s="71">
        <v>1</v>
      </c>
      <c r="I1987" s="435">
        <v>1</v>
      </c>
      <c r="J1987" s="71">
        <v>1</v>
      </c>
      <c r="K1987" s="71">
        <v>1</v>
      </c>
      <c r="L1987" s="58"/>
      <c r="M1987" s="58"/>
      <c r="N1987" s="138">
        <v>3</v>
      </c>
      <c r="O1987" s="84" t="s">
        <v>115</v>
      </c>
      <c r="P1987" s="294" t="s">
        <v>115</v>
      </c>
      <c r="Q1987" s="71" t="s">
        <v>115</v>
      </c>
      <c r="R1987" s="391">
        <v>1</v>
      </c>
      <c r="S1987" s="395" t="s">
        <v>115</v>
      </c>
      <c r="T1987" s="421" t="s">
        <v>115</v>
      </c>
      <c r="U1987" s="71" t="s">
        <v>115</v>
      </c>
      <c r="V1987" s="71" t="s">
        <v>115</v>
      </c>
      <c r="W1987" s="71" t="s">
        <v>115</v>
      </c>
      <c r="X1987" s="71" t="s">
        <v>115</v>
      </c>
      <c r="Y1987" s="58"/>
      <c r="Z1987" s="58"/>
      <c r="AA1987" s="56">
        <v>3</v>
      </c>
      <c r="AD1987" s="15">
        <v>3</v>
      </c>
      <c r="AE1987" s="15">
        <v>1</v>
      </c>
      <c r="AF1987" s="15" t="s">
        <v>115</v>
      </c>
      <c r="AG1987" s="15">
        <v>7</v>
      </c>
      <c r="AH1987" s="15">
        <v>1</v>
      </c>
      <c r="AI1987" s="15" t="s">
        <v>115</v>
      </c>
      <c r="AJ1987" s="15">
        <v>14.3</v>
      </c>
    </row>
    <row r="1988" spans="1:36" x14ac:dyDescent="0.2">
      <c r="A1988" s="138">
        <v>4</v>
      </c>
      <c r="B1988" s="84" t="s">
        <v>115</v>
      </c>
      <c r="C1988" s="294" t="s">
        <v>115</v>
      </c>
      <c r="D1988" s="71" t="s">
        <v>115</v>
      </c>
      <c r="E1988" s="391" t="s">
        <v>115</v>
      </c>
      <c r="F1988" s="395" t="s">
        <v>115</v>
      </c>
      <c r="G1988" s="423" t="s">
        <v>115</v>
      </c>
      <c r="H1988" s="71" t="s">
        <v>115</v>
      </c>
      <c r="I1988" s="435" t="s">
        <v>115</v>
      </c>
      <c r="J1988" s="71" t="s">
        <v>115</v>
      </c>
      <c r="K1988" s="71" t="s">
        <v>115</v>
      </c>
      <c r="L1988" s="58"/>
      <c r="M1988" s="58"/>
      <c r="N1988" s="138">
        <v>4</v>
      </c>
      <c r="O1988" s="84" t="s">
        <v>115</v>
      </c>
      <c r="P1988" s="294" t="s">
        <v>115</v>
      </c>
      <c r="Q1988" s="71" t="s">
        <v>115</v>
      </c>
      <c r="R1988" s="391" t="s">
        <v>115</v>
      </c>
      <c r="S1988" s="395" t="s">
        <v>115</v>
      </c>
      <c r="T1988" s="421" t="s">
        <v>115</v>
      </c>
      <c r="U1988" s="71" t="s">
        <v>115</v>
      </c>
      <c r="V1988" s="71" t="s">
        <v>115</v>
      </c>
      <c r="W1988" s="71" t="s">
        <v>115</v>
      </c>
      <c r="X1988" s="71" t="s">
        <v>115</v>
      </c>
      <c r="Y1988" s="58"/>
      <c r="Z1988" s="58"/>
      <c r="AA1988" s="56">
        <v>4</v>
      </c>
      <c r="AD1988" s="15">
        <v>4</v>
      </c>
      <c r="AE1988" s="15" t="s">
        <v>115</v>
      </c>
      <c r="AF1988" s="15" t="s">
        <v>115</v>
      </c>
      <c r="AG1988" s="15" t="s">
        <v>115</v>
      </c>
      <c r="AH1988" s="15" t="s">
        <v>115</v>
      </c>
      <c r="AI1988" s="15" t="s">
        <v>115</v>
      </c>
      <c r="AJ1988" s="15" t="s">
        <v>115</v>
      </c>
    </row>
    <row r="1989" spans="1:36" x14ac:dyDescent="0.2">
      <c r="A1989" s="138">
        <v>5</v>
      </c>
      <c r="B1989" s="84" t="s">
        <v>115</v>
      </c>
      <c r="C1989" s="294" t="s">
        <v>115</v>
      </c>
      <c r="D1989" s="71" t="s">
        <v>115</v>
      </c>
      <c r="E1989" s="391" t="s">
        <v>115</v>
      </c>
      <c r="F1989" s="395" t="s">
        <v>115</v>
      </c>
      <c r="G1989" s="423" t="s">
        <v>115</v>
      </c>
      <c r="H1989" s="71" t="s">
        <v>115</v>
      </c>
      <c r="I1989" s="435" t="s">
        <v>115</v>
      </c>
      <c r="J1989" s="71">
        <v>6</v>
      </c>
      <c r="K1989" s="71">
        <v>1</v>
      </c>
      <c r="L1989" s="58"/>
      <c r="M1989" s="58"/>
      <c r="N1989" s="138">
        <v>5</v>
      </c>
      <c r="O1989" s="84" t="s">
        <v>115</v>
      </c>
      <c r="P1989" s="294" t="s">
        <v>115</v>
      </c>
      <c r="Q1989" s="71" t="s">
        <v>115</v>
      </c>
      <c r="R1989" s="391" t="s">
        <v>115</v>
      </c>
      <c r="S1989" s="395" t="s">
        <v>115</v>
      </c>
      <c r="T1989" s="421" t="s">
        <v>115</v>
      </c>
      <c r="U1989" s="71" t="s">
        <v>115</v>
      </c>
      <c r="V1989" s="71" t="s">
        <v>115</v>
      </c>
      <c r="W1989" s="71">
        <v>6</v>
      </c>
      <c r="X1989" s="71" t="s">
        <v>115</v>
      </c>
      <c r="Y1989" s="58"/>
      <c r="Z1989" s="58"/>
      <c r="AA1989" s="56">
        <v>5</v>
      </c>
      <c r="AD1989" s="15">
        <v>5</v>
      </c>
      <c r="AE1989" s="15">
        <v>1</v>
      </c>
      <c r="AF1989" s="15" t="s">
        <v>115</v>
      </c>
      <c r="AG1989" s="15">
        <v>3</v>
      </c>
      <c r="AH1989" s="15">
        <v>1</v>
      </c>
      <c r="AI1989" s="15" t="s">
        <v>115</v>
      </c>
      <c r="AJ1989" s="15">
        <v>33.299999999999997</v>
      </c>
    </row>
    <row r="1990" spans="1:36" x14ac:dyDescent="0.2">
      <c r="A1990" s="138">
        <v>6</v>
      </c>
      <c r="B1990" s="84" t="s">
        <v>115</v>
      </c>
      <c r="C1990" s="294">
        <v>4</v>
      </c>
      <c r="D1990" s="71">
        <v>5</v>
      </c>
      <c r="E1990" s="391">
        <v>5</v>
      </c>
      <c r="F1990" s="395">
        <v>5</v>
      </c>
      <c r="G1990" s="423">
        <v>75</v>
      </c>
      <c r="H1990" s="71">
        <v>75</v>
      </c>
      <c r="I1990" s="435">
        <v>75</v>
      </c>
      <c r="J1990" s="71">
        <v>75</v>
      </c>
      <c r="K1990" s="71">
        <v>75</v>
      </c>
      <c r="L1990" s="58"/>
      <c r="M1990" s="58"/>
      <c r="N1990" s="138">
        <v>6</v>
      </c>
      <c r="O1990" s="84" t="s">
        <v>115</v>
      </c>
      <c r="P1990" s="294">
        <v>4</v>
      </c>
      <c r="Q1990" s="71">
        <v>1</v>
      </c>
      <c r="R1990" s="391" t="s">
        <v>115</v>
      </c>
      <c r="S1990" s="395" t="s">
        <v>115</v>
      </c>
      <c r="T1990" s="421">
        <v>70</v>
      </c>
      <c r="U1990" s="71" t="s">
        <v>115</v>
      </c>
      <c r="V1990" s="71" t="s">
        <v>115</v>
      </c>
      <c r="W1990" s="71" t="s">
        <v>115</v>
      </c>
      <c r="X1990" s="71" t="s">
        <v>115</v>
      </c>
      <c r="Y1990" s="58"/>
      <c r="Z1990" s="58"/>
      <c r="AA1990" s="56">
        <v>6</v>
      </c>
      <c r="AD1990" s="15">
        <v>6</v>
      </c>
      <c r="AE1990" s="15">
        <v>75</v>
      </c>
      <c r="AF1990" s="15" t="s">
        <v>115</v>
      </c>
      <c r="AG1990" s="15">
        <v>78</v>
      </c>
      <c r="AH1990" s="15" t="s">
        <v>115</v>
      </c>
      <c r="AI1990" s="15" t="s">
        <v>115</v>
      </c>
      <c r="AJ1990" s="15">
        <v>96.2</v>
      </c>
    </row>
    <row r="1991" spans="1:36" x14ac:dyDescent="0.2">
      <c r="A1991" s="138">
        <v>7</v>
      </c>
      <c r="B1991" s="84" t="s">
        <v>115</v>
      </c>
      <c r="C1991" s="294" t="s">
        <v>115</v>
      </c>
      <c r="D1991" s="71" t="s">
        <v>115</v>
      </c>
      <c r="E1991" s="391">
        <v>1</v>
      </c>
      <c r="F1991" s="395">
        <v>1</v>
      </c>
      <c r="G1991" s="423">
        <v>1</v>
      </c>
      <c r="H1991" s="71">
        <v>3</v>
      </c>
      <c r="I1991" s="435">
        <v>3</v>
      </c>
      <c r="J1991" s="71">
        <v>3</v>
      </c>
      <c r="K1991" s="71">
        <v>3</v>
      </c>
      <c r="L1991" s="58"/>
      <c r="M1991" s="58"/>
      <c r="N1991" s="138">
        <v>7</v>
      </c>
      <c r="O1991" s="84" t="s">
        <v>115</v>
      </c>
      <c r="P1991" s="294" t="s">
        <v>115</v>
      </c>
      <c r="Q1991" s="71" t="s">
        <v>115</v>
      </c>
      <c r="R1991" s="391">
        <v>1</v>
      </c>
      <c r="S1991" s="395" t="s">
        <v>115</v>
      </c>
      <c r="T1991" s="421" t="s">
        <v>115</v>
      </c>
      <c r="U1991" s="71">
        <v>2</v>
      </c>
      <c r="V1991" s="71" t="s">
        <v>115</v>
      </c>
      <c r="W1991" s="71" t="s">
        <v>115</v>
      </c>
      <c r="X1991" s="71" t="s">
        <v>115</v>
      </c>
      <c r="Y1991" s="58"/>
      <c r="Z1991" s="58"/>
      <c r="AA1991" s="56">
        <v>7</v>
      </c>
      <c r="AD1991" s="15">
        <v>7</v>
      </c>
      <c r="AE1991" s="15">
        <v>3</v>
      </c>
      <c r="AF1991" s="15" t="s">
        <v>115</v>
      </c>
      <c r="AG1991" s="15">
        <v>6</v>
      </c>
      <c r="AH1991" s="15">
        <v>2</v>
      </c>
      <c r="AI1991" s="15" t="s">
        <v>115</v>
      </c>
      <c r="AJ1991" s="15">
        <v>50</v>
      </c>
    </row>
    <row r="1992" spans="1:36" x14ac:dyDescent="0.2">
      <c r="A1992" s="138">
        <v>8</v>
      </c>
      <c r="B1992" s="84" t="s">
        <v>115</v>
      </c>
      <c r="C1992" s="294" t="s">
        <v>115</v>
      </c>
      <c r="D1992" s="71" t="s">
        <v>115</v>
      </c>
      <c r="E1992" s="391" t="s">
        <v>115</v>
      </c>
      <c r="F1992" s="395" t="s">
        <v>115</v>
      </c>
      <c r="G1992" s="423" t="s">
        <v>115</v>
      </c>
      <c r="H1992" s="71" t="s">
        <v>115</v>
      </c>
      <c r="I1992" s="435" t="s">
        <v>115</v>
      </c>
      <c r="J1992" s="71" t="s">
        <v>115</v>
      </c>
      <c r="K1992" s="71" t="s">
        <v>115</v>
      </c>
      <c r="L1992" s="58"/>
      <c r="M1992" s="58"/>
      <c r="N1992" s="138">
        <v>8</v>
      </c>
      <c r="O1992" s="84" t="s">
        <v>115</v>
      </c>
      <c r="P1992" s="294" t="s">
        <v>115</v>
      </c>
      <c r="Q1992" s="71" t="s">
        <v>115</v>
      </c>
      <c r="R1992" s="391" t="s">
        <v>115</v>
      </c>
      <c r="S1992" s="395" t="s">
        <v>115</v>
      </c>
      <c r="T1992" s="421" t="s">
        <v>115</v>
      </c>
      <c r="U1992" s="71" t="s">
        <v>115</v>
      </c>
      <c r="V1992" s="71" t="s">
        <v>115</v>
      </c>
      <c r="W1992" s="71" t="s">
        <v>115</v>
      </c>
      <c r="X1992" s="71" t="s">
        <v>115</v>
      </c>
      <c r="Y1992" s="58"/>
      <c r="Z1992" s="58"/>
      <c r="AA1992" s="56">
        <v>8</v>
      </c>
      <c r="AD1992" s="15">
        <v>8</v>
      </c>
      <c r="AE1992" s="15" t="s">
        <v>115</v>
      </c>
      <c r="AF1992" s="15" t="s">
        <v>115</v>
      </c>
      <c r="AG1992" s="15">
        <v>11</v>
      </c>
      <c r="AH1992" s="15">
        <v>1</v>
      </c>
      <c r="AI1992" s="15" t="s">
        <v>115</v>
      </c>
      <c r="AJ1992" s="15" t="s">
        <v>115</v>
      </c>
    </row>
    <row r="1993" spans="1:36" x14ac:dyDescent="0.2">
      <c r="A1993" s="138">
        <v>9</v>
      </c>
      <c r="B1993" s="84" t="s">
        <v>115</v>
      </c>
      <c r="C1993" s="294" t="s">
        <v>115</v>
      </c>
      <c r="D1993" s="71">
        <v>1</v>
      </c>
      <c r="E1993" s="391">
        <v>1</v>
      </c>
      <c r="F1993" s="395">
        <v>1</v>
      </c>
      <c r="G1993" s="423">
        <v>1</v>
      </c>
      <c r="H1993" s="71">
        <v>1</v>
      </c>
      <c r="I1993" s="435">
        <v>1</v>
      </c>
      <c r="J1993" s="71">
        <v>1</v>
      </c>
      <c r="K1993" s="71">
        <v>1</v>
      </c>
      <c r="L1993" s="58"/>
      <c r="M1993" s="58"/>
      <c r="N1993" s="138">
        <v>9</v>
      </c>
      <c r="O1993" s="84" t="s">
        <v>115</v>
      </c>
      <c r="P1993" s="294" t="s">
        <v>115</v>
      </c>
      <c r="Q1993" s="71">
        <v>1</v>
      </c>
      <c r="R1993" s="391" t="s">
        <v>115</v>
      </c>
      <c r="S1993" s="395" t="s">
        <v>115</v>
      </c>
      <c r="T1993" s="421" t="s">
        <v>115</v>
      </c>
      <c r="U1993" s="71" t="s">
        <v>115</v>
      </c>
      <c r="V1993" s="71" t="s">
        <v>115</v>
      </c>
      <c r="W1993" s="71" t="s">
        <v>115</v>
      </c>
      <c r="X1993" s="71" t="s">
        <v>115</v>
      </c>
      <c r="Y1993" s="58"/>
      <c r="Z1993" s="58"/>
      <c r="AA1993" s="56">
        <v>9</v>
      </c>
      <c r="AD1993" s="15">
        <v>9</v>
      </c>
      <c r="AE1993" s="15">
        <v>1</v>
      </c>
      <c r="AF1993" s="15" t="s">
        <v>115</v>
      </c>
      <c r="AG1993" s="15">
        <v>6</v>
      </c>
      <c r="AH1993" s="15" t="s">
        <v>115</v>
      </c>
      <c r="AI1993" s="15" t="s">
        <v>115</v>
      </c>
      <c r="AJ1993" s="15">
        <v>16.7</v>
      </c>
    </row>
    <row r="1994" spans="1:36" x14ac:dyDescent="0.2">
      <c r="A1994" s="138">
        <v>10</v>
      </c>
      <c r="B1994" s="84">
        <v>1</v>
      </c>
      <c r="C1994" s="294">
        <v>1</v>
      </c>
      <c r="D1994" s="71">
        <v>1</v>
      </c>
      <c r="E1994" s="391">
        <v>1</v>
      </c>
      <c r="F1994" s="395">
        <v>1</v>
      </c>
      <c r="G1994" s="423">
        <v>1</v>
      </c>
      <c r="H1994" s="71">
        <v>1</v>
      </c>
      <c r="I1994" s="435">
        <v>1</v>
      </c>
      <c r="J1994" s="71">
        <v>1</v>
      </c>
      <c r="K1994" s="71">
        <v>1</v>
      </c>
      <c r="L1994" s="58"/>
      <c r="M1994" s="58"/>
      <c r="N1994" s="138">
        <v>10</v>
      </c>
      <c r="O1994" s="84">
        <v>1</v>
      </c>
      <c r="P1994" s="294" t="s">
        <v>115</v>
      </c>
      <c r="Q1994" s="71" t="s">
        <v>115</v>
      </c>
      <c r="R1994" s="391" t="s">
        <v>115</v>
      </c>
      <c r="S1994" s="395" t="s">
        <v>115</v>
      </c>
      <c r="T1994" s="421" t="s">
        <v>115</v>
      </c>
      <c r="U1994" s="71" t="s">
        <v>115</v>
      </c>
      <c r="V1994" s="71" t="s">
        <v>115</v>
      </c>
      <c r="W1994" s="71" t="s">
        <v>115</v>
      </c>
      <c r="X1994" s="71" t="s">
        <v>115</v>
      </c>
      <c r="Y1994" s="58"/>
      <c r="Z1994" s="58"/>
      <c r="AA1994" s="56">
        <v>10</v>
      </c>
      <c r="AD1994" s="15">
        <v>10</v>
      </c>
      <c r="AE1994" s="15">
        <v>1</v>
      </c>
      <c r="AF1994" s="15" t="s">
        <v>115</v>
      </c>
      <c r="AG1994" s="15">
        <v>3</v>
      </c>
      <c r="AH1994" s="15">
        <v>1</v>
      </c>
      <c r="AI1994" s="15" t="s">
        <v>115</v>
      </c>
      <c r="AJ1994" s="15">
        <v>33.299999999999997</v>
      </c>
    </row>
    <row r="1995" spans="1:36" x14ac:dyDescent="0.2">
      <c r="A1995" s="138">
        <v>11</v>
      </c>
      <c r="B1995" s="84" t="s">
        <v>115</v>
      </c>
      <c r="C1995" s="294" t="s">
        <v>115</v>
      </c>
      <c r="D1995" s="71" t="s">
        <v>115</v>
      </c>
      <c r="E1995" s="391" t="s">
        <v>115</v>
      </c>
      <c r="F1995" s="395" t="s">
        <v>115</v>
      </c>
      <c r="G1995" s="423" t="s">
        <v>115</v>
      </c>
      <c r="H1995" s="71" t="s">
        <v>115</v>
      </c>
      <c r="I1995" s="435" t="s">
        <v>115</v>
      </c>
      <c r="J1995" s="71" t="s">
        <v>115</v>
      </c>
      <c r="K1995" s="71" t="s">
        <v>115</v>
      </c>
      <c r="L1995" s="58"/>
      <c r="M1995" s="58"/>
      <c r="N1995" s="138">
        <v>11</v>
      </c>
      <c r="O1995" s="84" t="s">
        <v>115</v>
      </c>
      <c r="P1995" s="294" t="s">
        <v>115</v>
      </c>
      <c r="Q1995" s="71" t="s">
        <v>115</v>
      </c>
      <c r="R1995" s="391" t="s">
        <v>115</v>
      </c>
      <c r="S1995" s="395" t="s">
        <v>115</v>
      </c>
      <c r="T1995" s="421" t="s">
        <v>115</v>
      </c>
      <c r="U1995" s="71" t="s">
        <v>115</v>
      </c>
      <c r="V1995" s="71" t="s">
        <v>115</v>
      </c>
      <c r="W1995" s="71" t="s">
        <v>115</v>
      </c>
      <c r="X1995" s="71" t="s">
        <v>115</v>
      </c>
      <c r="Y1995" s="58"/>
      <c r="Z1995" s="58"/>
      <c r="AA1995" s="56">
        <v>11</v>
      </c>
      <c r="AD1995" s="15">
        <v>11</v>
      </c>
      <c r="AE1995" s="15" t="s">
        <v>115</v>
      </c>
      <c r="AF1995" s="15" t="s">
        <v>115</v>
      </c>
      <c r="AG1995" s="15">
        <v>8</v>
      </c>
      <c r="AH1995" s="15" t="s">
        <v>115</v>
      </c>
      <c r="AI1995" s="15" t="s">
        <v>115</v>
      </c>
      <c r="AJ1995" s="15" t="s">
        <v>115</v>
      </c>
    </row>
    <row r="1996" spans="1:36" x14ac:dyDescent="0.2">
      <c r="A1996" s="138">
        <v>12</v>
      </c>
      <c r="B1996" s="84" t="s">
        <v>115</v>
      </c>
      <c r="C1996" s="294" t="s">
        <v>115</v>
      </c>
      <c r="D1996" s="71" t="s">
        <v>115</v>
      </c>
      <c r="E1996" s="391" t="s">
        <v>115</v>
      </c>
      <c r="F1996" s="395" t="s">
        <v>115</v>
      </c>
      <c r="G1996" s="423" t="s">
        <v>115</v>
      </c>
      <c r="H1996" s="71" t="s">
        <v>115</v>
      </c>
      <c r="I1996" s="435">
        <v>1</v>
      </c>
      <c r="J1996" s="71">
        <v>1</v>
      </c>
      <c r="K1996" s="71">
        <v>1</v>
      </c>
      <c r="L1996" s="58"/>
      <c r="M1996" s="58"/>
      <c r="N1996" s="138">
        <v>12</v>
      </c>
      <c r="O1996" s="84" t="s">
        <v>115</v>
      </c>
      <c r="P1996" s="294" t="s">
        <v>115</v>
      </c>
      <c r="Q1996" s="71" t="s">
        <v>115</v>
      </c>
      <c r="R1996" s="391" t="s">
        <v>115</v>
      </c>
      <c r="S1996" s="395" t="s">
        <v>115</v>
      </c>
      <c r="T1996" s="421" t="s">
        <v>115</v>
      </c>
      <c r="U1996" s="71" t="s">
        <v>115</v>
      </c>
      <c r="V1996" s="71">
        <v>1</v>
      </c>
      <c r="W1996" s="71" t="s">
        <v>115</v>
      </c>
      <c r="X1996" s="71" t="s">
        <v>115</v>
      </c>
      <c r="Y1996" s="58"/>
      <c r="Z1996" s="58"/>
      <c r="AA1996" s="56">
        <v>12</v>
      </c>
      <c r="AD1996" s="15">
        <v>12</v>
      </c>
      <c r="AE1996" s="15">
        <v>1</v>
      </c>
      <c r="AF1996" s="15" t="s">
        <v>115</v>
      </c>
      <c r="AG1996" s="15">
        <v>26</v>
      </c>
      <c r="AH1996" s="15">
        <v>6</v>
      </c>
      <c r="AI1996" s="15" t="s">
        <v>115</v>
      </c>
      <c r="AJ1996" s="15">
        <v>3.8</v>
      </c>
    </row>
    <row r="1997" spans="1:36" x14ac:dyDescent="0.2">
      <c r="A1997" s="138">
        <v>13</v>
      </c>
      <c r="B1997" s="84" t="s">
        <v>115</v>
      </c>
      <c r="C1997" s="294" t="s">
        <v>115</v>
      </c>
      <c r="D1997" s="71" t="s">
        <v>115</v>
      </c>
      <c r="E1997" s="391" t="s">
        <v>115</v>
      </c>
      <c r="F1997" s="395" t="s">
        <v>115</v>
      </c>
      <c r="G1997" s="423" t="s">
        <v>115</v>
      </c>
      <c r="H1997" s="71" t="s">
        <v>115</v>
      </c>
      <c r="I1997" s="435" t="s">
        <v>115</v>
      </c>
      <c r="J1997" s="71" t="s">
        <v>115</v>
      </c>
      <c r="K1997" s="71" t="s">
        <v>115</v>
      </c>
      <c r="L1997" s="58"/>
      <c r="M1997" s="58"/>
      <c r="N1997" s="138">
        <v>13</v>
      </c>
      <c r="O1997" s="84" t="s">
        <v>115</v>
      </c>
      <c r="P1997" s="294" t="s">
        <v>115</v>
      </c>
      <c r="Q1997" s="71" t="s">
        <v>115</v>
      </c>
      <c r="R1997" s="391" t="s">
        <v>115</v>
      </c>
      <c r="S1997" s="395" t="s">
        <v>115</v>
      </c>
      <c r="T1997" s="421" t="s">
        <v>115</v>
      </c>
      <c r="U1997" s="71" t="s">
        <v>115</v>
      </c>
      <c r="V1997" s="71" t="s">
        <v>115</v>
      </c>
      <c r="W1997" s="71" t="s">
        <v>115</v>
      </c>
      <c r="X1997" s="71" t="s">
        <v>115</v>
      </c>
      <c r="Y1997" s="58"/>
      <c r="Z1997" s="58"/>
      <c r="AA1997" s="56">
        <v>13</v>
      </c>
      <c r="AD1997" s="15">
        <v>13</v>
      </c>
      <c r="AE1997" s="15" t="s">
        <v>115</v>
      </c>
      <c r="AF1997" s="15" t="s">
        <v>115</v>
      </c>
      <c r="AG1997" s="15">
        <v>2</v>
      </c>
      <c r="AH1997" s="15" t="s">
        <v>115</v>
      </c>
      <c r="AI1997" s="15" t="s">
        <v>115</v>
      </c>
      <c r="AJ1997" s="15" t="s">
        <v>115</v>
      </c>
    </row>
    <row r="1998" spans="1:36" x14ac:dyDescent="0.2">
      <c r="A1998" s="138">
        <v>14</v>
      </c>
      <c r="B1998" s="84" t="s">
        <v>115</v>
      </c>
      <c r="C1998" s="294" t="s">
        <v>115</v>
      </c>
      <c r="D1998" s="71" t="s">
        <v>115</v>
      </c>
      <c r="E1998" s="391" t="s">
        <v>115</v>
      </c>
      <c r="F1998" s="395" t="s">
        <v>115</v>
      </c>
      <c r="G1998" s="423" t="s">
        <v>115</v>
      </c>
      <c r="H1998" s="71" t="s">
        <v>115</v>
      </c>
      <c r="I1998" s="435" t="s">
        <v>115</v>
      </c>
      <c r="J1998" s="71" t="s">
        <v>115</v>
      </c>
      <c r="K1998" s="71" t="s">
        <v>115</v>
      </c>
      <c r="L1998" s="58"/>
      <c r="M1998" s="58"/>
      <c r="N1998" s="138">
        <v>14</v>
      </c>
      <c r="O1998" s="84" t="s">
        <v>115</v>
      </c>
      <c r="P1998" s="294" t="s">
        <v>115</v>
      </c>
      <c r="Q1998" s="71" t="s">
        <v>115</v>
      </c>
      <c r="R1998" s="391" t="s">
        <v>115</v>
      </c>
      <c r="S1998" s="395" t="s">
        <v>115</v>
      </c>
      <c r="T1998" s="421" t="s">
        <v>115</v>
      </c>
      <c r="U1998" s="71" t="s">
        <v>115</v>
      </c>
      <c r="V1998" s="71" t="s">
        <v>115</v>
      </c>
      <c r="W1998" s="71" t="s">
        <v>115</v>
      </c>
      <c r="X1998" s="71" t="s">
        <v>115</v>
      </c>
      <c r="Y1998" s="58"/>
      <c r="Z1998" s="58"/>
      <c r="AA1998" s="56">
        <v>14</v>
      </c>
      <c r="AD1998" s="15">
        <v>14</v>
      </c>
      <c r="AE1998" s="15" t="s">
        <v>115</v>
      </c>
      <c r="AF1998" s="15" t="s">
        <v>115</v>
      </c>
      <c r="AG1998" s="15">
        <v>1</v>
      </c>
      <c r="AH1998" s="15">
        <v>1</v>
      </c>
      <c r="AI1998" s="15" t="s">
        <v>115</v>
      </c>
      <c r="AJ1998" s="15" t="s">
        <v>115</v>
      </c>
    </row>
    <row r="1999" spans="1:36" x14ac:dyDescent="0.2">
      <c r="A1999" s="138">
        <v>15</v>
      </c>
      <c r="B1999" s="84">
        <v>598</v>
      </c>
      <c r="C1999" s="294">
        <v>950</v>
      </c>
      <c r="D1999" s="71">
        <v>950</v>
      </c>
      <c r="E1999" s="391">
        <v>1198</v>
      </c>
      <c r="F1999" s="395">
        <v>1642</v>
      </c>
      <c r="G1999" s="423">
        <v>1854</v>
      </c>
      <c r="H1999" s="71">
        <v>2112</v>
      </c>
      <c r="I1999" s="435">
        <v>2635</v>
      </c>
      <c r="J1999" s="71">
        <v>3414</v>
      </c>
      <c r="K1999" s="71">
        <v>3510</v>
      </c>
      <c r="L1999" s="58"/>
      <c r="M1999" s="58"/>
      <c r="N1999" s="138">
        <v>15</v>
      </c>
      <c r="O1999" s="84">
        <v>598</v>
      </c>
      <c r="P1999" s="294">
        <v>352</v>
      </c>
      <c r="Q1999" s="71" t="s">
        <v>115</v>
      </c>
      <c r="R1999" s="391">
        <v>248</v>
      </c>
      <c r="S1999" s="395">
        <v>444</v>
      </c>
      <c r="T1999" s="421">
        <v>212</v>
      </c>
      <c r="U1999" s="71">
        <v>258</v>
      </c>
      <c r="V1999" s="71">
        <v>523</v>
      </c>
      <c r="W1999" s="71">
        <v>791</v>
      </c>
      <c r="X1999" s="71">
        <v>96</v>
      </c>
      <c r="Y1999" s="58"/>
      <c r="Z1999" s="58"/>
      <c r="AA1999" s="56">
        <v>15</v>
      </c>
      <c r="AD1999" s="15">
        <v>15</v>
      </c>
      <c r="AE1999" s="15">
        <v>3510</v>
      </c>
      <c r="AF1999" s="15">
        <v>96</v>
      </c>
      <c r="AG1999" s="15">
        <v>3546</v>
      </c>
      <c r="AH1999" s="15">
        <v>97</v>
      </c>
      <c r="AI1999" s="15">
        <v>99</v>
      </c>
      <c r="AJ1999" s="15">
        <v>99</v>
      </c>
    </row>
    <row r="2000" spans="1:36" x14ac:dyDescent="0.2">
      <c r="A2000" s="138">
        <v>16</v>
      </c>
      <c r="B2000" s="84" t="s">
        <v>115</v>
      </c>
      <c r="C2000" s="294" t="s">
        <v>115</v>
      </c>
      <c r="D2000" s="71" t="s">
        <v>115</v>
      </c>
      <c r="E2000" s="391" t="s">
        <v>115</v>
      </c>
      <c r="F2000" s="395" t="s">
        <v>115</v>
      </c>
      <c r="G2000" s="423" t="s">
        <v>115</v>
      </c>
      <c r="H2000" s="71" t="s">
        <v>115</v>
      </c>
      <c r="I2000" s="435" t="s">
        <v>115</v>
      </c>
      <c r="J2000" s="71" t="s">
        <v>115</v>
      </c>
      <c r="K2000" s="71" t="s">
        <v>115</v>
      </c>
      <c r="L2000" s="58"/>
      <c r="M2000" s="58"/>
      <c r="N2000" s="138">
        <v>16</v>
      </c>
      <c r="O2000" s="84" t="s">
        <v>115</v>
      </c>
      <c r="P2000" s="294" t="s">
        <v>115</v>
      </c>
      <c r="Q2000" s="71" t="s">
        <v>115</v>
      </c>
      <c r="R2000" s="391" t="s">
        <v>115</v>
      </c>
      <c r="S2000" s="395" t="s">
        <v>115</v>
      </c>
      <c r="T2000" s="421" t="s">
        <v>115</v>
      </c>
      <c r="U2000" s="71" t="s">
        <v>115</v>
      </c>
      <c r="V2000" s="71" t="s">
        <v>115</v>
      </c>
      <c r="W2000" s="71" t="s">
        <v>115</v>
      </c>
      <c r="X2000" s="71" t="s">
        <v>115</v>
      </c>
      <c r="Y2000" s="58"/>
      <c r="Z2000" s="58"/>
      <c r="AA2000" s="56">
        <v>16</v>
      </c>
      <c r="AD2000" s="15">
        <v>16</v>
      </c>
      <c r="AE2000" s="15" t="s">
        <v>115</v>
      </c>
      <c r="AF2000" s="15" t="s">
        <v>115</v>
      </c>
      <c r="AG2000" s="15">
        <v>4</v>
      </c>
      <c r="AH2000" s="15" t="s">
        <v>115</v>
      </c>
      <c r="AI2000" s="15" t="s">
        <v>115</v>
      </c>
      <c r="AJ2000" s="15" t="s">
        <v>115</v>
      </c>
    </row>
    <row r="2001" spans="1:36" x14ac:dyDescent="0.2">
      <c r="A2001" s="138">
        <v>17</v>
      </c>
      <c r="B2001" s="84" t="s">
        <v>115</v>
      </c>
      <c r="C2001" s="294" t="s">
        <v>115</v>
      </c>
      <c r="D2001" s="71">
        <v>7</v>
      </c>
      <c r="E2001" s="391">
        <v>7</v>
      </c>
      <c r="F2001" s="395">
        <v>7</v>
      </c>
      <c r="G2001" s="423">
        <v>7</v>
      </c>
      <c r="H2001" s="71">
        <v>7</v>
      </c>
      <c r="I2001" s="435">
        <v>12</v>
      </c>
      <c r="J2001" s="71">
        <v>13</v>
      </c>
      <c r="K2001" s="71">
        <v>13</v>
      </c>
      <c r="L2001" s="58"/>
      <c r="M2001" s="58"/>
      <c r="N2001" s="138">
        <v>17</v>
      </c>
      <c r="O2001" s="84" t="s">
        <v>115</v>
      </c>
      <c r="P2001" s="294" t="s">
        <v>115</v>
      </c>
      <c r="Q2001" s="71">
        <v>7</v>
      </c>
      <c r="R2001" s="391" t="s">
        <v>115</v>
      </c>
      <c r="S2001" s="395">
        <v>0</v>
      </c>
      <c r="T2001" s="421" t="s">
        <v>115</v>
      </c>
      <c r="U2001" s="71" t="s">
        <v>115</v>
      </c>
      <c r="V2001" s="71">
        <v>5</v>
      </c>
      <c r="W2001" s="71">
        <v>1</v>
      </c>
      <c r="X2001" s="71" t="s">
        <v>115</v>
      </c>
      <c r="Y2001" s="58"/>
      <c r="Z2001" s="58"/>
      <c r="AA2001" s="56">
        <v>17</v>
      </c>
      <c r="AD2001" s="15">
        <v>17</v>
      </c>
      <c r="AE2001" s="15">
        <v>13</v>
      </c>
      <c r="AF2001" s="15" t="s">
        <v>115</v>
      </c>
      <c r="AG2001" s="15">
        <v>141</v>
      </c>
      <c r="AH2001" s="15">
        <v>2</v>
      </c>
      <c r="AI2001" s="15" t="s">
        <v>115</v>
      </c>
      <c r="AJ2001" s="15">
        <v>9.1999999999999993</v>
      </c>
    </row>
    <row r="2002" spans="1:36" x14ac:dyDescent="0.2">
      <c r="A2002" s="138">
        <v>18</v>
      </c>
      <c r="B2002" s="84" t="s">
        <v>115</v>
      </c>
      <c r="C2002" s="294">
        <v>426</v>
      </c>
      <c r="D2002" s="71">
        <v>426</v>
      </c>
      <c r="E2002" s="391">
        <v>426</v>
      </c>
      <c r="F2002" s="395">
        <v>427</v>
      </c>
      <c r="G2002" s="423">
        <v>462</v>
      </c>
      <c r="H2002" s="71">
        <v>458</v>
      </c>
      <c r="I2002" s="435">
        <v>427</v>
      </c>
      <c r="J2002" s="71">
        <v>427</v>
      </c>
      <c r="K2002" s="71">
        <v>427</v>
      </c>
      <c r="L2002" s="58"/>
      <c r="M2002" s="58"/>
      <c r="N2002" s="138">
        <v>18</v>
      </c>
      <c r="O2002" s="84" t="s">
        <v>115</v>
      </c>
      <c r="P2002" s="294">
        <v>426</v>
      </c>
      <c r="Q2002" s="71" t="s">
        <v>115</v>
      </c>
      <c r="R2002" s="391" t="s">
        <v>115</v>
      </c>
      <c r="S2002" s="395">
        <v>1</v>
      </c>
      <c r="T2002" s="421">
        <v>35</v>
      </c>
      <c r="U2002" s="71" t="s">
        <v>115</v>
      </c>
      <c r="V2002" s="71" t="s">
        <v>115</v>
      </c>
      <c r="W2002" s="71" t="s">
        <v>115</v>
      </c>
      <c r="X2002" s="71" t="s">
        <v>115</v>
      </c>
      <c r="Y2002" s="58"/>
      <c r="Z2002" s="58"/>
      <c r="AA2002" s="56">
        <v>18</v>
      </c>
      <c r="AD2002" s="15">
        <v>18</v>
      </c>
      <c r="AE2002" s="15">
        <v>427</v>
      </c>
      <c r="AF2002" s="15" t="s">
        <v>115</v>
      </c>
      <c r="AG2002" s="15">
        <v>445</v>
      </c>
      <c r="AH2002" s="15">
        <v>2</v>
      </c>
      <c r="AI2002" s="15" t="s">
        <v>115</v>
      </c>
      <c r="AJ2002" s="15">
        <v>96</v>
      </c>
    </row>
    <row r="2003" spans="1:36" x14ac:dyDescent="0.2">
      <c r="A2003" s="138">
        <v>19</v>
      </c>
      <c r="B2003" s="84">
        <v>149</v>
      </c>
      <c r="C2003" s="294">
        <v>150</v>
      </c>
      <c r="D2003" s="71">
        <v>154</v>
      </c>
      <c r="E2003" s="391">
        <v>210</v>
      </c>
      <c r="F2003" s="395">
        <v>230</v>
      </c>
      <c r="G2003" s="423">
        <v>231</v>
      </c>
      <c r="H2003" s="71">
        <v>731</v>
      </c>
      <c r="I2003" s="435">
        <v>731</v>
      </c>
      <c r="J2003" s="71">
        <v>731</v>
      </c>
      <c r="K2003" s="71">
        <v>797</v>
      </c>
      <c r="L2003" s="58"/>
      <c r="M2003" s="58"/>
      <c r="N2003" s="138">
        <v>19</v>
      </c>
      <c r="O2003" s="84">
        <v>149</v>
      </c>
      <c r="P2003" s="294">
        <v>1</v>
      </c>
      <c r="Q2003" s="71">
        <v>4</v>
      </c>
      <c r="R2003" s="391">
        <v>56</v>
      </c>
      <c r="S2003" s="395">
        <v>20</v>
      </c>
      <c r="T2003" s="421">
        <v>1</v>
      </c>
      <c r="U2003" s="71">
        <v>500</v>
      </c>
      <c r="V2003" s="71" t="s">
        <v>115</v>
      </c>
      <c r="W2003" s="71" t="s">
        <v>115</v>
      </c>
      <c r="X2003" s="71">
        <v>66</v>
      </c>
      <c r="Y2003" s="58"/>
      <c r="Z2003" s="58"/>
      <c r="AA2003" s="56">
        <v>19</v>
      </c>
      <c r="AD2003" s="15">
        <v>19</v>
      </c>
      <c r="AE2003" s="15">
        <v>797</v>
      </c>
      <c r="AF2003" s="15">
        <v>66</v>
      </c>
      <c r="AG2003" s="15">
        <v>820</v>
      </c>
      <c r="AH2003" s="15">
        <v>68</v>
      </c>
      <c r="AI2003" s="15">
        <v>97.1</v>
      </c>
      <c r="AJ2003" s="15">
        <v>97.2</v>
      </c>
    </row>
    <row r="2004" spans="1:36" x14ac:dyDescent="0.2">
      <c r="A2004" s="138">
        <v>20</v>
      </c>
      <c r="B2004" s="84" t="s">
        <v>115</v>
      </c>
      <c r="C2004" s="294" t="s">
        <v>115</v>
      </c>
      <c r="D2004" s="71" t="s">
        <v>115</v>
      </c>
      <c r="E2004" s="391" t="s">
        <v>115</v>
      </c>
      <c r="F2004" s="395">
        <v>2</v>
      </c>
      <c r="G2004" s="423">
        <v>2</v>
      </c>
      <c r="H2004" s="71">
        <v>2</v>
      </c>
      <c r="I2004" s="435">
        <v>2</v>
      </c>
      <c r="J2004" s="71">
        <v>2</v>
      </c>
      <c r="K2004" s="71">
        <v>2</v>
      </c>
      <c r="L2004" s="58"/>
      <c r="M2004" s="58"/>
      <c r="N2004" s="138">
        <v>20</v>
      </c>
      <c r="O2004" s="84" t="s">
        <v>115</v>
      </c>
      <c r="P2004" s="294" t="s">
        <v>115</v>
      </c>
      <c r="Q2004" s="71" t="s">
        <v>115</v>
      </c>
      <c r="R2004" s="391" t="s">
        <v>115</v>
      </c>
      <c r="S2004" s="395">
        <v>2</v>
      </c>
      <c r="T2004" s="421" t="s">
        <v>115</v>
      </c>
      <c r="U2004" s="71" t="s">
        <v>115</v>
      </c>
      <c r="V2004" s="71" t="s">
        <v>115</v>
      </c>
      <c r="W2004" s="71" t="s">
        <v>115</v>
      </c>
      <c r="X2004" s="71" t="s">
        <v>115</v>
      </c>
      <c r="Y2004" s="58"/>
      <c r="Z2004" s="58"/>
      <c r="AA2004" s="56">
        <v>20</v>
      </c>
      <c r="AD2004" s="15">
        <v>20</v>
      </c>
      <c r="AE2004" s="15">
        <v>2</v>
      </c>
      <c r="AF2004" s="15" t="s">
        <v>115</v>
      </c>
      <c r="AG2004" s="15">
        <v>6</v>
      </c>
      <c r="AH2004" s="15" t="s">
        <v>115</v>
      </c>
      <c r="AI2004" s="15" t="s">
        <v>115</v>
      </c>
      <c r="AJ2004" s="15">
        <v>33.299999999999997</v>
      </c>
    </row>
    <row r="2005" spans="1:36" x14ac:dyDescent="0.2">
      <c r="A2005" s="138">
        <v>21</v>
      </c>
      <c r="B2005" s="84" t="s">
        <v>115</v>
      </c>
      <c r="C2005" s="294" t="s">
        <v>115</v>
      </c>
      <c r="D2005" s="71" t="s">
        <v>115</v>
      </c>
      <c r="E2005" s="391" t="s">
        <v>115</v>
      </c>
      <c r="F2005" s="395" t="s">
        <v>115</v>
      </c>
      <c r="G2005" s="423" t="s">
        <v>115</v>
      </c>
      <c r="H2005" s="71">
        <v>75</v>
      </c>
      <c r="I2005" s="435">
        <v>76</v>
      </c>
      <c r="J2005" s="71">
        <v>101</v>
      </c>
      <c r="K2005" s="71">
        <v>101</v>
      </c>
      <c r="L2005" s="58"/>
      <c r="M2005" s="58"/>
      <c r="N2005" s="138">
        <v>21</v>
      </c>
      <c r="O2005" s="84" t="s">
        <v>115</v>
      </c>
      <c r="P2005" s="294" t="s">
        <v>115</v>
      </c>
      <c r="Q2005" s="71" t="s">
        <v>115</v>
      </c>
      <c r="R2005" s="391" t="s">
        <v>115</v>
      </c>
      <c r="S2005" s="395" t="s">
        <v>115</v>
      </c>
      <c r="T2005" s="421" t="s">
        <v>115</v>
      </c>
      <c r="U2005" s="71">
        <v>75</v>
      </c>
      <c r="V2005" s="71">
        <v>1</v>
      </c>
      <c r="W2005" s="71">
        <v>25</v>
      </c>
      <c r="X2005" s="71" t="s">
        <v>115</v>
      </c>
      <c r="Y2005" s="58"/>
      <c r="Z2005" s="58"/>
      <c r="AA2005" s="56">
        <v>21</v>
      </c>
      <c r="AD2005" s="15">
        <v>21</v>
      </c>
      <c r="AE2005" s="15">
        <v>101</v>
      </c>
      <c r="AF2005" s="15" t="s">
        <v>115</v>
      </c>
      <c r="AG2005" s="15">
        <v>399</v>
      </c>
      <c r="AH2005" s="15">
        <v>2</v>
      </c>
      <c r="AI2005" s="15" t="s">
        <v>115</v>
      </c>
      <c r="AJ2005" s="15">
        <v>25.3</v>
      </c>
    </row>
    <row r="2006" spans="1:36" x14ac:dyDescent="0.2">
      <c r="A2006" s="138">
        <v>22</v>
      </c>
      <c r="B2006" s="84" t="s">
        <v>115</v>
      </c>
      <c r="C2006" s="294" t="s">
        <v>115</v>
      </c>
      <c r="D2006" s="71" t="s">
        <v>115</v>
      </c>
      <c r="E2006" s="391" t="s">
        <v>115</v>
      </c>
      <c r="F2006" s="395" t="s">
        <v>115</v>
      </c>
      <c r="G2006" s="423" t="s">
        <v>115</v>
      </c>
      <c r="H2006" s="71" t="s">
        <v>115</v>
      </c>
      <c r="I2006" s="435" t="s">
        <v>115</v>
      </c>
      <c r="J2006" s="71" t="s">
        <v>115</v>
      </c>
      <c r="K2006" s="71" t="s">
        <v>115</v>
      </c>
      <c r="L2006" s="58"/>
      <c r="M2006" s="58"/>
      <c r="N2006" s="138">
        <v>22</v>
      </c>
      <c r="O2006" s="84" t="s">
        <v>115</v>
      </c>
      <c r="P2006" s="294" t="s">
        <v>115</v>
      </c>
      <c r="Q2006" s="71" t="s">
        <v>115</v>
      </c>
      <c r="R2006" s="391" t="s">
        <v>115</v>
      </c>
      <c r="S2006" s="395" t="s">
        <v>115</v>
      </c>
      <c r="T2006" s="421" t="s">
        <v>115</v>
      </c>
      <c r="U2006" s="71" t="s">
        <v>115</v>
      </c>
      <c r="V2006" s="71" t="s">
        <v>115</v>
      </c>
      <c r="W2006" s="71" t="s">
        <v>115</v>
      </c>
      <c r="X2006" s="71" t="s">
        <v>115</v>
      </c>
      <c r="Y2006" s="58"/>
      <c r="Z2006" s="58"/>
      <c r="AA2006" s="56">
        <v>22</v>
      </c>
      <c r="AD2006" s="15">
        <v>22</v>
      </c>
      <c r="AE2006" s="15" t="s">
        <v>115</v>
      </c>
      <c r="AF2006" s="15" t="s">
        <v>115</v>
      </c>
      <c r="AG2006" s="15">
        <v>14</v>
      </c>
      <c r="AH2006" s="15">
        <v>4</v>
      </c>
      <c r="AI2006" s="15" t="s">
        <v>115</v>
      </c>
      <c r="AJ2006" s="15" t="s">
        <v>115</v>
      </c>
    </row>
    <row r="2007" spans="1:36" x14ac:dyDescent="0.2">
      <c r="A2007" s="138">
        <v>23</v>
      </c>
      <c r="B2007" s="84">
        <v>678</v>
      </c>
      <c r="C2007" s="294">
        <v>678</v>
      </c>
      <c r="D2007" s="71">
        <v>714</v>
      </c>
      <c r="E2007" s="391">
        <v>752</v>
      </c>
      <c r="F2007" s="395">
        <v>752</v>
      </c>
      <c r="G2007" s="423">
        <v>759</v>
      </c>
      <c r="H2007" s="71">
        <v>822</v>
      </c>
      <c r="I2007" s="435">
        <v>926</v>
      </c>
      <c r="J2007" s="71">
        <v>856</v>
      </c>
      <c r="K2007" s="71">
        <v>856</v>
      </c>
      <c r="L2007" s="58"/>
      <c r="M2007" s="58"/>
      <c r="N2007" s="138">
        <v>23</v>
      </c>
      <c r="O2007" s="84">
        <v>678</v>
      </c>
      <c r="P2007" s="294" t="s">
        <v>115</v>
      </c>
      <c r="Q2007" s="71">
        <v>36</v>
      </c>
      <c r="R2007" s="391">
        <v>38</v>
      </c>
      <c r="S2007" s="395" t="s">
        <v>115</v>
      </c>
      <c r="T2007" s="421">
        <v>7</v>
      </c>
      <c r="U2007" s="71">
        <v>63</v>
      </c>
      <c r="V2007" s="71">
        <v>104</v>
      </c>
      <c r="W2007" s="71" t="s">
        <v>115</v>
      </c>
      <c r="X2007" s="71" t="s">
        <v>115</v>
      </c>
      <c r="Y2007" s="58"/>
      <c r="Z2007" s="58"/>
      <c r="AA2007" s="56">
        <v>23</v>
      </c>
      <c r="AD2007" s="15">
        <v>23</v>
      </c>
      <c r="AE2007" s="15">
        <v>856</v>
      </c>
      <c r="AF2007" s="15" t="s">
        <v>115</v>
      </c>
      <c r="AG2007" s="15">
        <v>884</v>
      </c>
      <c r="AH2007" s="15">
        <v>7</v>
      </c>
      <c r="AI2007" s="15" t="s">
        <v>115</v>
      </c>
      <c r="AJ2007" s="15">
        <v>96.8</v>
      </c>
    </row>
    <row r="2008" spans="1:36" x14ac:dyDescent="0.2">
      <c r="A2008" s="138">
        <v>24</v>
      </c>
      <c r="B2008" s="84">
        <v>38</v>
      </c>
      <c r="C2008" s="294">
        <v>228</v>
      </c>
      <c r="D2008" s="71">
        <v>230</v>
      </c>
      <c r="E2008" s="391">
        <v>234</v>
      </c>
      <c r="F2008" s="395">
        <v>234</v>
      </c>
      <c r="G2008" s="423">
        <v>300</v>
      </c>
      <c r="H2008" s="71">
        <v>1756</v>
      </c>
      <c r="I2008" s="435">
        <v>1887</v>
      </c>
      <c r="J2008" s="71">
        <v>1304</v>
      </c>
      <c r="K2008" s="71">
        <v>1339</v>
      </c>
      <c r="L2008" s="58"/>
      <c r="M2008" s="58"/>
      <c r="N2008" s="138">
        <v>24</v>
      </c>
      <c r="O2008" s="84">
        <v>38</v>
      </c>
      <c r="P2008" s="294">
        <v>190</v>
      </c>
      <c r="Q2008" s="71">
        <v>2</v>
      </c>
      <c r="R2008" s="391">
        <v>5</v>
      </c>
      <c r="S2008" s="395" t="s">
        <v>115</v>
      </c>
      <c r="T2008" s="421">
        <v>66</v>
      </c>
      <c r="U2008" s="71">
        <v>1517</v>
      </c>
      <c r="V2008" s="71">
        <v>161</v>
      </c>
      <c r="W2008" s="71">
        <v>8</v>
      </c>
      <c r="X2008" s="71">
        <v>35</v>
      </c>
      <c r="Y2008" s="58"/>
      <c r="Z2008" s="58"/>
      <c r="AA2008" s="56">
        <v>24</v>
      </c>
      <c r="AD2008" s="15">
        <v>24</v>
      </c>
      <c r="AE2008" s="15">
        <v>1339</v>
      </c>
      <c r="AF2008" s="15">
        <v>35</v>
      </c>
      <c r="AG2008" s="15">
        <v>1376</v>
      </c>
      <c r="AH2008" s="15">
        <v>36</v>
      </c>
      <c r="AI2008" s="15">
        <v>97.2</v>
      </c>
      <c r="AJ2008" s="15">
        <v>97.3</v>
      </c>
    </row>
    <row r="2009" spans="1:36" x14ac:dyDescent="0.2">
      <c r="A2009" s="72" t="s">
        <v>2</v>
      </c>
      <c r="B2009" s="62">
        <f>SUM(B1985:B2008)</f>
        <v>1464</v>
      </c>
      <c r="C2009" s="62">
        <f>SUM(C1985:C2008)</f>
        <v>2437</v>
      </c>
      <c r="D2009" s="62">
        <f>SUM(D1985:D2008)</f>
        <v>2488</v>
      </c>
      <c r="E2009" s="62">
        <f>SUM(E1985:E2008)</f>
        <v>2836</v>
      </c>
      <c r="F2009" s="62">
        <f t="shared" ref="F2009:M2009" si="92">SUM(F1985:F2008)</f>
        <v>3303</v>
      </c>
      <c r="G2009" s="62">
        <f t="shared" si="92"/>
        <v>3694</v>
      </c>
      <c r="H2009" s="62">
        <f t="shared" si="92"/>
        <v>6044</v>
      </c>
      <c r="I2009" s="62">
        <f t="shared" si="92"/>
        <v>6778</v>
      </c>
      <c r="J2009" s="62">
        <f t="shared" si="92"/>
        <v>6936</v>
      </c>
      <c r="K2009" s="62">
        <f t="shared" si="92"/>
        <v>7128</v>
      </c>
      <c r="L2009" s="62">
        <f t="shared" si="92"/>
        <v>0</v>
      </c>
      <c r="M2009" s="62">
        <f t="shared" si="92"/>
        <v>0</v>
      </c>
      <c r="N2009" s="331" t="s">
        <v>2</v>
      </c>
      <c r="O2009" s="62">
        <f>SUM(O1985:O2008)</f>
        <v>1464</v>
      </c>
      <c r="P2009" s="62">
        <f>SUM(P1985:P2008)</f>
        <v>973</v>
      </c>
      <c r="Q2009" s="62">
        <f>SUM(Q1985:Q2008)</f>
        <v>51</v>
      </c>
      <c r="R2009" s="62">
        <f>SUM(R1985:R2008)</f>
        <v>349</v>
      </c>
      <c r="S2009" s="62">
        <f t="shared" ref="S2009:Z2009" si="93">SUM(S1985:S2008)</f>
        <v>467</v>
      </c>
      <c r="T2009" s="62">
        <f t="shared" si="93"/>
        <v>391</v>
      </c>
      <c r="U2009" s="62">
        <f t="shared" si="93"/>
        <v>2415</v>
      </c>
      <c r="V2009" s="62">
        <f t="shared" si="93"/>
        <v>795</v>
      </c>
      <c r="W2009" s="62">
        <f t="shared" si="93"/>
        <v>831</v>
      </c>
      <c r="X2009" s="62">
        <f t="shared" si="93"/>
        <v>197</v>
      </c>
      <c r="Y2009" s="62">
        <f t="shared" si="93"/>
        <v>0</v>
      </c>
      <c r="Z2009" s="62">
        <f t="shared" si="93"/>
        <v>0</v>
      </c>
      <c r="AA2009" s="72" t="s">
        <v>2</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84" t="s">
        <v>115</v>
      </c>
      <c r="C2015" s="294" t="s">
        <v>115</v>
      </c>
      <c r="D2015" s="71" t="s">
        <v>115</v>
      </c>
      <c r="E2015" s="391">
        <v>1</v>
      </c>
      <c r="F2015" s="395">
        <v>2</v>
      </c>
      <c r="G2015" s="424">
        <v>4</v>
      </c>
      <c r="H2015" s="71">
        <v>4</v>
      </c>
      <c r="I2015" s="71">
        <v>13</v>
      </c>
      <c r="J2015" s="71">
        <v>16</v>
      </c>
      <c r="K2015" s="297">
        <v>21</v>
      </c>
      <c r="L2015" s="58"/>
      <c r="M2015" s="58"/>
      <c r="N2015" s="140">
        <v>1</v>
      </c>
      <c r="O2015" s="84" t="s">
        <v>115</v>
      </c>
      <c r="P2015" s="294" t="s">
        <v>115</v>
      </c>
      <c r="Q2015" s="71" t="s">
        <v>115</v>
      </c>
      <c r="R2015" s="396">
        <v>1</v>
      </c>
      <c r="S2015" s="395">
        <v>1</v>
      </c>
      <c r="T2015" s="422">
        <v>2</v>
      </c>
      <c r="U2015" s="71" t="s">
        <v>115</v>
      </c>
      <c r="V2015" s="71">
        <v>9</v>
      </c>
      <c r="W2015" s="71">
        <v>3</v>
      </c>
      <c r="X2015" s="297">
        <v>5</v>
      </c>
      <c r="Y2015" s="58"/>
      <c r="Z2015" s="58"/>
      <c r="AA2015" s="65">
        <v>1</v>
      </c>
    </row>
    <row r="2016" spans="1:36" x14ac:dyDescent="0.2">
      <c r="A2016" s="140">
        <v>2</v>
      </c>
      <c r="B2016" s="84" t="s">
        <v>115</v>
      </c>
      <c r="C2016" s="294" t="s">
        <v>115</v>
      </c>
      <c r="D2016" s="71" t="s">
        <v>115</v>
      </c>
      <c r="E2016" s="391" t="s">
        <v>115</v>
      </c>
      <c r="F2016" s="395" t="s">
        <v>115</v>
      </c>
      <c r="G2016" s="424" t="s">
        <v>115</v>
      </c>
      <c r="H2016" s="71" t="s">
        <v>115</v>
      </c>
      <c r="I2016" s="71" t="s">
        <v>115</v>
      </c>
      <c r="J2016" s="71">
        <v>1</v>
      </c>
      <c r="K2016" s="71">
        <v>2</v>
      </c>
      <c r="L2016" s="58"/>
      <c r="M2016" s="58"/>
      <c r="N2016" s="140">
        <v>2</v>
      </c>
      <c r="O2016" s="84" t="s">
        <v>115</v>
      </c>
      <c r="P2016" s="294" t="s">
        <v>115</v>
      </c>
      <c r="Q2016" s="71" t="s">
        <v>115</v>
      </c>
      <c r="R2016" s="396" t="s">
        <v>115</v>
      </c>
      <c r="S2016" s="395" t="s">
        <v>115</v>
      </c>
      <c r="T2016" s="422" t="s">
        <v>115</v>
      </c>
      <c r="U2016" s="71" t="s">
        <v>115</v>
      </c>
      <c r="V2016" s="71" t="s">
        <v>115</v>
      </c>
      <c r="W2016" s="71">
        <v>1</v>
      </c>
      <c r="X2016" s="71">
        <v>1</v>
      </c>
      <c r="Y2016" s="58"/>
      <c r="Z2016" s="58"/>
      <c r="AA2016" s="65">
        <v>2</v>
      </c>
    </row>
    <row r="2017" spans="1:27" x14ac:dyDescent="0.2">
      <c r="A2017" s="140">
        <v>3</v>
      </c>
      <c r="B2017" s="84">
        <v>3</v>
      </c>
      <c r="C2017" s="294">
        <v>3</v>
      </c>
      <c r="D2017" s="71">
        <v>3</v>
      </c>
      <c r="E2017" s="391">
        <v>4</v>
      </c>
      <c r="F2017" s="395">
        <v>4</v>
      </c>
      <c r="G2017" s="424">
        <v>4</v>
      </c>
      <c r="H2017" s="71">
        <v>5</v>
      </c>
      <c r="I2017" s="71">
        <v>6</v>
      </c>
      <c r="J2017" s="71">
        <v>6</v>
      </c>
      <c r="K2017" s="71">
        <v>7</v>
      </c>
      <c r="L2017" s="58"/>
      <c r="M2017" s="58"/>
      <c r="N2017" s="140">
        <v>3</v>
      </c>
      <c r="O2017" s="84">
        <v>3</v>
      </c>
      <c r="P2017" s="294" t="s">
        <v>115</v>
      </c>
      <c r="Q2017" s="71" t="s">
        <v>115</v>
      </c>
      <c r="R2017" s="391">
        <v>1</v>
      </c>
      <c r="S2017" s="395" t="s">
        <v>115</v>
      </c>
      <c r="T2017" s="422" t="s">
        <v>115</v>
      </c>
      <c r="U2017" s="71">
        <v>1</v>
      </c>
      <c r="V2017" s="71">
        <v>1</v>
      </c>
      <c r="W2017" s="71" t="s">
        <v>115</v>
      </c>
      <c r="X2017" s="71">
        <v>1</v>
      </c>
      <c r="Y2017" s="58"/>
      <c r="Z2017" s="58"/>
      <c r="AA2017" s="65">
        <v>3</v>
      </c>
    </row>
    <row r="2018" spans="1:27" x14ac:dyDescent="0.2">
      <c r="A2018" s="140">
        <v>4</v>
      </c>
      <c r="B2018" s="84" t="s">
        <v>115</v>
      </c>
      <c r="C2018" s="294" t="s">
        <v>115</v>
      </c>
      <c r="D2018" s="71" t="s">
        <v>115</v>
      </c>
      <c r="E2018" s="391" t="s">
        <v>115</v>
      </c>
      <c r="F2018" s="395" t="s">
        <v>115</v>
      </c>
      <c r="G2018" s="424" t="s">
        <v>115</v>
      </c>
      <c r="H2018" s="71" t="s">
        <v>115</v>
      </c>
      <c r="I2018" s="71" t="s">
        <v>115</v>
      </c>
      <c r="J2018" s="71" t="s">
        <v>115</v>
      </c>
      <c r="K2018" s="71" t="s">
        <v>115</v>
      </c>
      <c r="L2018" s="58"/>
      <c r="M2018" s="58"/>
      <c r="N2018" s="140">
        <v>4</v>
      </c>
      <c r="O2018" s="84" t="s">
        <v>115</v>
      </c>
      <c r="P2018" s="294" t="s">
        <v>115</v>
      </c>
      <c r="Q2018" s="71" t="s">
        <v>115</v>
      </c>
      <c r="R2018" s="391" t="s">
        <v>115</v>
      </c>
      <c r="S2018" s="395" t="s">
        <v>115</v>
      </c>
      <c r="T2018" s="422" t="s">
        <v>115</v>
      </c>
      <c r="U2018" s="71" t="s">
        <v>115</v>
      </c>
      <c r="V2018" s="71" t="s">
        <v>115</v>
      </c>
      <c r="W2018" s="71" t="s">
        <v>115</v>
      </c>
      <c r="X2018" s="71" t="s">
        <v>115</v>
      </c>
      <c r="Y2018" s="58"/>
      <c r="Z2018" s="58"/>
      <c r="AA2018" s="65">
        <v>4</v>
      </c>
    </row>
    <row r="2019" spans="1:27" x14ac:dyDescent="0.2">
      <c r="A2019" s="140">
        <v>5</v>
      </c>
      <c r="B2019" s="84" t="s">
        <v>115</v>
      </c>
      <c r="C2019" s="294" t="s">
        <v>115</v>
      </c>
      <c r="D2019" s="71" t="s">
        <v>115</v>
      </c>
      <c r="E2019" s="391" t="s">
        <v>115</v>
      </c>
      <c r="F2019" s="395" t="s">
        <v>115</v>
      </c>
      <c r="G2019" s="424" t="s">
        <v>115</v>
      </c>
      <c r="H2019" s="71" t="s">
        <v>115</v>
      </c>
      <c r="I2019" s="71" t="s">
        <v>115</v>
      </c>
      <c r="J2019" s="71">
        <v>7</v>
      </c>
      <c r="K2019" s="71">
        <v>3</v>
      </c>
      <c r="L2019" s="58"/>
      <c r="M2019" s="58"/>
      <c r="N2019" s="140">
        <v>5</v>
      </c>
      <c r="O2019" s="84" t="s">
        <v>115</v>
      </c>
      <c r="P2019" s="294" t="s">
        <v>115</v>
      </c>
      <c r="Q2019" s="71" t="s">
        <v>115</v>
      </c>
      <c r="R2019" s="391" t="s">
        <v>115</v>
      </c>
      <c r="S2019" s="395" t="s">
        <v>115</v>
      </c>
      <c r="T2019" s="422" t="s">
        <v>115</v>
      </c>
      <c r="U2019" s="71" t="s">
        <v>115</v>
      </c>
      <c r="V2019" s="71" t="s">
        <v>115</v>
      </c>
      <c r="W2019" s="71">
        <v>7</v>
      </c>
      <c r="X2019" s="71">
        <v>1</v>
      </c>
      <c r="Y2019" s="58"/>
      <c r="Z2019" s="58"/>
      <c r="AA2019" s="65">
        <v>5</v>
      </c>
    </row>
    <row r="2020" spans="1:27" x14ac:dyDescent="0.2">
      <c r="A2020" s="140">
        <v>6</v>
      </c>
      <c r="B2020" s="84">
        <v>2</v>
      </c>
      <c r="C2020" s="294">
        <v>6</v>
      </c>
      <c r="D2020" s="71">
        <v>7</v>
      </c>
      <c r="E2020" s="391">
        <v>8</v>
      </c>
      <c r="F2020" s="395">
        <v>8</v>
      </c>
      <c r="G2020" s="424">
        <v>78</v>
      </c>
      <c r="H2020" s="71">
        <v>78</v>
      </c>
      <c r="I2020" s="71">
        <v>78</v>
      </c>
      <c r="J2020" s="71">
        <v>78</v>
      </c>
      <c r="K2020" s="71">
        <v>78</v>
      </c>
      <c r="L2020" s="58"/>
      <c r="M2020" s="58"/>
      <c r="N2020" s="140">
        <v>6</v>
      </c>
      <c r="O2020" s="84">
        <v>2</v>
      </c>
      <c r="P2020" s="294">
        <v>4</v>
      </c>
      <c r="Q2020" s="71">
        <v>1</v>
      </c>
      <c r="R2020" s="391">
        <v>1</v>
      </c>
      <c r="S2020" s="395" t="s">
        <v>115</v>
      </c>
      <c r="T2020" s="422">
        <v>70</v>
      </c>
      <c r="U2020" s="71" t="s">
        <v>115</v>
      </c>
      <c r="V2020" s="71" t="s">
        <v>115</v>
      </c>
      <c r="W2020" s="71" t="s">
        <v>115</v>
      </c>
      <c r="X2020" s="71" t="s">
        <v>115</v>
      </c>
      <c r="Y2020" s="58"/>
      <c r="Z2020" s="58"/>
      <c r="AA2020" s="65">
        <v>6</v>
      </c>
    </row>
    <row r="2021" spans="1:27" x14ac:dyDescent="0.2">
      <c r="A2021" s="140">
        <v>7</v>
      </c>
      <c r="B2021" s="84" t="s">
        <v>115</v>
      </c>
      <c r="C2021" s="294">
        <v>1</v>
      </c>
      <c r="D2021" s="71">
        <v>1</v>
      </c>
      <c r="E2021" s="391">
        <v>2</v>
      </c>
      <c r="F2021" s="395">
        <v>2</v>
      </c>
      <c r="G2021" s="424">
        <v>2</v>
      </c>
      <c r="H2021" s="71">
        <v>4</v>
      </c>
      <c r="I2021" s="71">
        <v>4</v>
      </c>
      <c r="J2021" s="71">
        <v>4</v>
      </c>
      <c r="K2021" s="71">
        <v>6</v>
      </c>
      <c r="L2021" s="58"/>
      <c r="M2021" s="58"/>
      <c r="N2021" s="140">
        <v>7</v>
      </c>
      <c r="O2021" s="84" t="s">
        <v>115</v>
      </c>
      <c r="P2021" s="294">
        <v>1</v>
      </c>
      <c r="Q2021" s="71" t="s">
        <v>115</v>
      </c>
      <c r="R2021" s="391">
        <v>1</v>
      </c>
      <c r="S2021" s="395" t="s">
        <v>115</v>
      </c>
      <c r="T2021" s="422" t="s">
        <v>115</v>
      </c>
      <c r="U2021" s="71">
        <v>2</v>
      </c>
      <c r="V2021" s="71" t="s">
        <v>115</v>
      </c>
      <c r="W2021" s="71" t="s">
        <v>115</v>
      </c>
      <c r="X2021" s="71">
        <v>2</v>
      </c>
      <c r="Y2021" s="58"/>
      <c r="Z2021" s="58"/>
      <c r="AA2021" s="65">
        <v>7</v>
      </c>
    </row>
    <row r="2022" spans="1:27" x14ac:dyDescent="0.2">
      <c r="A2022" s="140">
        <v>8</v>
      </c>
      <c r="B2022" s="84">
        <v>1</v>
      </c>
      <c r="C2022" s="294">
        <v>1</v>
      </c>
      <c r="D2022" s="71">
        <v>2</v>
      </c>
      <c r="E2022" s="391">
        <v>2</v>
      </c>
      <c r="F2022" s="395">
        <v>4</v>
      </c>
      <c r="G2022" s="424">
        <v>4</v>
      </c>
      <c r="H2022" s="71">
        <v>6</v>
      </c>
      <c r="I2022" s="71">
        <v>9</v>
      </c>
      <c r="J2022" s="71">
        <v>10</v>
      </c>
      <c r="K2022" s="71">
        <v>11</v>
      </c>
      <c r="L2022" s="58"/>
      <c r="M2022" s="58"/>
      <c r="N2022" s="140">
        <v>8</v>
      </c>
      <c r="O2022" s="84">
        <v>1</v>
      </c>
      <c r="P2022" s="294" t="s">
        <v>115</v>
      </c>
      <c r="Q2022" s="71">
        <v>1</v>
      </c>
      <c r="R2022" s="391" t="s">
        <v>115</v>
      </c>
      <c r="S2022" s="395">
        <v>2</v>
      </c>
      <c r="T2022" s="422" t="s">
        <v>115</v>
      </c>
      <c r="U2022" s="71">
        <v>2</v>
      </c>
      <c r="V2022" s="71">
        <v>3</v>
      </c>
      <c r="W2022" s="71">
        <v>1</v>
      </c>
      <c r="X2022" s="71">
        <v>1</v>
      </c>
      <c r="Y2022" s="58"/>
      <c r="Z2022" s="58"/>
      <c r="AA2022" s="65">
        <v>8</v>
      </c>
    </row>
    <row r="2023" spans="1:27" x14ac:dyDescent="0.2">
      <c r="A2023" s="140">
        <v>9</v>
      </c>
      <c r="B2023" s="84">
        <v>4</v>
      </c>
      <c r="C2023" s="294">
        <v>5</v>
      </c>
      <c r="D2023" s="71">
        <v>6</v>
      </c>
      <c r="E2023" s="391">
        <v>6</v>
      </c>
      <c r="F2023" s="395">
        <v>6</v>
      </c>
      <c r="G2023" s="424">
        <v>6</v>
      </c>
      <c r="H2023" s="71">
        <v>6</v>
      </c>
      <c r="I2023" s="71">
        <v>6</v>
      </c>
      <c r="J2023" s="71">
        <v>6</v>
      </c>
      <c r="K2023" s="71">
        <v>6</v>
      </c>
      <c r="L2023" s="58"/>
      <c r="M2023" s="58"/>
      <c r="N2023" s="140">
        <v>9</v>
      </c>
      <c r="O2023" s="84">
        <v>4</v>
      </c>
      <c r="P2023" s="294">
        <v>1</v>
      </c>
      <c r="Q2023" s="71">
        <v>1</v>
      </c>
      <c r="R2023" s="391" t="s">
        <v>115</v>
      </c>
      <c r="S2023" s="395" t="s">
        <v>115</v>
      </c>
      <c r="T2023" s="422" t="s">
        <v>115</v>
      </c>
      <c r="U2023" s="71" t="s">
        <v>115</v>
      </c>
      <c r="V2023" s="71" t="s">
        <v>115</v>
      </c>
      <c r="W2023" s="71" t="s">
        <v>115</v>
      </c>
      <c r="X2023" s="71" t="s">
        <v>115</v>
      </c>
      <c r="Y2023" s="58"/>
      <c r="Z2023" s="58"/>
      <c r="AA2023" s="65">
        <v>9</v>
      </c>
    </row>
    <row r="2024" spans="1:27" x14ac:dyDescent="0.2">
      <c r="A2024" s="140">
        <v>10</v>
      </c>
      <c r="B2024" s="84">
        <v>1</v>
      </c>
      <c r="C2024" s="294">
        <v>1</v>
      </c>
      <c r="D2024" s="71">
        <v>1</v>
      </c>
      <c r="E2024" s="391">
        <v>1</v>
      </c>
      <c r="F2024" s="395">
        <v>1</v>
      </c>
      <c r="G2024" s="424">
        <v>1</v>
      </c>
      <c r="H2024" s="71">
        <v>2</v>
      </c>
      <c r="I2024" s="71">
        <v>2</v>
      </c>
      <c r="J2024" s="71">
        <v>2</v>
      </c>
      <c r="K2024" s="71">
        <v>3</v>
      </c>
      <c r="L2024" s="58"/>
      <c r="M2024" s="58"/>
      <c r="N2024" s="140">
        <v>10</v>
      </c>
      <c r="O2024" s="84">
        <v>1</v>
      </c>
      <c r="P2024" s="294" t="s">
        <v>115</v>
      </c>
      <c r="Q2024" s="71" t="s">
        <v>115</v>
      </c>
      <c r="R2024" s="391" t="s">
        <v>115</v>
      </c>
      <c r="S2024" s="395" t="s">
        <v>115</v>
      </c>
      <c r="T2024" s="422" t="s">
        <v>115</v>
      </c>
      <c r="U2024" s="71">
        <v>1</v>
      </c>
      <c r="V2024" s="71" t="s">
        <v>115</v>
      </c>
      <c r="W2024" s="71" t="s">
        <v>115</v>
      </c>
      <c r="X2024" s="71">
        <v>1</v>
      </c>
      <c r="Y2024" s="58"/>
      <c r="Z2024" s="58"/>
      <c r="AA2024" s="65">
        <v>10</v>
      </c>
    </row>
    <row r="2025" spans="1:27" x14ac:dyDescent="0.2">
      <c r="A2025" s="140">
        <v>11</v>
      </c>
      <c r="B2025" s="84" t="s">
        <v>115</v>
      </c>
      <c r="C2025" s="294" t="s">
        <v>115</v>
      </c>
      <c r="D2025" s="71" t="s">
        <v>115</v>
      </c>
      <c r="E2025" s="391">
        <v>1</v>
      </c>
      <c r="F2025" s="395">
        <v>5</v>
      </c>
      <c r="G2025" s="424">
        <v>5</v>
      </c>
      <c r="H2025" s="71">
        <v>5</v>
      </c>
      <c r="I2025" s="71">
        <v>5</v>
      </c>
      <c r="J2025" s="71">
        <v>8</v>
      </c>
      <c r="K2025" s="71">
        <v>8</v>
      </c>
      <c r="L2025" s="58"/>
      <c r="M2025" s="58"/>
      <c r="N2025" s="140">
        <v>11</v>
      </c>
      <c r="O2025" s="84" t="s">
        <v>115</v>
      </c>
      <c r="P2025" s="294" t="s">
        <v>115</v>
      </c>
      <c r="Q2025" s="71" t="s">
        <v>115</v>
      </c>
      <c r="R2025" s="391">
        <v>1</v>
      </c>
      <c r="S2025" s="395">
        <v>4</v>
      </c>
      <c r="T2025" s="422" t="s">
        <v>115</v>
      </c>
      <c r="U2025" s="71" t="s">
        <v>115</v>
      </c>
      <c r="V2025" s="71" t="s">
        <v>115</v>
      </c>
      <c r="W2025" s="71">
        <v>3</v>
      </c>
      <c r="X2025" s="71" t="s">
        <v>115</v>
      </c>
      <c r="Y2025" s="58"/>
      <c r="Z2025" s="58"/>
      <c r="AA2025" s="65">
        <v>11</v>
      </c>
    </row>
    <row r="2026" spans="1:27" x14ac:dyDescent="0.2">
      <c r="A2026" s="140">
        <v>12</v>
      </c>
      <c r="B2026" s="84">
        <v>2</v>
      </c>
      <c r="C2026" s="294">
        <v>3</v>
      </c>
      <c r="D2026" s="71">
        <v>3</v>
      </c>
      <c r="E2026" s="391">
        <v>4</v>
      </c>
      <c r="F2026" s="395">
        <v>9</v>
      </c>
      <c r="G2026" s="424">
        <v>11</v>
      </c>
      <c r="H2026" s="71">
        <v>12</v>
      </c>
      <c r="I2026" s="71">
        <v>16</v>
      </c>
      <c r="J2026" s="71">
        <v>20</v>
      </c>
      <c r="K2026" s="71">
        <v>26</v>
      </c>
      <c r="L2026" s="58"/>
      <c r="M2026" s="58"/>
      <c r="N2026" s="140">
        <v>12</v>
      </c>
      <c r="O2026" s="84">
        <v>2</v>
      </c>
      <c r="P2026" s="294">
        <v>1</v>
      </c>
      <c r="Q2026" s="71" t="s">
        <v>115</v>
      </c>
      <c r="R2026" s="391">
        <v>1</v>
      </c>
      <c r="S2026" s="395">
        <v>5</v>
      </c>
      <c r="T2026" s="422">
        <v>2</v>
      </c>
      <c r="U2026" s="71">
        <v>1</v>
      </c>
      <c r="V2026" s="71">
        <v>4</v>
      </c>
      <c r="W2026" s="71">
        <v>5</v>
      </c>
      <c r="X2026" s="71">
        <v>6</v>
      </c>
      <c r="Y2026" s="58"/>
      <c r="Z2026" s="58"/>
      <c r="AA2026" s="65">
        <v>12</v>
      </c>
    </row>
    <row r="2027" spans="1:27" x14ac:dyDescent="0.2">
      <c r="A2027" s="140">
        <v>13</v>
      </c>
      <c r="B2027" s="84" t="s">
        <v>115</v>
      </c>
      <c r="C2027" s="294" t="s">
        <v>115</v>
      </c>
      <c r="D2027" s="71" t="s">
        <v>115</v>
      </c>
      <c r="E2027" s="391" t="s">
        <v>115</v>
      </c>
      <c r="F2027" s="395" t="s">
        <v>115</v>
      </c>
      <c r="G2027" s="424">
        <v>1</v>
      </c>
      <c r="H2027" s="71">
        <v>1</v>
      </c>
      <c r="I2027" s="71">
        <v>2</v>
      </c>
      <c r="J2027" s="71">
        <v>2</v>
      </c>
      <c r="K2027" s="71">
        <v>2</v>
      </c>
      <c r="L2027" s="58"/>
      <c r="M2027" s="58"/>
      <c r="N2027" s="140">
        <v>13</v>
      </c>
      <c r="O2027" s="84" t="s">
        <v>115</v>
      </c>
      <c r="P2027" s="294" t="s">
        <v>115</v>
      </c>
      <c r="Q2027" s="71" t="s">
        <v>115</v>
      </c>
      <c r="R2027" s="391" t="s">
        <v>115</v>
      </c>
      <c r="S2027" s="395" t="s">
        <v>115</v>
      </c>
      <c r="T2027" s="422">
        <v>1</v>
      </c>
      <c r="U2027" s="71" t="s">
        <v>115</v>
      </c>
      <c r="V2027" s="71">
        <v>1</v>
      </c>
      <c r="W2027" s="71" t="s">
        <v>115</v>
      </c>
      <c r="X2027" s="71" t="s">
        <v>115</v>
      </c>
      <c r="Y2027" s="58"/>
      <c r="Z2027" s="58"/>
      <c r="AA2027" s="65">
        <v>13</v>
      </c>
    </row>
    <row r="2028" spans="1:27" x14ac:dyDescent="0.2">
      <c r="A2028" s="140">
        <v>14</v>
      </c>
      <c r="B2028" s="84" t="s">
        <v>115</v>
      </c>
      <c r="C2028" s="294" t="s">
        <v>115</v>
      </c>
      <c r="D2028" s="71" t="s">
        <v>115</v>
      </c>
      <c r="E2028" s="391" t="s">
        <v>115</v>
      </c>
      <c r="F2028" s="395">
        <v>1</v>
      </c>
      <c r="G2028" s="424" t="s">
        <v>115</v>
      </c>
      <c r="H2028" s="71" t="s">
        <v>115</v>
      </c>
      <c r="I2028" s="71" t="s">
        <v>115</v>
      </c>
      <c r="J2028" s="71" t="s">
        <v>115</v>
      </c>
      <c r="K2028" s="71">
        <v>1</v>
      </c>
      <c r="L2028" s="58"/>
      <c r="M2028" s="58"/>
      <c r="N2028" s="140">
        <v>14</v>
      </c>
      <c r="O2028" s="84" t="s">
        <v>115</v>
      </c>
      <c r="P2028" s="294" t="s">
        <v>115</v>
      </c>
      <c r="Q2028" s="71" t="s">
        <v>115</v>
      </c>
      <c r="R2028" s="391" t="s">
        <v>115</v>
      </c>
      <c r="S2028" s="395">
        <v>1</v>
      </c>
      <c r="T2028" s="422" t="s">
        <v>115</v>
      </c>
      <c r="U2028" s="71" t="s">
        <v>115</v>
      </c>
      <c r="V2028" s="71" t="s">
        <v>115</v>
      </c>
      <c r="W2028" s="71" t="s">
        <v>115</v>
      </c>
      <c r="X2028" s="71">
        <v>1</v>
      </c>
      <c r="Y2028" s="58"/>
      <c r="Z2028" s="58"/>
      <c r="AA2028" s="65">
        <v>14</v>
      </c>
    </row>
    <row r="2029" spans="1:27" x14ac:dyDescent="0.2">
      <c r="A2029" s="140">
        <v>15</v>
      </c>
      <c r="B2029" s="84">
        <v>614</v>
      </c>
      <c r="C2029" s="294">
        <v>985</v>
      </c>
      <c r="D2029" s="71">
        <v>986</v>
      </c>
      <c r="E2029" s="391">
        <v>1237</v>
      </c>
      <c r="F2029" s="395">
        <v>1679</v>
      </c>
      <c r="G2029" s="424">
        <v>1895</v>
      </c>
      <c r="H2029" s="71">
        <v>2153</v>
      </c>
      <c r="I2029" s="71">
        <v>2677</v>
      </c>
      <c r="J2029" s="71">
        <v>3449</v>
      </c>
      <c r="K2029" s="71">
        <v>3546</v>
      </c>
      <c r="L2029" s="58"/>
      <c r="M2029" s="58"/>
      <c r="N2029" s="140">
        <v>15</v>
      </c>
      <c r="O2029" s="84">
        <v>614</v>
      </c>
      <c r="P2029" s="294">
        <v>371</v>
      </c>
      <c r="Q2029" s="71">
        <v>1</v>
      </c>
      <c r="R2029" s="391">
        <v>251</v>
      </c>
      <c r="S2029" s="395">
        <v>445</v>
      </c>
      <c r="T2029" s="422">
        <v>216</v>
      </c>
      <c r="U2029" s="71">
        <v>258</v>
      </c>
      <c r="V2029" s="71">
        <v>524</v>
      </c>
      <c r="W2029" s="71">
        <v>785</v>
      </c>
      <c r="X2029" s="71">
        <v>97</v>
      </c>
      <c r="Y2029" s="58"/>
      <c r="Z2029" s="58"/>
      <c r="AA2029" s="65">
        <v>15</v>
      </c>
    </row>
    <row r="2030" spans="1:27" x14ac:dyDescent="0.2">
      <c r="A2030" s="140">
        <v>16</v>
      </c>
      <c r="B2030" s="84" t="s">
        <v>115</v>
      </c>
      <c r="C2030" s="294" t="s">
        <v>115</v>
      </c>
      <c r="D2030" s="71" t="s">
        <v>115</v>
      </c>
      <c r="E2030" s="391">
        <v>1</v>
      </c>
      <c r="F2030" s="395">
        <v>1</v>
      </c>
      <c r="G2030" s="424">
        <v>2</v>
      </c>
      <c r="H2030" s="71">
        <v>2</v>
      </c>
      <c r="I2030" s="71">
        <v>3</v>
      </c>
      <c r="J2030" s="71">
        <v>4</v>
      </c>
      <c r="K2030" s="71">
        <v>4</v>
      </c>
      <c r="L2030" s="58"/>
      <c r="M2030" s="58"/>
      <c r="N2030" s="140">
        <v>16</v>
      </c>
      <c r="O2030" s="84" t="s">
        <v>115</v>
      </c>
      <c r="P2030" s="294" t="s">
        <v>115</v>
      </c>
      <c r="Q2030" s="71" t="s">
        <v>115</v>
      </c>
      <c r="R2030" s="391">
        <v>1</v>
      </c>
      <c r="S2030" s="395" t="s">
        <v>115</v>
      </c>
      <c r="T2030" s="422">
        <v>1</v>
      </c>
      <c r="U2030" s="71" t="s">
        <v>115</v>
      </c>
      <c r="V2030" s="71">
        <v>1</v>
      </c>
      <c r="W2030" s="71">
        <v>1</v>
      </c>
      <c r="X2030" s="71" t="s">
        <v>115</v>
      </c>
      <c r="Y2030" s="58"/>
      <c r="Z2030" s="58"/>
      <c r="AA2030" s="65">
        <v>16</v>
      </c>
    </row>
    <row r="2031" spans="1:27" x14ac:dyDescent="0.2">
      <c r="A2031" s="140">
        <v>17</v>
      </c>
      <c r="B2031" s="84" t="s">
        <v>115</v>
      </c>
      <c r="C2031" s="294" t="s">
        <v>115</v>
      </c>
      <c r="D2031" s="71">
        <v>40</v>
      </c>
      <c r="E2031" s="391">
        <v>41</v>
      </c>
      <c r="F2031" s="395">
        <v>124</v>
      </c>
      <c r="G2031" s="424">
        <v>125</v>
      </c>
      <c r="H2031" s="71">
        <v>125</v>
      </c>
      <c r="I2031" s="71">
        <v>135</v>
      </c>
      <c r="J2031" s="71">
        <v>139</v>
      </c>
      <c r="K2031" s="71">
        <v>141</v>
      </c>
      <c r="L2031" s="58"/>
      <c r="M2031" s="58"/>
      <c r="N2031" s="140">
        <v>17</v>
      </c>
      <c r="O2031" s="84" t="s">
        <v>115</v>
      </c>
      <c r="P2031" s="294" t="s">
        <v>115</v>
      </c>
      <c r="Q2031" s="71">
        <v>40</v>
      </c>
      <c r="R2031" s="391">
        <v>1</v>
      </c>
      <c r="S2031" s="395">
        <v>83</v>
      </c>
      <c r="T2031" s="422">
        <v>1</v>
      </c>
      <c r="U2031" s="71" t="s">
        <v>115</v>
      </c>
      <c r="V2031" s="71">
        <v>10</v>
      </c>
      <c r="W2031" s="71">
        <v>4</v>
      </c>
      <c r="X2031" s="71">
        <v>2</v>
      </c>
      <c r="Y2031" s="58"/>
      <c r="Z2031" s="58"/>
      <c r="AA2031" s="65">
        <v>17</v>
      </c>
    </row>
    <row r="2032" spans="1:27" x14ac:dyDescent="0.2">
      <c r="A2032" s="140">
        <v>18</v>
      </c>
      <c r="B2032" s="84">
        <v>1</v>
      </c>
      <c r="C2032" s="294">
        <v>428</v>
      </c>
      <c r="D2032" s="71">
        <v>429</v>
      </c>
      <c r="E2032" s="391">
        <v>429</v>
      </c>
      <c r="F2032" s="395">
        <v>436</v>
      </c>
      <c r="G2032" s="424">
        <v>471</v>
      </c>
      <c r="H2032" s="71">
        <v>470</v>
      </c>
      <c r="I2032" s="71">
        <v>441</v>
      </c>
      <c r="J2032" s="71">
        <v>441</v>
      </c>
      <c r="K2032" s="71">
        <v>445</v>
      </c>
      <c r="L2032" s="58"/>
      <c r="M2032" s="58"/>
      <c r="N2032" s="140">
        <v>18</v>
      </c>
      <c r="O2032" s="84">
        <v>1</v>
      </c>
      <c r="P2032" s="294">
        <v>427</v>
      </c>
      <c r="Q2032" s="71">
        <v>1</v>
      </c>
      <c r="R2032" s="391" t="s">
        <v>115</v>
      </c>
      <c r="S2032" s="395">
        <v>8</v>
      </c>
      <c r="T2032" s="422">
        <v>36</v>
      </c>
      <c r="U2032" s="71">
        <v>2</v>
      </c>
      <c r="V2032" s="71">
        <v>2</v>
      </c>
      <c r="W2032" s="71">
        <v>2</v>
      </c>
      <c r="X2032" s="71">
        <v>2</v>
      </c>
      <c r="Y2032" s="58"/>
      <c r="Z2032" s="58"/>
      <c r="AA2032" s="65">
        <v>18</v>
      </c>
    </row>
    <row r="2033" spans="1:27" x14ac:dyDescent="0.2">
      <c r="A2033" s="140">
        <v>19</v>
      </c>
      <c r="B2033" s="84">
        <v>154</v>
      </c>
      <c r="C2033" s="294">
        <v>155</v>
      </c>
      <c r="D2033" s="71">
        <v>162</v>
      </c>
      <c r="E2033" s="391">
        <v>219</v>
      </c>
      <c r="F2033" s="395">
        <v>242</v>
      </c>
      <c r="G2033" s="424">
        <v>246</v>
      </c>
      <c r="H2033" s="71">
        <v>750</v>
      </c>
      <c r="I2033" s="71">
        <v>750</v>
      </c>
      <c r="J2033" s="71">
        <v>752</v>
      </c>
      <c r="K2033" s="71">
        <v>820</v>
      </c>
      <c r="L2033" s="58"/>
      <c r="M2033" s="58"/>
      <c r="N2033" s="140">
        <v>19</v>
      </c>
      <c r="O2033" s="84">
        <v>154</v>
      </c>
      <c r="P2033" s="294">
        <v>1</v>
      </c>
      <c r="Q2033" s="71">
        <v>7</v>
      </c>
      <c r="R2033" s="391">
        <v>57</v>
      </c>
      <c r="S2033" s="395">
        <v>23</v>
      </c>
      <c r="T2033" s="422">
        <v>4</v>
      </c>
      <c r="U2033" s="71">
        <v>504</v>
      </c>
      <c r="V2033" s="71" t="s">
        <v>115</v>
      </c>
      <c r="W2033" s="71">
        <v>2</v>
      </c>
      <c r="X2033" s="71">
        <v>68</v>
      </c>
      <c r="Y2033" s="58"/>
      <c r="Z2033" s="58"/>
      <c r="AA2033" s="65">
        <v>19</v>
      </c>
    </row>
    <row r="2034" spans="1:27" x14ac:dyDescent="0.2">
      <c r="A2034" s="140">
        <v>20</v>
      </c>
      <c r="B2034" s="84" t="s">
        <v>115</v>
      </c>
      <c r="C2034" s="294" t="s">
        <v>115</v>
      </c>
      <c r="D2034" s="71">
        <v>2</v>
      </c>
      <c r="E2034" s="391">
        <v>2</v>
      </c>
      <c r="F2034" s="395">
        <v>4</v>
      </c>
      <c r="G2034" s="424">
        <v>4</v>
      </c>
      <c r="H2034" s="71">
        <v>4</v>
      </c>
      <c r="I2034" s="71">
        <v>4</v>
      </c>
      <c r="J2034" s="71">
        <v>6</v>
      </c>
      <c r="K2034" s="71">
        <v>6</v>
      </c>
      <c r="L2034" s="58"/>
      <c r="M2034" s="58"/>
      <c r="N2034" s="140">
        <v>20</v>
      </c>
      <c r="O2034" s="84" t="s">
        <v>115</v>
      </c>
      <c r="P2034" s="294" t="s">
        <v>115</v>
      </c>
      <c r="Q2034" s="71">
        <v>2</v>
      </c>
      <c r="R2034" s="391" t="s">
        <v>115</v>
      </c>
      <c r="S2034" s="395">
        <v>2</v>
      </c>
      <c r="T2034" s="422" t="s">
        <v>115</v>
      </c>
      <c r="U2034" s="71" t="s">
        <v>115</v>
      </c>
      <c r="V2034" s="71" t="s">
        <v>115</v>
      </c>
      <c r="W2034" s="71">
        <v>2</v>
      </c>
      <c r="X2034" s="71" t="s">
        <v>115</v>
      </c>
      <c r="Y2034" s="58"/>
      <c r="Z2034" s="58"/>
      <c r="AA2034" s="65">
        <v>20</v>
      </c>
    </row>
    <row r="2035" spans="1:27" x14ac:dyDescent="0.2">
      <c r="A2035" s="140">
        <v>21</v>
      </c>
      <c r="B2035" s="84" t="s">
        <v>115</v>
      </c>
      <c r="C2035" s="294">
        <v>2</v>
      </c>
      <c r="D2035" s="71">
        <v>4</v>
      </c>
      <c r="E2035" s="391">
        <v>5</v>
      </c>
      <c r="F2035" s="395">
        <v>5</v>
      </c>
      <c r="G2035" s="424">
        <v>7</v>
      </c>
      <c r="H2035" s="71">
        <v>311</v>
      </c>
      <c r="I2035" s="71">
        <v>315</v>
      </c>
      <c r="J2035" s="71">
        <v>397</v>
      </c>
      <c r="K2035" s="71">
        <v>399</v>
      </c>
      <c r="L2035" s="58"/>
      <c r="M2035" s="58"/>
      <c r="N2035" s="140">
        <v>21</v>
      </c>
      <c r="O2035" s="84" t="s">
        <v>115</v>
      </c>
      <c r="P2035" s="294">
        <v>2</v>
      </c>
      <c r="Q2035" s="71">
        <v>2</v>
      </c>
      <c r="R2035" s="391">
        <v>1</v>
      </c>
      <c r="S2035" s="395" t="s">
        <v>115</v>
      </c>
      <c r="T2035" s="422">
        <v>2</v>
      </c>
      <c r="U2035" s="71">
        <v>304</v>
      </c>
      <c r="V2035" s="71">
        <v>4</v>
      </c>
      <c r="W2035" s="71">
        <v>82</v>
      </c>
      <c r="X2035" s="71">
        <v>2</v>
      </c>
      <c r="Y2035" s="58"/>
      <c r="Z2035" s="58"/>
      <c r="AA2035" s="65">
        <v>21</v>
      </c>
    </row>
    <row r="2036" spans="1:27" x14ac:dyDescent="0.2">
      <c r="A2036" s="140">
        <v>22</v>
      </c>
      <c r="B2036" s="84" t="s">
        <v>115</v>
      </c>
      <c r="C2036" s="294" t="s">
        <v>115</v>
      </c>
      <c r="D2036" s="71" t="s">
        <v>115</v>
      </c>
      <c r="E2036" s="391">
        <v>2</v>
      </c>
      <c r="F2036" s="395">
        <v>5</v>
      </c>
      <c r="G2036" s="424">
        <v>8</v>
      </c>
      <c r="H2036" s="71">
        <v>9</v>
      </c>
      <c r="I2036" s="71">
        <v>10</v>
      </c>
      <c r="J2036" s="71">
        <v>10</v>
      </c>
      <c r="K2036" s="71">
        <v>14</v>
      </c>
      <c r="L2036" s="58"/>
      <c r="M2036" s="58"/>
      <c r="N2036" s="140">
        <v>22</v>
      </c>
      <c r="O2036" s="84" t="s">
        <v>115</v>
      </c>
      <c r="P2036" s="294" t="s">
        <v>115</v>
      </c>
      <c r="Q2036" s="71" t="s">
        <v>115</v>
      </c>
      <c r="R2036" s="391">
        <v>2</v>
      </c>
      <c r="S2036" s="395">
        <v>4</v>
      </c>
      <c r="T2036" s="422">
        <v>3</v>
      </c>
      <c r="U2036" s="71">
        <v>1</v>
      </c>
      <c r="V2036" s="71">
        <v>1</v>
      </c>
      <c r="W2036" s="71" t="s">
        <v>115</v>
      </c>
      <c r="X2036" s="71">
        <v>4</v>
      </c>
      <c r="Y2036" s="58"/>
      <c r="Z2036" s="58"/>
      <c r="AA2036" s="65">
        <v>22</v>
      </c>
    </row>
    <row r="2037" spans="1:27" x14ac:dyDescent="0.2">
      <c r="A2037" s="140">
        <v>23</v>
      </c>
      <c r="B2037" s="84">
        <v>680</v>
      </c>
      <c r="C2037" s="294">
        <v>680</v>
      </c>
      <c r="D2037" s="71">
        <v>721</v>
      </c>
      <c r="E2037" s="391">
        <v>759</v>
      </c>
      <c r="F2037" s="395">
        <v>759</v>
      </c>
      <c r="G2037" s="424">
        <v>767</v>
      </c>
      <c r="H2037" s="71">
        <v>831</v>
      </c>
      <c r="I2037" s="71">
        <v>949</v>
      </c>
      <c r="J2037" s="71">
        <v>877</v>
      </c>
      <c r="K2037" s="71">
        <v>884</v>
      </c>
      <c r="L2037" s="58"/>
      <c r="M2037" s="58"/>
      <c r="N2037" s="140">
        <v>23</v>
      </c>
      <c r="O2037" s="84">
        <v>680</v>
      </c>
      <c r="P2037" s="294" t="s">
        <v>115</v>
      </c>
      <c r="Q2037" s="71">
        <v>41</v>
      </c>
      <c r="R2037" s="391">
        <v>38</v>
      </c>
      <c r="S2037" s="395" t="s">
        <v>115</v>
      </c>
      <c r="T2037" s="422">
        <v>8</v>
      </c>
      <c r="U2037" s="71">
        <v>64</v>
      </c>
      <c r="V2037" s="71">
        <v>118</v>
      </c>
      <c r="W2037" s="71">
        <v>6</v>
      </c>
      <c r="X2037" s="71">
        <v>7</v>
      </c>
      <c r="Y2037" s="58"/>
      <c r="Z2037" s="58"/>
      <c r="AA2037" s="65">
        <v>23</v>
      </c>
    </row>
    <row r="2038" spans="1:27" x14ac:dyDescent="0.2">
      <c r="A2038" s="140">
        <v>24</v>
      </c>
      <c r="B2038" s="84">
        <v>91</v>
      </c>
      <c r="C2038" s="294">
        <v>233</v>
      </c>
      <c r="D2038" s="71">
        <v>237</v>
      </c>
      <c r="E2038" s="391">
        <v>240</v>
      </c>
      <c r="F2038" s="395">
        <v>240</v>
      </c>
      <c r="G2038" s="424">
        <v>320</v>
      </c>
      <c r="H2038" s="71">
        <v>1797</v>
      </c>
      <c r="I2038" s="71">
        <v>1922</v>
      </c>
      <c r="J2038" s="71">
        <v>1340</v>
      </c>
      <c r="K2038" s="71">
        <v>1376</v>
      </c>
      <c r="L2038" s="58"/>
      <c r="M2038" s="58"/>
      <c r="N2038" s="140">
        <v>24</v>
      </c>
      <c r="O2038" s="84">
        <v>91</v>
      </c>
      <c r="P2038" s="294">
        <v>192</v>
      </c>
      <c r="Q2038" s="71">
        <v>4</v>
      </c>
      <c r="R2038" s="391">
        <v>5</v>
      </c>
      <c r="S2038" s="395" t="s">
        <v>115</v>
      </c>
      <c r="T2038" s="422">
        <v>80</v>
      </c>
      <c r="U2038" s="71">
        <v>1546</v>
      </c>
      <c r="V2038" s="71">
        <v>165</v>
      </c>
      <c r="W2038" s="71">
        <v>18</v>
      </c>
      <c r="X2038" s="71">
        <v>36</v>
      </c>
      <c r="Y2038" s="58"/>
      <c r="Z2038" s="58"/>
      <c r="AA2038" s="65">
        <v>24</v>
      </c>
    </row>
    <row r="2039" spans="1:27" x14ac:dyDescent="0.2">
      <c r="A2039" s="72" t="s">
        <v>2</v>
      </c>
      <c r="B2039" s="62">
        <f t="shared" ref="B2039:M2039" si="94">SUM(B2015:B2038)</f>
        <v>1553</v>
      </c>
      <c r="C2039" s="62">
        <f t="shared" si="94"/>
        <v>2503</v>
      </c>
      <c r="D2039" s="62">
        <f t="shared" si="94"/>
        <v>2604</v>
      </c>
      <c r="E2039" s="62">
        <f t="shared" si="94"/>
        <v>2964</v>
      </c>
      <c r="F2039" s="62">
        <f t="shared" si="94"/>
        <v>3537</v>
      </c>
      <c r="G2039" s="62">
        <f t="shared" si="94"/>
        <v>3961</v>
      </c>
      <c r="H2039" s="62">
        <f t="shared" si="94"/>
        <v>6575</v>
      </c>
      <c r="I2039" s="62">
        <f t="shared" si="94"/>
        <v>7347</v>
      </c>
      <c r="J2039" s="62">
        <f t="shared" si="94"/>
        <v>7575</v>
      </c>
      <c r="K2039" s="62">
        <f t="shared" si="94"/>
        <v>7809</v>
      </c>
      <c r="L2039" s="62">
        <f t="shared" si="94"/>
        <v>0</v>
      </c>
      <c r="M2039" s="62">
        <f t="shared" si="94"/>
        <v>0</v>
      </c>
      <c r="N2039" s="331" t="s">
        <v>2</v>
      </c>
      <c r="O2039" s="62">
        <f>SUM(O2015:O2038)</f>
        <v>1553</v>
      </c>
      <c r="P2039" s="62">
        <f>SUM(P2015:P2038)</f>
        <v>1000</v>
      </c>
      <c r="Q2039" s="62">
        <f>SUM(Q2015:Q2038)</f>
        <v>101</v>
      </c>
      <c r="R2039" s="62">
        <f>SUM(R2015:R2038)</f>
        <v>362</v>
      </c>
      <c r="S2039" s="62">
        <f t="shared" ref="S2039:Z2039" si="95">SUM(S2015:S2038)</f>
        <v>578</v>
      </c>
      <c r="T2039" s="62">
        <f t="shared" si="95"/>
        <v>426</v>
      </c>
      <c r="U2039" s="62">
        <f t="shared" si="95"/>
        <v>2686</v>
      </c>
      <c r="V2039" s="62">
        <f t="shared" si="95"/>
        <v>843</v>
      </c>
      <c r="W2039" s="62">
        <f t="shared" si="95"/>
        <v>922</v>
      </c>
      <c r="X2039" s="62">
        <f t="shared" si="95"/>
        <v>237</v>
      </c>
      <c r="Y2039" s="62">
        <f t="shared" si="95"/>
        <v>0</v>
      </c>
      <c r="Z2039" s="62">
        <f t="shared" si="95"/>
        <v>0</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E2016:AK2039">
    <sortCondition ref="AE2016:AE203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2016-05-20T18:15:16Z</dcterms:modified>
</cp:coreProperties>
</file>